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Ingresos segundo trimestre" sheetId="1" r:id="rId1"/>
  </sheets>
  <calcPr calcId="125725"/>
</workbook>
</file>

<file path=xl/calcChain.xml><?xml version="1.0" encoding="utf-8"?>
<calcChain xmlns="http://schemas.openxmlformats.org/spreadsheetml/2006/main">
  <c r="M22" i="1"/>
  <c r="M21"/>
  <c r="M20"/>
  <c r="G22"/>
  <c r="G21"/>
  <c r="G20"/>
  <c r="M7"/>
  <c r="M8"/>
  <c r="M9"/>
  <c r="M10"/>
  <c r="M11"/>
  <c r="M12"/>
  <c r="M13"/>
  <c r="M14"/>
  <c r="M15"/>
  <c r="M16"/>
  <c r="M17"/>
  <c r="M6"/>
  <c r="K11"/>
  <c r="K12"/>
  <c r="G13"/>
  <c r="G14"/>
  <c r="G15"/>
  <c r="G16"/>
  <c r="G17"/>
  <c r="G6"/>
  <c r="G7"/>
  <c r="G8"/>
  <c r="G9"/>
  <c r="G11"/>
  <c r="D23" l="1"/>
  <c r="E23"/>
  <c r="F23"/>
  <c r="G23" s="1"/>
  <c r="H23"/>
  <c r="I23"/>
  <c r="J23"/>
  <c r="L23"/>
  <c r="M23"/>
  <c r="C23"/>
  <c r="M18"/>
  <c r="M25" s="1"/>
  <c r="L18"/>
  <c r="L25" s="1"/>
  <c r="I18"/>
  <c r="I25" s="1"/>
  <c r="J18"/>
  <c r="J25" s="1"/>
  <c r="H18"/>
  <c r="H25" s="1"/>
  <c r="K10"/>
  <c r="G12"/>
  <c r="D18"/>
  <c r="D25" s="1"/>
  <c r="E18"/>
  <c r="E25" s="1"/>
  <c r="F18"/>
  <c r="G18" s="1"/>
  <c r="C18"/>
  <c r="C25" s="1"/>
  <c r="F25" l="1"/>
  <c r="K18"/>
  <c r="G25" l="1"/>
  <c r="K25"/>
</calcChain>
</file>

<file path=xl/sharedStrings.xml><?xml version="1.0" encoding="utf-8"?>
<sst xmlns="http://schemas.openxmlformats.org/spreadsheetml/2006/main" count="49" uniqueCount="49">
  <si>
    <t>Semana Internacional de Cine Valladolid</t>
  </si>
  <si>
    <t>PRESUPUESTO DE INGRESOS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</si>
  <si>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</si>
  <si>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</si>
  <si>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</si>
  <si>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</si>
  <si>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</si>
  <si>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</si>
  <si>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</si>
  <si>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</si>
  <si>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</si>
  <si>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</si>
  <si>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</si>
  <si>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Econ.</t>
  </si>
  <si>
    <t>34400</t>
  </si>
  <si>
    <t>Venta de entradas a espectáculos</t>
  </si>
  <si>
    <t>34401</t>
  </si>
  <si>
    <t>Venta de acreditaciones SEMINCI</t>
  </si>
  <si>
    <t>36000</t>
  </si>
  <si>
    <t>Venta de publicaciones</t>
  </si>
  <si>
    <t>36001</t>
  </si>
  <si>
    <t>Venta de otros bienes</t>
  </si>
  <si>
    <t>39900</t>
  </si>
  <si>
    <t>Otros ingresos diversos.</t>
  </si>
  <si>
    <t>39901</t>
  </si>
  <si>
    <t>Ingresos SEMINCI Campus</t>
  </si>
  <si>
    <t>40101</t>
  </si>
  <si>
    <t>Aportación ordinaria del Ayuntamiento</t>
  </si>
  <si>
    <t>42090</t>
  </si>
  <si>
    <t>Aportación del Mº de Cultura (I.C.A.A.)</t>
  </si>
  <si>
    <t>45080</t>
  </si>
  <si>
    <t>Aportación Junta de Castilla y León</t>
  </si>
  <si>
    <t>46100</t>
  </si>
  <si>
    <t>Aportación de la Diputación Provincial</t>
  </si>
  <si>
    <t>55900</t>
  </si>
  <si>
    <t>Aprovechamientos por publicidad</t>
  </si>
  <si>
    <t>55901</t>
  </si>
  <si>
    <t>Aprovechamientos por convenios de colaboración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</si>
  <si>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</si>
  <si>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</si>
  <si>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</si>
  <si>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</si>
  <si>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</si>
  <si>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</si>
  <si>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ESTADO DE EJECUCIÓN HASTA</t>
  </si>
  <si>
    <t>Estado de ejecución</t>
  </si>
  <si>
    <t>Total operaciones corrientes</t>
  </si>
  <si>
    <t>Total operaciones financieras</t>
  </si>
  <si>
    <t>TOTALES</t>
  </si>
</sst>
</file>

<file path=xl/styles.xml><?xml version="1.0" encoding="utf-8"?>
<styleSheet xmlns="http://schemas.openxmlformats.org/spreadsheetml/2006/main">
  <fonts count="7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0"/>
      <color theme="0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21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wrapText="1"/>
    </xf>
    <xf numFmtId="4" fontId="2" fillId="0" borderId="0" xfId="0" applyNumberFormat="1" applyFont="1" applyAlignment="1">
      <alignment horizontal="right" vertical="center"/>
    </xf>
    <xf numFmtId="10" fontId="2" fillId="0" borderId="0" xfId="0" applyNumberFormat="1" applyFont="1" applyFill="1" applyBorder="1" applyAlignment="1" applyProtection="1"/>
    <xf numFmtId="10" fontId="2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Fill="1" applyBorder="1" applyAlignment="1" applyProtection="1"/>
    <xf numFmtId="10" fontId="5" fillId="0" borderId="0" xfId="0" applyNumberFormat="1" applyFont="1" applyAlignment="1">
      <alignment horizontal="right" vertical="center"/>
    </xf>
    <xf numFmtId="14" fontId="2" fillId="0" borderId="0" xfId="0" applyNumberFormat="1" applyFont="1" applyFill="1" applyBorder="1" applyAlignment="1" applyProtection="1"/>
    <xf numFmtId="1" fontId="6" fillId="0" borderId="0" xfId="1" applyNumberFormat="1" applyFont="1"/>
    <xf numFmtId="49" fontId="6" fillId="0" borderId="0" xfId="1" applyNumberFormat="1" applyFont="1"/>
    <xf numFmtId="4" fontId="6" fillId="0" borderId="0" xfId="1" applyNumberFormat="1" applyFont="1"/>
  </cellXfs>
  <cellStyles count="2">
    <cellStyle name="Normal" xfId="0" builtinId="0"/>
    <cellStyle name="Normal_Ingresos segundo trimestre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tabSelected="1" zoomScale="71" zoomScaleNormal="71" workbookViewId="0">
      <selection activeCell="M26" sqref="A1:M26"/>
    </sheetView>
  </sheetViews>
  <sheetFormatPr baseColWidth="10" defaultColWidth="11.42578125" defaultRowHeight="12.75"/>
  <cols>
    <col min="1" max="1" width="6.85546875" style="1" customWidth="1"/>
    <col min="2" max="2" width="38.140625" style="1" bestFit="1" customWidth="1"/>
    <col min="3" max="3" width="13.85546875" style="1" customWidth="1"/>
    <col min="4" max="4" width="12.140625" style="1" bestFit="1" customWidth="1"/>
    <col min="5" max="5" width="21.140625" style="1" customWidth="1"/>
    <col min="6" max="6" width="15.42578125" style="1" customWidth="1"/>
    <col min="7" max="7" width="11.85546875" style="1" customWidth="1"/>
    <col min="8" max="8" width="12.28515625" style="1" customWidth="1"/>
    <col min="9" max="9" width="10.85546875" style="1" customWidth="1"/>
    <col min="10" max="10" width="13.85546875" style="1" customWidth="1"/>
    <col min="11" max="11" width="11.5703125" style="1" customWidth="1"/>
    <col min="12" max="12" width="12.140625" style="1" customWidth="1"/>
    <col min="13" max="13" width="15.28515625" style="1" customWidth="1"/>
    <col min="14" max="243" width="11.28515625" style="1" customWidth="1"/>
    <col min="244" max="16384" width="11.42578125" style="1"/>
  </cols>
  <sheetData>
    <row r="1" spans="1:13">
      <c r="A1" s="2" t="s">
        <v>0</v>
      </c>
      <c r="G1" s="3"/>
    </row>
    <row r="2" spans="1:13">
      <c r="A2" s="2" t="s">
        <v>1</v>
      </c>
      <c r="C2" s="1">
        <v>2016</v>
      </c>
      <c r="G2" s="4"/>
    </row>
    <row r="3" spans="1:13">
      <c r="A3" s="5" t="s">
        <v>44</v>
      </c>
      <c r="C3" s="17">
        <v>42551</v>
      </c>
    </row>
    <row r="5" spans="1:13" ht="25.5">
      <c r="A5" s="6" t="s">
        <v>13</v>
      </c>
      <c r="B5" s="7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9" t="s">
        <v>45</v>
      </c>
    </row>
    <row r="6" spans="1:13">
      <c r="A6" s="18" t="s">
        <v>14</v>
      </c>
      <c r="B6" s="19" t="s">
        <v>15</v>
      </c>
      <c r="C6" s="20">
        <v>160000</v>
      </c>
      <c r="D6" s="20">
        <v>0</v>
      </c>
      <c r="E6" s="20">
        <v>160000</v>
      </c>
      <c r="F6" s="20">
        <v>0</v>
      </c>
      <c r="G6" s="11">
        <f t="shared" ref="G6:G17" si="0">F6/E6</f>
        <v>0</v>
      </c>
      <c r="H6" s="20">
        <v>0</v>
      </c>
      <c r="I6" s="20">
        <v>0</v>
      </c>
      <c r="J6" s="20">
        <v>0</v>
      </c>
      <c r="K6" s="12"/>
      <c r="L6" s="20">
        <v>0</v>
      </c>
      <c r="M6" s="10">
        <f>F6-E6</f>
        <v>-160000</v>
      </c>
    </row>
    <row r="7" spans="1:13">
      <c r="A7" s="18" t="s">
        <v>16</v>
      </c>
      <c r="B7" s="19" t="s">
        <v>17</v>
      </c>
      <c r="C7" s="20">
        <v>4000</v>
      </c>
      <c r="D7" s="20">
        <v>0</v>
      </c>
      <c r="E7" s="20">
        <v>4000</v>
      </c>
      <c r="F7" s="20">
        <v>0</v>
      </c>
      <c r="G7" s="11">
        <f t="shared" si="0"/>
        <v>0</v>
      </c>
      <c r="H7" s="20">
        <v>0</v>
      </c>
      <c r="I7" s="20">
        <v>0</v>
      </c>
      <c r="J7" s="20">
        <v>0</v>
      </c>
      <c r="K7" s="12"/>
      <c r="L7" s="20">
        <v>0</v>
      </c>
      <c r="M7" s="10">
        <f t="shared" ref="M7:M17" si="1">F7-E7</f>
        <v>-4000</v>
      </c>
    </row>
    <row r="8" spans="1:13">
      <c r="A8" s="18" t="s">
        <v>18</v>
      </c>
      <c r="B8" s="19" t="s">
        <v>19</v>
      </c>
      <c r="C8" s="20">
        <v>6000</v>
      </c>
      <c r="D8" s="20">
        <v>0</v>
      </c>
      <c r="E8" s="20">
        <v>6000</v>
      </c>
      <c r="F8" s="20">
        <v>0</v>
      </c>
      <c r="G8" s="11">
        <f t="shared" si="0"/>
        <v>0</v>
      </c>
      <c r="H8" s="20">
        <v>0</v>
      </c>
      <c r="I8" s="20">
        <v>0</v>
      </c>
      <c r="J8" s="20">
        <v>0</v>
      </c>
      <c r="K8" s="12"/>
      <c r="L8" s="20">
        <v>0</v>
      </c>
      <c r="M8" s="10">
        <f t="shared" si="1"/>
        <v>-6000</v>
      </c>
    </row>
    <row r="9" spans="1:13">
      <c r="A9" s="18" t="s">
        <v>20</v>
      </c>
      <c r="B9" s="19" t="s">
        <v>21</v>
      </c>
      <c r="C9" s="20">
        <v>1300</v>
      </c>
      <c r="D9" s="20">
        <v>0</v>
      </c>
      <c r="E9" s="20">
        <v>1300</v>
      </c>
      <c r="F9" s="20">
        <v>0</v>
      </c>
      <c r="G9" s="11">
        <f t="shared" si="0"/>
        <v>0</v>
      </c>
      <c r="H9" s="20">
        <v>0</v>
      </c>
      <c r="I9" s="20">
        <v>0</v>
      </c>
      <c r="J9" s="20">
        <v>0</v>
      </c>
      <c r="K9" s="12"/>
      <c r="L9" s="20">
        <v>0</v>
      </c>
      <c r="M9" s="10">
        <f t="shared" si="1"/>
        <v>-1300</v>
      </c>
    </row>
    <row r="10" spans="1:13">
      <c r="A10" s="18" t="s">
        <v>22</v>
      </c>
      <c r="B10" s="19" t="s">
        <v>23</v>
      </c>
      <c r="C10" s="20">
        <v>0</v>
      </c>
      <c r="D10" s="20">
        <v>0</v>
      </c>
      <c r="E10" s="20">
        <v>0</v>
      </c>
      <c r="F10" s="20">
        <v>3367.62</v>
      </c>
      <c r="G10" s="11"/>
      <c r="H10" s="20">
        <v>3367.62</v>
      </c>
      <c r="I10" s="20">
        <v>0</v>
      </c>
      <c r="J10" s="20">
        <v>3367.62</v>
      </c>
      <c r="K10" s="12">
        <f>J10/F10</f>
        <v>1</v>
      </c>
      <c r="L10" s="20">
        <v>0</v>
      </c>
      <c r="M10" s="10">
        <f t="shared" si="1"/>
        <v>3367.62</v>
      </c>
    </row>
    <row r="11" spans="1:13">
      <c r="A11" s="18" t="s">
        <v>24</v>
      </c>
      <c r="B11" s="19" t="s">
        <v>25</v>
      </c>
      <c r="C11" s="20">
        <v>700</v>
      </c>
      <c r="D11" s="20">
        <v>0</v>
      </c>
      <c r="E11" s="20">
        <v>700</v>
      </c>
      <c r="F11" s="20">
        <v>1050</v>
      </c>
      <c r="G11" s="11">
        <f t="shared" si="0"/>
        <v>1.5</v>
      </c>
      <c r="H11" s="20">
        <v>1050</v>
      </c>
      <c r="I11" s="20">
        <v>0</v>
      </c>
      <c r="J11" s="20">
        <v>1050</v>
      </c>
      <c r="K11" s="12">
        <f t="shared" ref="K11:K12" si="2">J11/F11</f>
        <v>1</v>
      </c>
      <c r="L11" s="20">
        <v>0</v>
      </c>
      <c r="M11" s="10">
        <f t="shared" si="1"/>
        <v>350</v>
      </c>
    </row>
    <row r="12" spans="1:13">
      <c r="A12" s="18" t="s">
        <v>26</v>
      </c>
      <c r="B12" s="19" t="s">
        <v>27</v>
      </c>
      <c r="C12" s="20">
        <v>1400000</v>
      </c>
      <c r="D12" s="20">
        <v>0</v>
      </c>
      <c r="E12" s="20">
        <v>1400000</v>
      </c>
      <c r="F12" s="20">
        <v>800000</v>
      </c>
      <c r="G12" s="11">
        <f>F12/E12</f>
        <v>0.5714285714285714</v>
      </c>
      <c r="H12" s="20">
        <v>800000</v>
      </c>
      <c r="I12" s="20">
        <v>0</v>
      </c>
      <c r="J12" s="20">
        <v>800000</v>
      </c>
      <c r="K12" s="12">
        <f t="shared" si="2"/>
        <v>1</v>
      </c>
      <c r="L12" s="20">
        <v>0</v>
      </c>
      <c r="M12" s="10">
        <f t="shared" si="1"/>
        <v>-600000</v>
      </c>
    </row>
    <row r="13" spans="1:13">
      <c r="A13" s="18" t="s">
        <v>28</v>
      </c>
      <c r="B13" s="19" t="s">
        <v>29</v>
      </c>
      <c r="C13" s="20">
        <v>200000</v>
      </c>
      <c r="D13" s="20">
        <v>0</v>
      </c>
      <c r="E13" s="20">
        <v>200000</v>
      </c>
      <c r="F13" s="20">
        <v>0</v>
      </c>
      <c r="G13" s="11">
        <f t="shared" si="0"/>
        <v>0</v>
      </c>
      <c r="H13" s="20">
        <v>0</v>
      </c>
      <c r="I13" s="20">
        <v>0</v>
      </c>
      <c r="J13" s="20">
        <v>0</v>
      </c>
      <c r="K13" s="12"/>
      <c r="L13" s="20">
        <v>0</v>
      </c>
      <c r="M13" s="10">
        <f t="shared" si="1"/>
        <v>-200000</v>
      </c>
    </row>
    <row r="14" spans="1:13">
      <c r="A14" s="18" t="s">
        <v>30</v>
      </c>
      <c r="B14" s="19" t="s">
        <v>31</v>
      </c>
      <c r="C14" s="20">
        <v>144000</v>
      </c>
      <c r="D14" s="20">
        <v>0</v>
      </c>
      <c r="E14" s="20">
        <v>144000</v>
      </c>
      <c r="F14" s="20">
        <v>0</v>
      </c>
      <c r="G14" s="11">
        <f t="shared" si="0"/>
        <v>0</v>
      </c>
      <c r="H14" s="20">
        <v>0</v>
      </c>
      <c r="I14" s="20">
        <v>0</v>
      </c>
      <c r="J14" s="20">
        <v>0</v>
      </c>
      <c r="K14" s="12"/>
      <c r="L14" s="20">
        <v>0</v>
      </c>
      <c r="M14" s="10">
        <f t="shared" si="1"/>
        <v>-144000</v>
      </c>
    </row>
    <row r="15" spans="1:13">
      <c r="A15" s="18" t="s">
        <v>32</v>
      </c>
      <c r="B15" s="19" t="s">
        <v>33</v>
      </c>
      <c r="C15" s="20">
        <v>45000</v>
      </c>
      <c r="D15" s="20">
        <v>0</v>
      </c>
      <c r="E15" s="20">
        <v>45000</v>
      </c>
      <c r="F15" s="20">
        <v>0</v>
      </c>
      <c r="G15" s="11">
        <f t="shared" si="0"/>
        <v>0</v>
      </c>
      <c r="H15" s="20">
        <v>0</v>
      </c>
      <c r="I15" s="20">
        <v>0</v>
      </c>
      <c r="J15" s="20">
        <v>0</v>
      </c>
      <c r="K15" s="12"/>
      <c r="L15" s="20">
        <v>0</v>
      </c>
      <c r="M15" s="10">
        <f t="shared" si="1"/>
        <v>-45000</v>
      </c>
    </row>
    <row r="16" spans="1:13">
      <c r="A16" s="18" t="s">
        <v>34</v>
      </c>
      <c r="B16" s="19" t="s">
        <v>35</v>
      </c>
      <c r="C16" s="20">
        <v>10000</v>
      </c>
      <c r="D16" s="20">
        <v>0</v>
      </c>
      <c r="E16" s="20">
        <v>10000</v>
      </c>
      <c r="F16" s="20">
        <v>0</v>
      </c>
      <c r="G16" s="11">
        <f t="shared" si="0"/>
        <v>0</v>
      </c>
      <c r="H16" s="20">
        <v>0</v>
      </c>
      <c r="I16" s="20">
        <v>0</v>
      </c>
      <c r="J16" s="20">
        <v>0</v>
      </c>
      <c r="K16" s="12"/>
      <c r="L16" s="20">
        <v>0</v>
      </c>
      <c r="M16" s="10">
        <f t="shared" si="1"/>
        <v>-10000</v>
      </c>
    </row>
    <row r="17" spans="1:13">
      <c r="A17" s="18" t="s">
        <v>36</v>
      </c>
      <c r="B17" s="19" t="s">
        <v>37</v>
      </c>
      <c r="C17" s="20">
        <v>277080</v>
      </c>
      <c r="D17" s="20">
        <v>0</v>
      </c>
      <c r="E17" s="20">
        <v>277080</v>
      </c>
      <c r="F17" s="20">
        <v>0</v>
      </c>
      <c r="G17" s="11">
        <f t="shared" si="0"/>
        <v>0</v>
      </c>
      <c r="H17" s="20">
        <v>0</v>
      </c>
      <c r="I17" s="20">
        <v>0</v>
      </c>
      <c r="J17" s="20">
        <v>0</v>
      </c>
      <c r="K17" s="12"/>
      <c r="L17" s="20">
        <v>0</v>
      </c>
      <c r="M17" s="10">
        <f t="shared" si="1"/>
        <v>-277080</v>
      </c>
    </row>
    <row r="18" spans="1:13" s="13" customFormat="1">
      <c r="B18" s="13" t="s">
        <v>46</v>
      </c>
      <c r="C18" s="14">
        <f>SUM(C6:C17)</f>
        <v>2248080</v>
      </c>
      <c r="D18" s="14">
        <f t="shared" ref="D18:M18" si="3">SUM(D6:D17)</f>
        <v>0</v>
      </c>
      <c r="E18" s="14">
        <f t="shared" si="3"/>
        <v>2248080</v>
      </c>
      <c r="F18" s="14">
        <f t="shared" si="3"/>
        <v>804417.62</v>
      </c>
      <c r="G18" s="15">
        <f>F18/E18</f>
        <v>0.35782428561261165</v>
      </c>
      <c r="H18" s="14">
        <f t="shared" si="3"/>
        <v>804417.62</v>
      </c>
      <c r="I18" s="14">
        <f t="shared" si="3"/>
        <v>0</v>
      </c>
      <c r="J18" s="14">
        <f t="shared" si="3"/>
        <v>804417.62</v>
      </c>
      <c r="K18" s="16">
        <f>J18/F18</f>
        <v>1</v>
      </c>
      <c r="L18" s="14">
        <f t="shared" si="3"/>
        <v>0</v>
      </c>
      <c r="M18" s="14">
        <f t="shared" si="3"/>
        <v>-1443662.38</v>
      </c>
    </row>
    <row r="20" spans="1:13">
      <c r="A20" s="18" t="s">
        <v>38</v>
      </c>
      <c r="B20" s="19" t="s">
        <v>39</v>
      </c>
      <c r="C20" s="20">
        <v>400</v>
      </c>
      <c r="D20" s="20">
        <v>0</v>
      </c>
      <c r="E20" s="20">
        <v>400</v>
      </c>
      <c r="F20" s="20">
        <v>0</v>
      </c>
      <c r="G20" s="11">
        <f t="shared" ref="G20:G22" si="4">F20/E20</f>
        <v>0</v>
      </c>
      <c r="H20" s="20">
        <v>0</v>
      </c>
      <c r="I20" s="20">
        <v>0</v>
      </c>
      <c r="J20" s="20">
        <v>0</v>
      </c>
      <c r="K20" s="12"/>
      <c r="L20" s="1">
        <v>0</v>
      </c>
      <c r="M20" s="10">
        <f t="shared" ref="M20:M22" si="5">F20-E20</f>
        <v>-400</v>
      </c>
    </row>
    <row r="21" spans="1:13">
      <c r="A21" s="18" t="s">
        <v>40</v>
      </c>
      <c r="B21" s="19" t="s">
        <v>41</v>
      </c>
      <c r="C21" s="20">
        <v>400</v>
      </c>
      <c r="D21" s="20">
        <v>0</v>
      </c>
      <c r="E21" s="20">
        <v>400</v>
      </c>
      <c r="F21" s="20">
        <v>0</v>
      </c>
      <c r="G21" s="11">
        <f t="shared" si="4"/>
        <v>0</v>
      </c>
      <c r="H21" s="20">
        <v>0</v>
      </c>
      <c r="I21" s="20">
        <v>0</v>
      </c>
      <c r="J21" s="20">
        <v>0</v>
      </c>
      <c r="K21" s="12"/>
      <c r="L21" s="1">
        <v>0</v>
      </c>
      <c r="M21" s="10">
        <f t="shared" si="5"/>
        <v>-400</v>
      </c>
    </row>
    <row r="22" spans="1:13">
      <c r="A22" s="18" t="s">
        <v>42</v>
      </c>
      <c r="B22" s="19" t="s">
        <v>43</v>
      </c>
      <c r="C22" s="20">
        <v>400</v>
      </c>
      <c r="D22" s="20">
        <v>0</v>
      </c>
      <c r="E22" s="20">
        <v>400</v>
      </c>
      <c r="F22" s="20">
        <v>0</v>
      </c>
      <c r="G22" s="11">
        <f t="shared" si="4"/>
        <v>0</v>
      </c>
      <c r="H22" s="20">
        <v>0</v>
      </c>
      <c r="I22" s="20">
        <v>0</v>
      </c>
      <c r="J22" s="20">
        <v>0</v>
      </c>
      <c r="K22" s="12"/>
      <c r="L22" s="1">
        <v>0</v>
      </c>
      <c r="M22" s="10">
        <f t="shared" si="5"/>
        <v>-400</v>
      </c>
    </row>
    <row r="23" spans="1:13" s="13" customFormat="1">
      <c r="B23" s="13" t="s">
        <v>47</v>
      </c>
      <c r="C23" s="14">
        <f>SUM(C20:C22)</f>
        <v>1200</v>
      </c>
      <c r="D23" s="14">
        <f t="shared" ref="D23:M23" si="6">SUM(D20:D22)</f>
        <v>0</v>
      </c>
      <c r="E23" s="14">
        <f t="shared" si="6"/>
        <v>1200</v>
      </c>
      <c r="F23" s="14">
        <f t="shared" si="6"/>
        <v>0</v>
      </c>
      <c r="G23" s="15">
        <f>F23/E23</f>
        <v>0</v>
      </c>
      <c r="H23" s="14">
        <f t="shared" si="6"/>
        <v>0</v>
      </c>
      <c r="I23" s="14">
        <f t="shared" si="6"/>
        <v>0</v>
      </c>
      <c r="J23" s="14">
        <f t="shared" si="6"/>
        <v>0</v>
      </c>
      <c r="K23" s="16"/>
      <c r="L23" s="14">
        <f t="shared" si="6"/>
        <v>0</v>
      </c>
      <c r="M23" s="14">
        <f t="shared" si="6"/>
        <v>-1200</v>
      </c>
    </row>
    <row r="25" spans="1:13" s="13" customFormat="1">
      <c r="B25" s="13" t="s">
        <v>48</v>
      </c>
      <c r="C25" s="14">
        <f>SUM(C18,C23)</f>
        <v>2249280</v>
      </c>
      <c r="D25" s="14">
        <f t="shared" ref="D25:M25" si="7">SUM(D18,D23)</f>
        <v>0</v>
      </c>
      <c r="E25" s="14">
        <f t="shared" si="7"/>
        <v>2249280</v>
      </c>
      <c r="F25" s="14">
        <f t="shared" si="7"/>
        <v>804417.62</v>
      </c>
      <c r="G25" s="15">
        <f>F25/E25</f>
        <v>0.35763338490539193</v>
      </c>
      <c r="H25" s="14">
        <f t="shared" si="7"/>
        <v>804417.62</v>
      </c>
      <c r="I25" s="14">
        <f t="shared" si="7"/>
        <v>0</v>
      </c>
      <c r="J25" s="14">
        <f t="shared" si="7"/>
        <v>804417.62</v>
      </c>
      <c r="K25" s="16">
        <f>J25/F25</f>
        <v>1</v>
      </c>
      <c r="L25" s="14">
        <f t="shared" si="7"/>
        <v>0</v>
      </c>
      <c r="M25" s="14">
        <f t="shared" si="7"/>
        <v>-1444862.38</v>
      </c>
    </row>
  </sheetData>
  <printOptions gridLines="1"/>
  <pageMargins left="0.74803149606299213" right="0.74803149606299213" top="0.98425196850393704" bottom="0.98425196850393704" header="0" footer="0"/>
  <pageSetup paperSize="9" scale="67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segundo trimestre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cvalenzuela</cp:lastModifiedBy>
  <cp:lastPrinted>2016-07-21T11:59:14Z</cp:lastPrinted>
  <dcterms:created xsi:type="dcterms:W3CDTF">2016-04-20T11:08:51Z</dcterms:created>
  <dcterms:modified xsi:type="dcterms:W3CDTF">2016-07-21T11:59:47Z</dcterms:modified>
</cp:coreProperties>
</file>