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AYUNTAMIENTO\04 - ABRIL\"/>
    </mc:Choice>
  </mc:AlternateContent>
  <xr:revisionPtr revIDLastSave="0" documentId="13_ncr:1_{991FC52A-153E-430D-B78A-B5C7418DFE0D}" xr6:coauthVersionLast="36" xr6:coauthVersionMax="36" xr10:uidLastSave="{00000000-0000-0000-0000-000000000000}"/>
  <bookViews>
    <workbookView xWindow="90" yWindow="60" windowWidth="27765" windowHeight="15645" xr2:uid="{00000000-000D-0000-FFFF-FFFF00000000}"/>
  </bookViews>
  <sheets>
    <sheet name="TABLA DINAMICA 30 ABRIL 2025" sheetId="2" r:id="rId1"/>
    <sheet name="Ejecución 30 ABRIL 2025" sheetId="1" state="hidden" r:id="rId2"/>
    <sheet name="Hoja2" sheetId="4" state="hidden" r:id="rId3"/>
  </sheets>
  <definedNames>
    <definedName name="_xlnm._FilterDatabase" localSheetId="1" hidden="1">'Ejecución 30 ABRIL 2025'!$B$1:$O$1409</definedName>
    <definedName name="_xlnm.Print_Titles" localSheetId="0">'TABLA DINAMICA 30 ABRIL 2025'!$1:$3</definedName>
  </definedNames>
  <calcPr calcId="152511"/>
  <pivotCaches>
    <pivotCache cacheId="10" r:id="rId4"/>
  </pivotCaches>
</workbook>
</file>

<file path=xl/calcChain.xml><?xml version="1.0" encoding="utf-8"?>
<calcChain xmlns="http://schemas.openxmlformats.org/spreadsheetml/2006/main">
  <c r="E1401" i="1" l="1"/>
  <c r="F1401" i="1"/>
  <c r="E1402" i="1"/>
  <c r="F1402" i="1"/>
  <c r="E1403" i="1"/>
  <c r="F1403" i="1"/>
  <c r="E1404" i="1"/>
  <c r="F1404" i="1"/>
  <c r="E1405" i="1"/>
  <c r="F1405" i="1"/>
  <c r="E1406" i="1"/>
  <c r="F1406" i="1"/>
  <c r="E1407" i="1"/>
  <c r="F1407" i="1"/>
  <c r="E1408" i="1"/>
  <c r="F1408" i="1"/>
  <c r="E1409" i="1"/>
  <c r="F1409" i="1"/>
  <c r="A1401" i="1"/>
  <c r="A1402" i="1"/>
  <c r="A1403" i="1"/>
  <c r="A1404" i="1"/>
  <c r="A1405" i="1"/>
  <c r="A1406" i="1"/>
  <c r="A1407" i="1"/>
  <c r="A1408" i="1"/>
  <c r="A1409" i="1"/>
  <c r="D1401" i="1"/>
  <c r="D1402" i="1"/>
  <c r="D1403" i="1"/>
  <c r="D1404" i="1"/>
  <c r="D1405" i="1"/>
  <c r="D1406" i="1"/>
  <c r="D1407" i="1"/>
  <c r="D1408" i="1"/>
  <c r="D1409" i="1"/>
  <c r="A1384" i="1" l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A1380" i="1" l="1"/>
  <c r="A1381" i="1"/>
  <c r="A1382" i="1"/>
  <c r="A1383" i="1"/>
  <c r="D1380" i="1"/>
  <c r="D1381" i="1"/>
  <c r="D1382" i="1"/>
  <c r="D1383" i="1"/>
  <c r="E1380" i="1"/>
  <c r="E1381" i="1"/>
  <c r="E1382" i="1"/>
  <c r="E1383" i="1"/>
  <c r="F1380" i="1"/>
  <c r="F1381" i="1"/>
  <c r="F1382" i="1"/>
  <c r="F1383" i="1"/>
  <c r="A1367" i="1" l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E2" i="1" l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D2" i="1" l="1"/>
  <c r="D14" i="1"/>
  <c r="D26" i="1"/>
  <c r="D38" i="1"/>
  <c r="D50" i="1"/>
  <c r="D62" i="1"/>
  <c r="D74" i="1"/>
  <c r="D86" i="1"/>
  <c r="D98" i="1"/>
  <c r="D110" i="1"/>
  <c r="D122" i="1"/>
  <c r="D134" i="1"/>
  <c r="D146" i="1"/>
  <c r="D158" i="1"/>
  <c r="D170" i="1"/>
  <c r="D182" i="1"/>
  <c r="D194" i="1"/>
  <c r="D206" i="1"/>
  <c r="D218" i="1"/>
  <c r="D230" i="1"/>
  <c r="D242" i="1"/>
  <c r="D254" i="1"/>
  <c r="D266" i="1"/>
  <c r="D278" i="1"/>
  <c r="D290" i="1"/>
  <c r="D302" i="1"/>
  <c r="D314" i="1"/>
  <c r="D326" i="1"/>
  <c r="D338" i="1"/>
  <c r="D350" i="1"/>
  <c r="D362" i="1"/>
  <c r="D374" i="1"/>
  <c r="D386" i="1"/>
  <c r="D398" i="1"/>
  <c r="D410" i="1"/>
  <c r="D422" i="1"/>
  <c r="D434" i="1"/>
  <c r="D446" i="1"/>
  <c r="D458" i="1"/>
  <c r="D470" i="1"/>
  <c r="D482" i="1"/>
  <c r="D494" i="1"/>
  <c r="D506" i="1"/>
  <c r="D518" i="1"/>
  <c r="D530" i="1"/>
  <c r="D542" i="1"/>
  <c r="D554" i="1"/>
  <c r="D566" i="1"/>
  <c r="D578" i="1"/>
  <c r="D590" i="1"/>
  <c r="D602" i="1"/>
  <c r="D614" i="1"/>
  <c r="D626" i="1"/>
  <c r="D638" i="1"/>
  <c r="D650" i="1"/>
  <c r="D662" i="1"/>
  <c r="D674" i="1"/>
  <c r="D686" i="1"/>
  <c r="D698" i="1"/>
  <c r="D710" i="1"/>
  <c r="D722" i="1"/>
  <c r="D734" i="1"/>
  <c r="D746" i="1"/>
  <c r="D758" i="1"/>
  <c r="D770" i="1"/>
  <c r="D782" i="1"/>
  <c r="D794" i="1"/>
  <c r="D806" i="1"/>
  <c r="D818" i="1"/>
  <c r="D830" i="1"/>
  <c r="D842" i="1"/>
  <c r="D854" i="1"/>
  <c r="D866" i="1"/>
  <c r="D878" i="1"/>
  <c r="D890" i="1"/>
  <c r="D902" i="1"/>
  <c r="D914" i="1"/>
  <c r="D926" i="1"/>
  <c r="D938" i="1"/>
  <c r="D950" i="1"/>
  <c r="D962" i="1"/>
  <c r="D974" i="1"/>
  <c r="D986" i="1"/>
  <c r="D998" i="1"/>
  <c r="D1010" i="1"/>
  <c r="D3" i="1"/>
  <c r="D15" i="1"/>
  <c r="D27" i="1"/>
  <c r="D39" i="1"/>
  <c r="D51" i="1"/>
  <c r="D63" i="1"/>
  <c r="D75" i="1"/>
  <c r="D87" i="1"/>
  <c r="D99" i="1"/>
  <c r="D111" i="1"/>
  <c r="D123" i="1"/>
  <c r="D135" i="1"/>
  <c r="D147" i="1"/>
  <c r="D159" i="1"/>
  <c r="D171" i="1"/>
  <c r="D183" i="1"/>
  <c r="D195" i="1"/>
  <c r="D207" i="1"/>
  <c r="D219" i="1"/>
  <c r="D231" i="1"/>
  <c r="D243" i="1"/>
  <c r="D255" i="1"/>
  <c r="D267" i="1"/>
  <c r="D279" i="1"/>
  <c r="D291" i="1"/>
  <c r="D303" i="1"/>
  <c r="D315" i="1"/>
  <c r="D327" i="1"/>
  <c r="D339" i="1"/>
  <c r="D351" i="1"/>
  <c r="D363" i="1"/>
  <c r="D375" i="1"/>
  <c r="D387" i="1"/>
  <c r="D399" i="1"/>
  <c r="D411" i="1"/>
  <c r="D423" i="1"/>
  <c r="D435" i="1"/>
  <c r="D447" i="1"/>
  <c r="D459" i="1"/>
  <c r="D471" i="1"/>
  <c r="D483" i="1"/>
  <c r="D495" i="1"/>
  <c r="D507" i="1"/>
  <c r="D519" i="1"/>
  <c r="D531" i="1"/>
  <c r="D543" i="1"/>
  <c r="D555" i="1"/>
  <c r="D567" i="1"/>
  <c r="D579" i="1"/>
  <c r="D591" i="1"/>
  <c r="D603" i="1"/>
  <c r="D615" i="1"/>
  <c r="D627" i="1"/>
  <c r="D639" i="1"/>
  <c r="D651" i="1"/>
  <c r="D663" i="1"/>
  <c r="D675" i="1"/>
  <c r="D687" i="1"/>
  <c r="D699" i="1"/>
  <c r="D711" i="1"/>
  <c r="D723" i="1"/>
  <c r="D735" i="1"/>
  <c r="D747" i="1"/>
  <c r="D759" i="1"/>
  <c r="D771" i="1"/>
  <c r="D783" i="1"/>
  <c r="D795" i="1"/>
  <c r="D807" i="1"/>
  <c r="D819" i="1"/>
  <c r="D831" i="1"/>
  <c r="D843" i="1"/>
  <c r="D855" i="1"/>
  <c r="D867" i="1"/>
  <c r="D879" i="1"/>
  <c r="D891" i="1"/>
  <c r="D903" i="1"/>
  <c r="D915" i="1"/>
  <c r="D927" i="1"/>
  <c r="D939" i="1"/>
  <c r="D951" i="1"/>
  <c r="D963" i="1"/>
  <c r="D975" i="1"/>
  <c r="D987" i="1"/>
  <c r="D999" i="1"/>
  <c r="D1011" i="1"/>
  <c r="D4" i="1"/>
  <c r="D16" i="1"/>
  <c r="D28" i="1"/>
  <c r="D40" i="1"/>
  <c r="D52" i="1"/>
  <c r="D64" i="1"/>
  <c r="D76" i="1"/>
  <c r="D88" i="1"/>
  <c r="D100" i="1"/>
  <c r="D112" i="1"/>
  <c r="D124" i="1"/>
  <c r="D136" i="1"/>
  <c r="D148" i="1"/>
  <c r="D160" i="1"/>
  <c r="D172" i="1"/>
  <c r="D184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D340" i="1"/>
  <c r="D352" i="1"/>
  <c r="D364" i="1"/>
  <c r="D376" i="1"/>
  <c r="D388" i="1"/>
  <c r="D400" i="1"/>
  <c r="D412" i="1"/>
  <c r="D424" i="1"/>
  <c r="D436" i="1"/>
  <c r="D448" i="1"/>
  <c r="D460" i="1"/>
  <c r="D472" i="1"/>
  <c r="D484" i="1"/>
  <c r="D496" i="1"/>
  <c r="D508" i="1"/>
  <c r="D520" i="1"/>
  <c r="D532" i="1"/>
  <c r="D544" i="1"/>
  <c r="D556" i="1"/>
  <c r="D568" i="1"/>
  <c r="D580" i="1"/>
  <c r="D592" i="1"/>
  <c r="D604" i="1"/>
  <c r="D616" i="1"/>
  <c r="D628" i="1"/>
  <c r="D640" i="1"/>
  <c r="D652" i="1"/>
  <c r="D664" i="1"/>
  <c r="D676" i="1"/>
  <c r="D688" i="1"/>
  <c r="D700" i="1"/>
  <c r="D712" i="1"/>
  <c r="D724" i="1"/>
  <c r="D736" i="1"/>
  <c r="D748" i="1"/>
  <c r="D760" i="1"/>
  <c r="D772" i="1"/>
  <c r="D784" i="1"/>
  <c r="D796" i="1"/>
  <c r="D808" i="1"/>
  <c r="D820" i="1"/>
  <c r="D832" i="1"/>
  <c r="D844" i="1"/>
  <c r="D856" i="1"/>
  <c r="D868" i="1"/>
  <c r="D880" i="1"/>
  <c r="D892" i="1"/>
  <c r="D904" i="1"/>
  <c r="D916" i="1"/>
  <c r="D928" i="1"/>
  <c r="D940" i="1"/>
  <c r="D952" i="1"/>
  <c r="D964" i="1"/>
  <c r="D976" i="1"/>
  <c r="D988" i="1"/>
  <c r="D1000" i="1"/>
  <c r="D1012" i="1"/>
  <c r="D5" i="1"/>
  <c r="D17" i="1"/>
  <c r="D29" i="1"/>
  <c r="D41" i="1"/>
  <c r="D53" i="1"/>
  <c r="D65" i="1"/>
  <c r="D77" i="1"/>
  <c r="D89" i="1"/>
  <c r="D101" i="1"/>
  <c r="D113" i="1"/>
  <c r="D125" i="1"/>
  <c r="D137" i="1"/>
  <c r="D149" i="1"/>
  <c r="D161" i="1"/>
  <c r="D173" i="1"/>
  <c r="D185" i="1"/>
  <c r="D197" i="1"/>
  <c r="D209" i="1"/>
  <c r="D221" i="1"/>
  <c r="D233" i="1"/>
  <c r="D245" i="1"/>
  <c r="D257" i="1"/>
  <c r="D269" i="1"/>
  <c r="D281" i="1"/>
  <c r="D293" i="1"/>
  <c r="D305" i="1"/>
  <c r="D317" i="1"/>
  <c r="D329" i="1"/>
  <c r="D341" i="1"/>
  <c r="D353" i="1"/>
  <c r="D365" i="1"/>
  <c r="D377" i="1"/>
  <c r="D389" i="1"/>
  <c r="D401" i="1"/>
  <c r="D413" i="1"/>
  <c r="D425" i="1"/>
  <c r="D437" i="1"/>
  <c r="D449" i="1"/>
  <c r="D461" i="1"/>
  <c r="D473" i="1"/>
  <c r="D485" i="1"/>
  <c r="D497" i="1"/>
  <c r="D509" i="1"/>
  <c r="D521" i="1"/>
  <c r="D533" i="1"/>
  <c r="D545" i="1"/>
  <c r="D557" i="1"/>
  <c r="D569" i="1"/>
  <c r="D581" i="1"/>
  <c r="D593" i="1"/>
  <c r="D605" i="1"/>
  <c r="D617" i="1"/>
  <c r="D629" i="1"/>
  <c r="D641" i="1"/>
  <c r="D653" i="1"/>
  <c r="D665" i="1"/>
  <c r="D677" i="1"/>
  <c r="D689" i="1"/>
  <c r="D701" i="1"/>
  <c r="D713" i="1"/>
  <c r="D725" i="1"/>
  <c r="D737" i="1"/>
  <c r="D749" i="1"/>
  <c r="D761" i="1"/>
  <c r="D773" i="1"/>
  <c r="D785" i="1"/>
  <c r="D797" i="1"/>
  <c r="D809" i="1"/>
  <c r="D821" i="1"/>
  <c r="D833" i="1"/>
  <c r="D845" i="1"/>
  <c r="D857" i="1"/>
  <c r="D869" i="1"/>
  <c r="D881" i="1"/>
  <c r="D893" i="1"/>
  <c r="D905" i="1"/>
  <c r="D917" i="1"/>
  <c r="D929" i="1"/>
  <c r="D941" i="1"/>
  <c r="D953" i="1"/>
  <c r="D965" i="1"/>
  <c r="D977" i="1"/>
  <c r="D989" i="1"/>
  <c r="D1001" i="1"/>
  <c r="D1013" i="1"/>
  <c r="D6" i="1"/>
  <c r="D18" i="1"/>
  <c r="D30" i="1"/>
  <c r="D42" i="1"/>
  <c r="D54" i="1"/>
  <c r="D66" i="1"/>
  <c r="D78" i="1"/>
  <c r="D90" i="1"/>
  <c r="D102" i="1"/>
  <c r="D114" i="1"/>
  <c r="D126" i="1"/>
  <c r="D138" i="1"/>
  <c r="D150" i="1"/>
  <c r="D162" i="1"/>
  <c r="D174" i="1"/>
  <c r="D186" i="1"/>
  <c r="D198" i="1"/>
  <c r="D210" i="1"/>
  <c r="D222" i="1"/>
  <c r="D234" i="1"/>
  <c r="D246" i="1"/>
  <c r="D258" i="1"/>
  <c r="D270" i="1"/>
  <c r="D282" i="1"/>
  <c r="D294" i="1"/>
  <c r="D306" i="1"/>
  <c r="D318" i="1"/>
  <c r="D330" i="1"/>
  <c r="D342" i="1"/>
  <c r="D354" i="1"/>
  <c r="D366" i="1"/>
  <c r="D378" i="1"/>
  <c r="D390" i="1"/>
  <c r="D402" i="1"/>
  <c r="D414" i="1"/>
  <c r="D426" i="1"/>
  <c r="D438" i="1"/>
  <c r="D450" i="1"/>
  <c r="D462" i="1"/>
  <c r="D474" i="1"/>
  <c r="D486" i="1"/>
  <c r="D498" i="1"/>
  <c r="D510" i="1"/>
  <c r="D522" i="1"/>
  <c r="D534" i="1"/>
  <c r="D546" i="1"/>
  <c r="D558" i="1"/>
  <c r="D570" i="1"/>
  <c r="D582" i="1"/>
  <c r="D594" i="1"/>
  <c r="D606" i="1"/>
  <c r="D618" i="1"/>
  <c r="D630" i="1"/>
  <c r="D642" i="1"/>
  <c r="D654" i="1"/>
  <c r="D666" i="1"/>
  <c r="D678" i="1"/>
  <c r="D690" i="1"/>
  <c r="D702" i="1"/>
  <c r="D714" i="1"/>
  <c r="D726" i="1"/>
  <c r="D738" i="1"/>
  <c r="D750" i="1"/>
  <c r="D762" i="1"/>
  <c r="D774" i="1"/>
  <c r="D786" i="1"/>
  <c r="D798" i="1"/>
  <c r="D810" i="1"/>
  <c r="D822" i="1"/>
  <c r="D834" i="1"/>
  <c r="D846" i="1"/>
  <c r="D858" i="1"/>
  <c r="D870" i="1"/>
  <c r="D882" i="1"/>
  <c r="D894" i="1"/>
  <c r="D906" i="1"/>
  <c r="D918" i="1"/>
  <c r="D930" i="1"/>
  <c r="D942" i="1"/>
  <c r="D954" i="1"/>
  <c r="D966" i="1"/>
  <c r="D978" i="1"/>
  <c r="D990" i="1"/>
  <c r="D1002" i="1"/>
  <c r="D1014" i="1"/>
  <c r="D7" i="1"/>
  <c r="D19" i="1"/>
  <c r="D31" i="1"/>
  <c r="D43" i="1"/>
  <c r="D55" i="1"/>
  <c r="D67" i="1"/>
  <c r="D79" i="1"/>
  <c r="D91" i="1"/>
  <c r="D103" i="1"/>
  <c r="D115" i="1"/>
  <c r="D127" i="1"/>
  <c r="D139" i="1"/>
  <c r="D151" i="1"/>
  <c r="D163" i="1"/>
  <c r="D175" i="1"/>
  <c r="D187" i="1"/>
  <c r="D199" i="1"/>
  <c r="D211" i="1"/>
  <c r="D223" i="1"/>
  <c r="D235" i="1"/>
  <c r="D247" i="1"/>
  <c r="D259" i="1"/>
  <c r="D271" i="1"/>
  <c r="D283" i="1"/>
  <c r="D295" i="1"/>
  <c r="D307" i="1"/>
  <c r="D319" i="1"/>
  <c r="D331" i="1"/>
  <c r="D343" i="1"/>
  <c r="D355" i="1"/>
  <c r="D367" i="1"/>
  <c r="D379" i="1"/>
  <c r="D391" i="1"/>
  <c r="D403" i="1"/>
  <c r="D415" i="1"/>
  <c r="D427" i="1"/>
  <c r="D439" i="1"/>
  <c r="D451" i="1"/>
  <c r="D463" i="1"/>
  <c r="D475" i="1"/>
  <c r="D487" i="1"/>
  <c r="D499" i="1"/>
  <c r="D511" i="1"/>
  <c r="D523" i="1"/>
  <c r="D535" i="1"/>
  <c r="D547" i="1"/>
  <c r="D559" i="1"/>
  <c r="D571" i="1"/>
  <c r="D583" i="1"/>
  <c r="D595" i="1"/>
  <c r="D607" i="1"/>
  <c r="D619" i="1"/>
  <c r="D631" i="1"/>
  <c r="D643" i="1"/>
  <c r="D655" i="1"/>
  <c r="D667" i="1"/>
  <c r="D679" i="1"/>
  <c r="D691" i="1"/>
  <c r="D703" i="1"/>
  <c r="D715" i="1"/>
  <c r="D727" i="1"/>
  <c r="D739" i="1"/>
  <c r="D751" i="1"/>
  <c r="D763" i="1"/>
  <c r="D775" i="1"/>
  <c r="D787" i="1"/>
  <c r="D799" i="1"/>
  <c r="D811" i="1"/>
  <c r="D823" i="1"/>
  <c r="D835" i="1"/>
  <c r="D847" i="1"/>
  <c r="D859" i="1"/>
  <c r="D871" i="1"/>
  <c r="D883" i="1"/>
  <c r="D895" i="1"/>
  <c r="D907" i="1"/>
  <c r="D919" i="1"/>
  <c r="D931" i="1"/>
  <c r="D943" i="1"/>
  <c r="D955" i="1"/>
  <c r="D967" i="1"/>
  <c r="D979" i="1"/>
  <c r="D991" i="1"/>
  <c r="D1003" i="1"/>
  <c r="D1015" i="1"/>
  <c r="D8" i="1"/>
  <c r="D20" i="1"/>
  <c r="D32" i="1"/>
  <c r="D44" i="1"/>
  <c r="D56" i="1"/>
  <c r="D68" i="1"/>
  <c r="D80" i="1"/>
  <c r="D92" i="1"/>
  <c r="D104" i="1"/>
  <c r="D116" i="1"/>
  <c r="D128" i="1"/>
  <c r="D140" i="1"/>
  <c r="D152" i="1"/>
  <c r="D164" i="1"/>
  <c r="D176" i="1"/>
  <c r="D188" i="1"/>
  <c r="D200" i="1"/>
  <c r="D212" i="1"/>
  <c r="D224" i="1"/>
  <c r="D236" i="1"/>
  <c r="D248" i="1"/>
  <c r="D260" i="1"/>
  <c r="D272" i="1"/>
  <c r="D284" i="1"/>
  <c r="D296" i="1"/>
  <c r="D308" i="1"/>
  <c r="D320" i="1"/>
  <c r="D332" i="1"/>
  <c r="D344" i="1"/>
  <c r="D356" i="1"/>
  <c r="D368" i="1"/>
  <c r="D380" i="1"/>
  <c r="D392" i="1"/>
  <c r="D404" i="1"/>
  <c r="D416" i="1"/>
  <c r="D428" i="1"/>
  <c r="D440" i="1"/>
  <c r="D452" i="1"/>
  <c r="D464" i="1"/>
  <c r="D476" i="1"/>
  <c r="D488" i="1"/>
  <c r="D500" i="1"/>
  <c r="D512" i="1"/>
  <c r="D524" i="1"/>
  <c r="D536" i="1"/>
  <c r="D548" i="1"/>
  <c r="D560" i="1"/>
  <c r="D572" i="1"/>
  <c r="D584" i="1"/>
  <c r="D596" i="1"/>
  <c r="D608" i="1"/>
  <c r="D620" i="1"/>
  <c r="D632" i="1"/>
  <c r="D644" i="1"/>
  <c r="D656" i="1"/>
  <c r="D668" i="1"/>
  <c r="D680" i="1"/>
  <c r="D692" i="1"/>
  <c r="D704" i="1"/>
  <c r="D716" i="1"/>
  <c r="D728" i="1"/>
  <c r="D740" i="1"/>
  <c r="D752" i="1"/>
  <c r="D764" i="1"/>
  <c r="D776" i="1"/>
  <c r="D788" i="1"/>
  <c r="D800" i="1"/>
  <c r="D812" i="1"/>
  <c r="D824" i="1"/>
  <c r="D836" i="1"/>
  <c r="D848" i="1"/>
  <c r="D860" i="1"/>
  <c r="D872" i="1"/>
  <c r="D884" i="1"/>
  <c r="D896" i="1"/>
  <c r="D908" i="1"/>
  <c r="D920" i="1"/>
  <c r="D932" i="1"/>
  <c r="D944" i="1"/>
  <c r="D956" i="1"/>
  <c r="D968" i="1"/>
  <c r="D980" i="1"/>
  <c r="D992" i="1"/>
  <c r="D1004" i="1"/>
  <c r="D1016" i="1"/>
  <c r="D9" i="1"/>
  <c r="D21" i="1"/>
  <c r="D33" i="1"/>
  <c r="D45" i="1"/>
  <c r="D57" i="1"/>
  <c r="D69" i="1"/>
  <c r="D81" i="1"/>
  <c r="D93" i="1"/>
  <c r="D105" i="1"/>
  <c r="D117" i="1"/>
  <c r="D129" i="1"/>
  <c r="D141" i="1"/>
  <c r="D153" i="1"/>
  <c r="D165" i="1"/>
  <c r="D177" i="1"/>
  <c r="D189" i="1"/>
  <c r="D201" i="1"/>
  <c r="D213" i="1"/>
  <c r="D225" i="1"/>
  <c r="D237" i="1"/>
  <c r="D249" i="1"/>
  <c r="D261" i="1"/>
  <c r="D273" i="1"/>
  <c r="D285" i="1"/>
  <c r="D297" i="1"/>
  <c r="D309" i="1"/>
  <c r="D321" i="1"/>
  <c r="D333" i="1"/>
  <c r="D345" i="1"/>
  <c r="D357" i="1"/>
  <c r="D369" i="1"/>
  <c r="D381" i="1"/>
  <c r="D393" i="1"/>
  <c r="D405" i="1"/>
  <c r="D417" i="1"/>
  <c r="D429" i="1"/>
  <c r="D441" i="1"/>
  <c r="D453" i="1"/>
  <c r="D465" i="1"/>
  <c r="D477" i="1"/>
  <c r="D489" i="1"/>
  <c r="D501" i="1"/>
  <c r="D513" i="1"/>
  <c r="D525" i="1"/>
  <c r="D537" i="1"/>
  <c r="D549" i="1"/>
  <c r="D561" i="1"/>
  <c r="D573" i="1"/>
  <c r="D585" i="1"/>
  <c r="D597" i="1"/>
  <c r="D609" i="1"/>
  <c r="D621" i="1"/>
  <c r="D633" i="1"/>
  <c r="D645" i="1"/>
  <c r="D657" i="1"/>
  <c r="D669" i="1"/>
  <c r="D681" i="1"/>
  <c r="D693" i="1"/>
  <c r="D705" i="1"/>
  <c r="D717" i="1"/>
  <c r="D729" i="1"/>
  <c r="D741" i="1"/>
  <c r="D753" i="1"/>
  <c r="D765" i="1"/>
  <c r="D777" i="1"/>
  <c r="D789" i="1"/>
  <c r="D801" i="1"/>
  <c r="D813" i="1"/>
  <c r="D825" i="1"/>
  <c r="D837" i="1"/>
  <c r="D849" i="1"/>
  <c r="D861" i="1"/>
  <c r="D873" i="1"/>
  <c r="D885" i="1"/>
  <c r="D897" i="1"/>
  <c r="D909" i="1"/>
  <c r="D921" i="1"/>
  <c r="D933" i="1"/>
  <c r="D945" i="1"/>
  <c r="D957" i="1"/>
  <c r="D969" i="1"/>
  <c r="D981" i="1"/>
  <c r="D993" i="1"/>
  <c r="D1005" i="1"/>
  <c r="D1017" i="1"/>
  <c r="D11" i="1"/>
  <c r="D23" i="1"/>
  <c r="D35" i="1"/>
  <c r="D47" i="1"/>
  <c r="D59" i="1"/>
  <c r="D71" i="1"/>
  <c r="D83" i="1"/>
  <c r="D95" i="1"/>
  <c r="D107" i="1"/>
  <c r="D119" i="1"/>
  <c r="D131" i="1"/>
  <c r="D143" i="1"/>
  <c r="D155" i="1"/>
  <c r="D167" i="1"/>
  <c r="D179" i="1"/>
  <c r="D191" i="1"/>
  <c r="D203" i="1"/>
  <c r="D215" i="1"/>
  <c r="D227" i="1"/>
  <c r="D239" i="1"/>
  <c r="D251" i="1"/>
  <c r="D263" i="1"/>
  <c r="D275" i="1"/>
  <c r="D287" i="1"/>
  <c r="D299" i="1"/>
  <c r="D311" i="1"/>
  <c r="D323" i="1"/>
  <c r="D335" i="1"/>
  <c r="D347" i="1"/>
  <c r="D359" i="1"/>
  <c r="D371" i="1"/>
  <c r="D383" i="1"/>
  <c r="D395" i="1"/>
  <c r="D407" i="1"/>
  <c r="D419" i="1"/>
  <c r="D431" i="1"/>
  <c r="D443" i="1"/>
  <c r="D455" i="1"/>
  <c r="D467" i="1"/>
  <c r="D479" i="1"/>
  <c r="D491" i="1"/>
  <c r="D503" i="1"/>
  <c r="D515" i="1"/>
  <c r="D527" i="1"/>
  <c r="D539" i="1"/>
  <c r="D551" i="1"/>
  <c r="D563" i="1"/>
  <c r="D575" i="1"/>
  <c r="D587" i="1"/>
  <c r="D599" i="1"/>
  <c r="D611" i="1"/>
  <c r="D623" i="1"/>
  <c r="D635" i="1"/>
  <c r="D647" i="1"/>
  <c r="D659" i="1"/>
  <c r="D671" i="1"/>
  <c r="D683" i="1"/>
  <c r="D695" i="1"/>
  <c r="D707" i="1"/>
  <c r="D719" i="1"/>
  <c r="D731" i="1"/>
  <c r="D743" i="1"/>
  <c r="D755" i="1"/>
  <c r="D767" i="1"/>
  <c r="D779" i="1"/>
  <c r="D791" i="1"/>
  <c r="D803" i="1"/>
  <c r="D815" i="1"/>
  <c r="D827" i="1"/>
  <c r="D839" i="1"/>
  <c r="D851" i="1"/>
  <c r="D863" i="1"/>
  <c r="D875" i="1"/>
  <c r="D887" i="1"/>
  <c r="D899" i="1"/>
  <c r="D911" i="1"/>
  <c r="D923" i="1"/>
  <c r="D935" i="1"/>
  <c r="D947" i="1"/>
  <c r="D959" i="1"/>
  <c r="D971" i="1"/>
  <c r="D983" i="1"/>
  <c r="D995" i="1"/>
  <c r="D1007" i="1"/>
  <c r="D12" i="1"/>
  <c r="D24" i="1"/>
  <c r="D36" i="1"/>
  <c r="D48" i="1"/>
  <c r="D60" i="1"/>
  <c r="D72" i="1"/>
  <c r="D84" i="1"/>
  <c r="D96" i="1"/>
  <c r="D108" i="1"/>
  <c r="D120" i="1"/>
  <c r="D132" i="1"/>
  <c r="D144" i="1"/>
  <c r="D156" i="1"/>
  <c r="D168" i="1"/>
  <c r="D180" i="1"/>
  <c r="D192" i="1"/>
  <c r="D204" i="1"/>
  <c r="D216" i="1"/>
  <c r="D228" i="1"/>
  <c r="D240" i="1"/>
  <c r="D252" i="1"/>
  <c r="D264" i="1"/>
  <c r="D276" i="1"/>
  <c r="D288" i="1"/>
  <c r="D300" i="1"/>
  <c r="D312" i="1"/>
  <c r="D324" i="1"/>
  <c r="D336" i="1"/>
  <c r="D348" i="1"/>
  <c r="D360" i="1"/>
  <c r="D372" i="1"/>
  <c r="D384" i="1"/>
  <c r="D396" i="1"/>
  <c r="D408" i="1"/>
  <c r="D420" i="1"/>
  <c r="D432" i="1"/>
  <c r="D444" i="1"/>
  <c r="D456" i="1"/>
  <c r="D468" i="1"/>
  <c r="D480" i="1"/>
  <c r="D492" i="1"/>
  <c r="D504" i="1"/>
  <c r="D516" i="1"/>
  <c r="D528" i="1"/>
  <c r="D540" i="1"/>
  <c r="D552" i="1"/>
  <c r="D564" i="1"/>
  <c r="D576" i="1"/>
  <c r="D588" i="1"/>
  <c r="D600" i="1"/>
  <c r="D612" i="1"/>
  <c r="D624" i="1"/>
  <c r="D636" i="1"/>
  <c r="D648" i="1"/>
  <c r="D660" i="1"/>
  <c r="D672" i="1"/>
  <c r="D684" i="1"/>
  <c r="D696" i="1"/>
  <c r="D708" i="1"/>
  <c r="D720" i="1"/>
  <c r="D732" i="1"/>
  <c r="D744" i="1"/>
  <c r="D756" i="1"/>
  <c r="D768" i="1"/>
  <c r="D780" i="1"/>
  <c r="D792" i="1"/>
  <c r="D804" i="1"/>
  <c r="D816" i="1"/>
  <c r="D828" i="1"/>
  <c r="D840" i="1"/>
  <c r="D852" i="1"/>
  <c r="D864" i="1"/>
  <c r="D876" i="1"/>
  <c r="D888" i="1"/>
  <c r="D900" i="1"/>
  <c r="D912" i="1"/>
  <c r="D924" i="1"/>
  <c r="D936" i="1"/>
  <c r="D948" i="1"/>
  <c r="D960" i="1"/>
  <c r="D972" i="1"/>
  <c r="D13" i="1"/>
  <c r="D25" i="1"/>
  <c r="D37" i="1"/>
  <c r="D49" i="1"/>
  <c r="D61" i="1"/>
  <c r="D73" i="1"/>
  <c r="D85" i="1"/>
  <c r="D97" i="1"/>
  <c r="D109" i="1"/>
  <c r="D121" i="1"/>
  <c r="D133" i="1"/>
  <c r="D145" i="1"/>
  <c r="D157" i="1"/>
  <c r="D169" i="1"/>
  <c r="D181" i="1"/>
  <c r="D193" i="1"/>
  <c r="D205" i="1"/>
  <c r="D217" i="1"/>
  <c r="D229" i="1"/>
  <c r="D241" i="1"/>
  <c r="D253" i="1"/>
  <c r="D265" i="1"/>
  <c r="D277" i="1"/>
  <c r="D289" i="1"/>
  <c r="D301" i="1"/>
  <c r="D313" i="1"/>
  <c r="D325" i="1"/>
  <c r="D337" i="1"/>
  <c r="D349" i="1"/>
  <c r="D361" i="1"/>
  <c r="D373" i="1"/>
  <c r="D385" i="1"/>
  <c r="D397" i="1"/>
  <c r="D409" i="1"/>
  <c r="D421" i="1"/>
  <c r="D433" i="1"/>
  <c r="D445" i="1"/>
  <c r="D457" i="1"/>
  <c r="D469" i="1"/>
  <c r="D481" i="1"/>
  <c r="D493" i="1"/>
  <c r="D505" i="1"/>
  <c r="D517" i="1"/>
  <c r="D529" i="1"/>
  <c r="D541" i="1"/>
  <c r="D553" i="1"/>
  <c r="D565" i="1"/>
  <c r="D577" i="1"/>
  <c r="D589" i="1"/>
  <c r="D601" i="1"/>
  <c r="D613" i="1"/>
  <c r="D625" i="1"/>
  <c r="D637" i="1"/>
  <c r="D649" i="1"/>
  <c r="D661" i="1"/>
  <c r="D673" i="1"/>
  <c r="D685" i="1"/>
  <c r="D697" i="1"/>
  <c r="D709" i="1"/>
  <c r="D721" i="1"/>
  <c r="D733" i="1"/>
  <c r="D745" i="1"/>
  <c r="D757" i="1"/>
  <c r="D769" i="1"/>
  <c r="D781" i="1"/>
  <c r="D793" i="1"/>
  <c r="D805" i="1"/>
  <c r="D817" i="1"/>
  <c r="D829" i="1"/>
  <c r="D841" i="1"/>
  <c r="D853" i="1"/>
  <c r="D865" i="1"/>
  <c r="D877" i="1"/>
  <c r="D889" i="1"/>
  <c r="D901" i="1"/>
  <c r="D913" i="1"/>
  <c r="D925" i="1"/>
  <c r="D937" i="1"/>
  <c r="D949" i="1"/>
  <c r="D961" i="1"/>
  <c r="D973" i="1"/>
  <c r="D985" i="1"/>
  <c r="D997" i="1"/>
  <c r="D1009" i="1"/>
  <c r="D10" i="1"/>
  <c r="D154" i="1"/>
  <c r="D298" i="1"/>
  <c r="D442" i="1"/>
  <c r="D586" i="1"/>
  <c r="D730" i="1"/>
  <c r="D874" i="1"/>
  <c r="D996" i="1"/>
  <c r="D1027" i="1"/>
  <c r="D1039" i="1"/>
  <c r="D1051" i="1"/>
  <c r="D1063" i="1"/>
  <c r="D1075" i="1"/>
  <c r="D1087" i="1"/>
  <c r="D1099" i="1"/>
  <c r="D1111" i="1"/>
  <c r="D1123" i="1"/>
  <c r="D1135" i="1"/>
  <c r="D1147" i="1"/>
  <c r="D1159" i="1"/>
  <c r="D1171" i="1"/>
  <c r="D1183" i="1"/>
  <c r="D1195" i="1"/>
  <c r="D1207" i="1"/>
  <c r="D1219" i="1"/>
  <c r="D1231" i="1"/>
  <c r="D1243" i="1"/>
  <c r="D1255" i="1"/>
  <c r="D1267" i="1"/>
  <c r="D1279" i="1"/>
  <c r="D1291" i="1"/>
  <c r="D1303" i="1"/>
  <c r="D1315" i="1"/>
  <c r="D1327" i="1"/>
  <c r="D1339" i="1"/>
  <c r="D1351" i="1"/>
  <c r="D1363" i="1"/>
  <c r="D1323" i="1"/>
  <c r="D550" i="1"/>
  <c r="D1144" i="1"/>
  <c r="D1252" i="1"/>
  <c r="D1026" i="1"/>
  <c r="D1206" i="1"/>
  <c r="D22" i="1"/>
  <c r="D166" i="1"/>
  <c r="D310" i="1"/>
  <c r="D454" i="1"/>
  <c r="D598" i="1"/>
  <c r="D742" i="1"/>
  <c r="D886" i="1"/>
  <c r="D1006" i="1"/>
  <c r="D1028" i="1"/>
  <c r="D1040" i="1"/>
  <c r="D1052" i="1"/>
  <c r="D1064" i="1"/>
  <c r="D1076" i="1"/>
  <c r="D1088" i="1"/>
  <c r="D1100" i="1"/>
  <c r="D1112" i="1"/>
  <c r="D1124" i="1"/>
  <c r="D1136" i="1"/>
  <c r="D1148" i="1"/>
  <c r="D1160" i="1"/>
  <c r="D1172" i="1"/>
  <c r="D1184" i="1"/>
  <c r="D1196" i="1"/>
  <c r="D1208" i="1"/>
  <c r="D1220" i="1"/>
  <c r="D1232" i="1"/>
  <c r="D1244" i="1"/>
  <c r="D1256" i="1"/>
  <c r="D1268" i="1"/>
  <c r="D1280" i="1"/>
  <c r="D1292" i="1"/>
  <c r="D1304" i="1"/>
  <c r="D1316" i="1"/>
  <c r="D1328" i="1"/>
  <c r="D1340" i="1"/>
  <c r="D1352" i="1"/>
  <c r="D1364" i="1"/>
  <c r="D1359" i="1"/>
  <c r="D262" i="1"/>
  <c r="D1096" i="1"/>
  <c r="D1216" i="1"/>
  <c r="D1336" i="1"/>
  <c r="D1098" i="1"/>
  <c r="D1302" i="1"/>
  <c r="D34" i="1"/>
  <c r="D178" i="1"/>
  <c r="D322" i="1"/>
  <c r="D466" i="1"/>
  <c r="D610" i="1"/>
  <c r="D754" i="1"/>
  <c r="D898" i="1"/>
  <c r="D1008" i="1"/>
  <c r="D1029" i="1"/>
  <c r="D1041" i="1"/>
  <c r="D1053" i="1"/>
  <c r="D1065" i="1"/>
  <c r="D1077" i="1"/>
  <c r="D1089" i="1"/>
  <c r="D1101" i="1"/>
  <c r="D1113" i="1"/>
  <c r="D1125" i="1"/>
  <c r="D1137" i="1"/>
  <c r="D1149" i="1"/>
  <c r="D1161" i="1"/>
  <c r="D1173" i="1"/>
  <c r="D1185" i="1"/>
  <c r="D1197" i="1"/>
  <c r="D1209" i="1"/>
  <c r="D1221" i="1"/>
  <c r="D1233" i="1"/>
  <c r="D1245" i="1"/>
  <c r="D1257" i="1"/>
  <c r="D1269" i="1"/>
  <c r="D1281" i="1"/>
  <c r="D1293" i="1"/>
  <c r="D1305" i="1"/>
  <c r="D1317" i="1"/>
  <c r="D1329" i="1"/>
  <c r="D1341" i="1"/>
  <c r="D1353" i="1"/>
  <c r="D1365" i="1"/>
  <c r="D1335" i="1"/>
  <c r="D694" i="1"/>
  <c r="D1168" i="1"/>
  <c r="D1276" i="1"/>
  <c r="D1050" i="1"/>
  <c r="D1170" i="1"/>
  <c r="D1242" i="1"/>
  <c r="D46" i="1"/>
  <c r="D190" i="1"/>
  <c r="D334" i="1"/>
  <c r="D478" i="1"/>
  <c r="D622" i="1"/>
  <c r="D766" i="1"/>
  <c r="D910" i="1"/>
  <c r="D1018" i="1"/>
  <c r="D1030" i="1"/>
  <c r="D1042" i="1"/>
  <c r="D1054" i="1"/>
  <c r="D1066" i="1"/>
  <c r="D1078" i="1"/>
  <c r="D1090" i="1"/>
  <c r="D1102" i="1"/>
  <c r="D1114" i="1"/>
  <c r="D1126" i="1"/>
  <c r="D1138" i="1"/>
  <c r="D1150" i="1"/>
  <c r="D1162" i="1"/>
  <c r="D1174" i="1"/>
  <c r="D1186" i="1"/>
  <c r="D1198" i="1"/>
  <c r="D1210" i="1"/>
  <c r="D1222" i="1"/>
  <c r="D1234" i="1"/>
  <c r="D1246" i="1"/>
  <c r="D1258" i="1"/>
  <c r="D1270" i="1"/>
  <c r="D1282" i="1"/>
  <c r="D1294" i="1"/>
  <c r="D1306" i="1"/>
  <c r="D1318" i="1"/>
  <c r="D1330" i="1"/>
  <c r="D1342" i="1"/>
  <c r="D1354" i="1"/>
  <c r="D1366" i="1"/>
  <c r="D118" i="1"/>
  <c r="D1060" i="1"/>
  <c r="D1120" i="1"/>
  <c r="D1192" i="1"/>
  <c r="D1312" i="1"/>
  <c r="D1122" i="1"/>
  <c r="D1230" i="1"/>
  <c r="D1362" i="1"/>
  <c r="D58" i="1"/>
  <c r="D202" i="1"/>
  <c r="D346" i="1"/>
  <c r="D490" i="1"/>
  <c r="D634" i="1"/>
  <c r="D778" i="1"/>
  <c r="D922" i="1"/>
  <c r="D1019" i="1"/>
  <c r="D1031" i="1"/>
  <c r="D1043" i="1"/>
  <c r="D1055" i="1"/>
  <c r="D1067" i="1"/>
  <c r="D1079" i="1"/>
  <c r="D1091" i="1"/>
  <c r="D1103" i="1"/>
  <c r="D1115" i="1"/>
  <c r="D1127" i="1"/>
  <c r="D1139" i="1"/>
  <c r="D1151" i="1"/>
  <c r="D1163" i="1"/>
  <c r="D1175" i="1"/>
  <c r="D1187" i="1"/>
  <c r="D1199" i="1"/>
  <c r="D1211" i="1"/>
  <c r="D1223" i="1"/>
  <c r="D1235" i="1"/>
  <c r="D1247" i="1"/>
  <c r="D1259" i="1"/>
  <c r="D1271" i="1"/>
  <c r="D1283" i="1"/>
  <c r="D1295" i="1"/>
  <c r="D1307" i="1"/>
  <c r="D1319" i="1"/>
  <c r="D1331" i="1"/>
  <c r="D1343" i="1"/>
  <c r="D1355" i="1"/>
  <c r="D1311" i="1"/>
  <c r="D1048" i="1"/>
  <c r="D1072" i="1"/>
  <c r="D1180" i="1"/>
  <c r="D1288" i="1"/>
  <c r="D1074" i="1"/>
  <c r="D1290" i="1"/>
  <c r="D70" i="1"/>
  <c r="D214" i="1"/>
  <c r="D358" i="1"/>
  <c r="D502" i="1"/>
  <c r="D646" i="1"/>
  <c r="D790" i="1"/>
  <c r="D934" i="1"/>
  <c r="D1020" i="1"/>
  <c r="D1032" i="1"/>
  <c r="D1044" i="1"/>
  <c r="D1056" i="1"/>
  <c r="D1068" i="1"/>
  <c r="D1080" i="1"/>
  <c r="D1092" i="1"/>
  <c r="D1104" i="1"/>
  <c r="D1116" i="1"/>
  <c r="D1128" i="1"/>
  <c r="D1140" i="1"/>
  <c r="D1152" i="1"/>
  <c r="D1164" i="1"/>
  <c r="D1176" i="1"/>
  <c r="D1188" i="1"/>
  <c r="D1200" i="1"/>
  <c r="D1212" i="1"/>
  <c r="D1224" i="1"/>
  <c r="D1236" i="1"/>
  <c r="D1248" i="1"/>
  <c r="D1260" i="1"/>
  <c r="D1272" i="1"/>
  <c r="D1284" i="1"/>
  <c r="D1296" i="1"/>
  <c r="D1308" i="1"/>
  <c r="D1320" i="1"/>
  <c r="D1332" i="1"/>
  <c r="D1344" i="1"/>
  <c r="D1356" i="1"/>
  <c r="D1287" i="1"/>
  <c r="D1036" i="1"/>
  <c r="D1132" i="1"/>
  <c r="D1228" i="1"/>
  <c r="D1348" i="1"/>
  <c r="D1110" i="1"/>
  <c r="D1194" i="1"/>
  <c r="D1350" i="1"/>
  <c r="D82" i="1"/>
  <c r="D226" i="1"/>
  <c r="D370" i="1"/>
  <c r="D514" i="1"/>
  <c r="D658" i="1"/>
  <c r="D802" i="1"/>
  <c r="D946" i="1"/>
  <c r="D1021" i="1"/>
  <c r="D1033" i="1"/>
  <c r="D1045" i="1"/>
  <c r="D1057" i="1"/>
  <c r="D1069" i="1"/>
  <c r="D1081" i="1"/>
  <c r="D1093" i="1"/>
  <c r="D1105" i="1"/>
  <c r="D1117" i="1"/>
  <c r="D1129" i="1"/>
  <c r="D1141" i="1"/>
  <c r="D1153" i="1"/>
  <c r="D1165" i="1"/>
  <c r="D1177" i="1"/>
  <c r="D1189" i="1"/>
  <c r="D1201" i="1"/>
  <c r="D1213" i="1"/>
  <c r="D1225" i="1"/>
  <c r="D1237" i="1"/>
  <c r="D1249" i="1"/>
  <c r="D1261" i="1"/>
  <c r="D1273" i="1"/>
  <c r="D1285" i="1"/>
  <c r="D1297" i="1"/>
  <c r="D1309" i="1"/>
  <c r="D1321" i="1"/>
  <c r="D1333" i="1"/>
  <c r="D1345" i="1"/>
  <c r="D1357" i="1"/>
  <c r="D1299" i="1"/>
  <c r="D406" i="1"/>
  <c r="D1084" i="1"/>
  <c r="D1204" i="1"/>
  <c r="D1324" i="1"/>
  <c r="D1086" i="1"/>
  <c r="D1278" i="1"/>
  <c r="D94" i="1"/>
  <c r="D238" i="1"/>
  <c r="D382" i="1"/>
  <c r="D526" i="1"/>
  <c r="D670" i="1"/>
  <c r="D814" i="1"/>
  <c r="D958" i="1"/>
  <c r="D1022" i="1"/>
  <c r="D1034" i="1"/>
  <c r="D1046" i="1"/>
  <c r="D1058" i="1"/>
  <c r="D1070" i="1"/>
  <c r="D1082" i="1"/>
  <c r="D1094" i="1"/>
  <c r="D1106" i="1"/>
  <c r="D1118" i="1"/>
  <c r="D1130" i="1"/>
  <c r="D1142" i="1"/>
  <c r="D1154" i="1"/>
  <c r="D1166" i="1"/>
  <c r="D1178" i="1"/>
  <c r="D1190" i="1"/>
  <c r="D1202" i="1"/>
  <c r="D1214" i="1"/>
  <c r="D1226" i="1"/>
  <c r="D1238" i="1"/>
  <c r="D1250" i="1"/>
  <c r="D1262" i="1"/>
  <c r="D1274" i="1"/>
  <c r="D1286" i="1"/>
  <c r="D1298" i="1"/>
  <c r="D1310" i="1"/>
  <c r="D1322" i="1"/>
  <c r="D1334" i="1"/>
  <c r="D1346" i="1"/>
  <c r="D1358" i="1"/>
  <c r="D1275" i="1"/>
  <c r="D982" i="1"/>
  <c r="D1156" i="1"/>
  <c r="D1264" i="1"/>
  <c r="D1062" i="1"/>
  <c r="D1182" i="1"/>
  <c r="D1266" i="1"/>
  <c r="D106" i="1"/>
  <c r="D250" i="1"/>
  <c r="D394" i="1"/>
  <c r="D538" i="1"/>
  <c r="D682" i="1"/>
  <c r="D826" i="1"/>
  <c r="D970" i="1"/>
  <c r="D1023" i="1"/>
  <c r="D1035" i="1"/>
  <c r="D1047" i="1"/>
  <c r="D1059" i="1"/>
  <c r="D1071" i="1"/>
  <c r="D1083" i="1"/>
  <c r="D1095" i="1"/>
  <c r="D1107" i="1"/>
  <c r="D1119" i="1"/>
  <c r="D1131" i="1"/>
  <c r="D1143" i="1"/>
  <c r="D1155" i="1"/>
  <c r="D1167" i="1"/>
  <c r="D1179" i="1"/>
  <c r="D1191" i="1"/>
  <c r="D1203" i="1"/>
  <c r="D1215" i="1"/>
  <c r="D1227" i="1"/>
  <c r="D1239" i="1"/>
  <c r="D1251" i="1"/>
  <c r="D1263" i="1"/>
  <c r="D1347" i="1"/>
  <c r="D838" i="1"/>
  <c r="D1108" i="1"/>
  <c r="D1240" i="1"/>
  <c r="D1360" i="1"/>
  <c r="D1134" i="1"/>
  <c r="D1254" i="1"/>
  <c r="D1338" i="1"/>
  <c r="D1024" i="1"/>
  <c r="D1300" i="1"/>
  <c r="D1158" i="1"/>
  <c r="D1314" i="1"/>
  <c r="D130" i="1"/>
  <c r="D274" i="1"/>
  <c r="D418" i="1"/>
  <c r="D562" i="1"/>
  <c r="D706" i="1"/>
  <c r="D850" i="1"/>
  <c r="D984" i="1"/>
  <c r="D1025" i="1"/>
  <c r="D1037" i="1"/>
  <c r="D1049" i="1"/>
  <c r="D1061" i="1"/>
  <c r="D1073" i="1"/>
  <c r="D1085" i="1"/>
  <c r="D1097" i="1"/>
  <c r="D1109" i="1"/>
  <c r="D1121" i="1"/>
  <c r="D1133" i="1"/>
  <c r="D1145" i="1"/>
  <c r="D1157" i="1"/>
  <c r="D1169" i="1"/>
  <c r="D1181" i="1"/>
  <c r="D1193" i="1"/>
  <c r="D1205" i="1"/>
  <c r="D1217" i="1"/>
  <c r="D1229" i="1"/>
  <c r="D1241" i="1"/>
  <c r="D1253" i="1"/>
  <c r="D1265" i="1"/>
  <c r="D1277" i="1"/>
  <c r="D1289" i="1"/>
  <c r="D1301" i="1"/>
  <c r="D1313" i="1"/>
  <c r="D1325" i="1"/>
  <c r="D1337" i="1"/>
  <c r="D1349" i="1"/>
  <c r="D1361" i="1"/>
  <c r="D142" i="1"/>
  <c r="D286" i="1"/>
  <c r="D430" i="1"/>
  <c r="D574" i="1"/>
  <c r="D718" i="1"/>
  <c r="D862" i="1"/>
  <c r="D994" i="1"/>
  <c r="D1038" i="1"/>
  <c r="D1146" i="1"/>
  <c r="D1218" i="1"/>
  <c r="D1326" i="1"/>
</calcChain>
</file>

<file path=xl/sharedStrings.xml><?xml version="1.0" encoding="utf-8"?>
<sst xmlns="http://schemas.openxmlformats.org/spreadsheetml/2006/main" count="6426" uniqueCount="942">
  <si>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</si>
  <si>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</si>
  <si>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</si>
  <si>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</si>
  <si>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</si>
  <si>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</si>
  <si>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</si>
  <si>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</si>
  <si>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</si>
  <si>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</si>
  <si>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</si>
  <si>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</si>
  <si>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</si>
  <si>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</si>
  <si>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</si>
  <si>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</si>
  <si>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</si>
  <si>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</si>
  <si>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</si>
  <si>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</si>
  <si>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</si>
  <si>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</si>
  <si>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</si>
  <si>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</si>
  <si>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</si>
  <si>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</si>
  <si>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</si>
  <si>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</si>
  <si>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</si>
  <si>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</si>
  <si>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</si>
  <si>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</si>
  <si>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</si>
  <si>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</si>
  <si>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</si>
  <si>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</si>
  <si>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</si>
  <si>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</si>
  <si>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</si>
  <si>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</si>
  <si>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</si>
  <si>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</si>
  <si>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</si>
  <si>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</si>
  <si>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</si>
  <si>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</si>
  <si>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</si>
  <si>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</si>
  <si>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</si>
  <si>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</si>
  <si>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</si>
  <si>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</si>
  <si>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</si>
  <si>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</si>
  <si>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</si>
  <si>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</si>
  <si>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</si>
  <si>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</si>
  <si>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</si>
  <si>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</si>
  <si>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</si>
  <si>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</si>
  <si>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</si>
  <si>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</si>
  <si>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</si>
  <si>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</si>
  <si>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</si>
  <si>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</si>
  <si>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</si>
  <si>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</si>
  <si>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</si>
  <si>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</si>
  <si>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</si>
  <si>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</si>
  <si>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</si>
  <si>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</si>
  <si>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</si>
  <si>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</si>
  <si>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</si>
  <si>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</si>
  <si>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</si>
  <si>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</si>
  <si>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</si>
  <si>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</si>
  <si>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</si>
  <si>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</si>
  <si>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</si>
  <si>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</si>
  <si>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</si>
  <si>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01</t>
  </si>
  <si>
    <t>9121</t>
  </si>
  <si>
    <t>10000</t>
  </si>
  <si>
    <t>Retribuciones básicas</t>
  </si>
  <si>
    <t>11000</t>
  </si>
  <si>
    <t>Retribuciones básicas.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</si>
  <si>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</si>
  <si>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</si>
  <si>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</si>
  <si>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</si>
  <si>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</si>
  <si>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</si>
  <si>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</si>
  <si>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</si>
  <si>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</si>
  <si>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</si>
  <si>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</si>
  <si>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</si>
  <si>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</si>
  <si>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</si>
  <si>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</si>
  <si>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</si>
  <si>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</si>
  <si>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</si>
  <si>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</si>
  <si>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</si>
  <si>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</si>
  <si>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</si>
  <si>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</si>
  <si>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</si>
  <si>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</si>
  <si>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</si>
  <si>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</si>
  <si>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</si>
  <si>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Otras transf. a Familias e Instituciones sin fines de lucro.</t>
  </si>
  <si>
    <t>9201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</si>
  <si>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</si>
  <si>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</si>
  <si>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</si>
  <si>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</si>
  <si>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</si>
  <si>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</si>
  <si>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</si>
  <si>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</si>
  <si>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</si>
  <si>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</si>
  <si>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</si>
  <si>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</si>
  <si>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22799</t>
  </si>
  <si>
    <t>Otros trabajos realizados por otras empresas y profes.</t>
  </si>
  <si>
    <t>9203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</si>
  <si>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</si>
  <si>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</si>
  <si>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</si>
  <si>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</si>
  <si>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</si>
  <si>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</si>
  <si>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</si>
  <si>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131</t>
  </si>
  <si>
    <t>Laboral temporal.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</si>
  <si>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</si>
  <si>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</si>
  <si>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</si>
  <si>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</si>
  <si>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</si>
  <si>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</si>
  <si>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</si>
  <si>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</si>
  <si>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</si>
  <si>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</si>
  <si>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</si>
  <si>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</si>
  <si>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</si>
  <si>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</si>
  <si>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</si>
  <si>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</si>
  <si>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</si>
  <si>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</si>
  <si>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9205</t>
  </si>
  <si>
    <t>22100</t>
  </si>
  <si>
    <t>Energía eléctrica.</t>
  </si>
  <si>
    <t>9206</t>
  </si>
  <si>
    <t>22706</t>
  </si>
  <si>
    <t>Estudios y trabajos técnicos.</t>
  </si>
  <si>
    <t>623</t>
  </si>
  <si>
    <t>Maquinaria, instalaciones técnicas y utillaje.</t>
  </si>
  <si>
    <t>629</t>
  </si>
  <si>
    <t>Otras inv nuevas asoc al funcionam operativo de los serv</t>
  </si>
  <si>
    <t>9207</t>
  </si>
  <si>
    <t>233</t>
  </si>
  <si>
    <t>Otras indemnizaciones.</t>
  </si>
  <si>
    <t>463</t>
  </si>
  <si>
    <t>A Mancomunidades.</t>
  </si>
  <si>
    <t>466</t>
  </si>
  <si>
    <t>A otras Entidades que agrupen municipios.</t>
  </si>
  <si>
    <t>9312</t>
  </si>
  <si>
    <t>02</t>
  </si>
  <si>
    <t>1501</t>
  </si>
  <si>
    <t>224</t>
  </si>
  <si>
    <t>Primas de seguros.</t>
  </si>
  <si>
    <t>225</t>
  </si>
  <si>
    <t>Tributos.</t>
  </si>
  <si>
    <t>44905</t>
  </si>
  <si>
    <t>Transferencia corriente a VIVA</t>
  </si>
  <si>
    <t>619</t>
  </si>
  <si>
    <t>Otras inver de reposic en infraest y bienes dest al uso gral</t>
  </si>
  <si>
    <t>74905</t>
  </si>
  <si>
    <t>Transf de capital a VIVA</t>
  </si>
  <si>
    <t>82190</t>
  </si>
  <si>
    <t>Préstamo participativo a Sociedad Valladolid Alta Velocidad</t>
  </si>
  <si>
    <t>1511</t>
  </si>
  <si>
    <t>206</t>
  </si>
  <si>
    <t>Arrendamientos de equipos para procesos de información.</t>
  </si>
  <si>
    <t>Inversiones en terrenos.</t>
  </si>
  <si>
    <t>609</t>
  </si>
  <si>
    <t>Otras invers nuevas en infraest y bienes dest al uso gral</t>
  </si>
  <si>
    <t>641</t>
  </si>
  <si>
    <t>Gastos en aplicaciones informáticas.</t>
  </si>
  <si>
    <t>9331</t>
  </si>
  <si>
    <t>83000</t>
  </si>
  <si>
    <t>Anuncios por cuenta de particulares</t>
  </si>
  <si>
    <t>9332</t>
  </si>
  <si>
    <t>212</t>
  </si>
  <si>
    <t>Reparación de edificios y otras construcciones.</t>
  </si>
  <si>
    <t>22102</t>
  </si>
  <si>
    <t>Gas.</t>
  </si>
  <si>
    <t>22700</t>
  </si>
  <si>
    <t>Limpieza y aseo.</t>
  </si>
  <si>
    <t>624</t>
  </si>
  <si>
    <t>Elementos de transporte.</t>
  </si>
  <si>
    <t>632</t>
  </si>
  <si>
    <t>Edificios y otras construcciones.</t>
  </si>
  <si>
    <t>633</t>
  </si>
  <si>
    <t>03</t>
  </si>
  <si>
    <t>3411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</si>
  <si>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</si>
  <si>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</si>
  <si>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</si>
  <si>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</si>
  <si>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</si>
  <si>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</si>
  <si>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</si>
  <si>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</si>
  <si>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</si>
  <si>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</si>
  <si>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</si>
  <si>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</si>
  <si>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</si>
  <si>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</si>
  <si>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</si>
  <si>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</si>
  <si>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</si>
  <si>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</si>
  <si>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</si>
  <si>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</si>
  <si>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</si>
  <si>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</si>
  <si>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</si>
  <si>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</si>
  <si>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</si>
  <si>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</si>
  <si>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</si>
  <si>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</si>
  <si>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</si>
  <si>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</si>
  <si>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</si>
  <si>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</si>
  <si>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</si>
  <si>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</si>
  <si>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</si>
  <si>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</si>
  <si>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</si>
  <si>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</si>
  <si>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</si>
  <si>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</si>
  <si>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</si>
  <si>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48999</t>
  </si>
  <si>
    <t>712</t>
  </si>
  <si>
    <t>Aportación capital F.M. Deportes</t>
  </si>
  <si>
    <t>750</t>
  </si>
  <si>
    <t>A la Administración General de las Comunidades Autónomas.</t>
  </si>
  <si>
    <t>9200</t>
  </si>
  <si>
    <t>9241</t>
  </si>
  <si>
    <t>202</t>
  </si>
  <si>
    <t>Arrendamientos de edificios y otras construcciones.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</si>
  <si>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</si>
  <si>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</si>
  <si>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</si>
  <si>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</si>
  <si>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</si>
  <si>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</si>
  <si>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</si>
  <si>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</si>
  <si>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</si>
  <si>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</si>
  <si>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</si>
  <si>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</si>
  <si>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</si>
  <si>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</si>
  <si>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635</t>
  </si>
  <si>
    <t>Mobiliario.</t>
  </si>
  <si>
    <t>04</t>
  </si>
  <si>
    <t>0111</t>
  </si>
  <si>
    <t>310</t>
  </si>
  <si>
    <t>Intereses.</t>
  </si>
  <si>
    <t>913</t>
  </si>
  <si>
    <t>Amort de prést a l/p de entes de fuera del sector público.</t>
  </si>
  <si>
    <t>3121</t>
  </si>
  <si>
    <t>22002</t>
  </si>
  <si>
    <t>Material informático no inventariable.</t>
  </si>
  <si>
    <t>22106</t>
  </si>
  <si>
    <t>Productos farmacéuticos y material sanitario.</t>
  </si>
  <si>
    <t>9202</t>
  </si>
  <si>
    <t>143</t>
  </si>
  <si>
    <t>Otro personal.</t>
  </si>
  <si>
    <t>150</t>
  </si>
  <si>
    <t>Productividad.</t>
  </si>
  <si>
    <t>16000</t>
  </si>
  <si>
    <t>Seguridad Social.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</si>
  <si>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</si>
  <si>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</si>
  <si>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</si>
  <si>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</si>
  <si>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</si>
  <si>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</si>
  <si>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</si>
  <si>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</si>
  <si>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</si>
  <si>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</si>
  <si>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</si>
  <si>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</si>
  <si>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</si>
  <si>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</si>
  <si>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9204</t>
  </si>
  <si>
    <t>216</t>
  </si>
  <si>
    <t>Equipos para procesos de información.</t>
  </si>
  <si>
    <t>626</t>
  </si>
  <si>
    <t>636</t>
  </si>
  <si>
    <t>9209</t>
  </si>
  <si>
    <t>625</t>
  </si>
  <si>
    <t>9231</t>
  </si>
  <si>
    <t>22201</t>
  </si>
  <si>
    <t>Postales.</t>
  </si>
  <si>
    <t>22203</t>
  </si>
  <si>
    <t>Informáticas.</t>
  </si>
  <si>
    <t>22705</t>
  </si>
  <si>
    <t>Procesos electorales.</t>
  </si>
  <si>
    <t>9291</t>
  </si>
  <si>
    <t>500</t>
  </si>
  <si>
    <t>Fondo de Contingencia</t>
  </si>
  <si>
    <t>9311</t>
  </si>
  <si>
    <t>9321</t>
  </si>
  <si>
    <t>9341</t>
  </si>
  <si>
    <t>05</t>
  </si>
  <si>
    <t>4301</t>
  </si>
  <si>
    <t>4312</t>
  </si>
  <si>
    <t>Otras subvenciones a Empresas privadas.</t>
  </si>
  <si>
    <t>4314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</si>
  <si>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</si>
  <si>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</si>
  <si>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</si>
  <si>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</si>
  <si>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</si>
  <si>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</si>
  <si>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</si>
  <si>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</si>
  <si>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4331</t>
  </si>
  <si>
    <t>204</t>
  </si>
  <si>
    <t>Arrendamientos de material de transporte.</t>
  </si>
  <si>
    <t>22112</t>
  </si>
  <si>
    <t>Sumin. de material electrónico, eléctrico y de telecomunic.</t>
  </si>
  <si>
    <t>48201</t>
  </si>
  <si>
    <t>Transf. a Fundación Gral. de la UVA</t>
  </si>
  <si>
    <t>48202</t>
  </si>
  <si>
    <t>Transf. a Fundación Parque Científico de la UVA</t>
  </si>
  <si>
    <t>48203</t>
  </si>
  <si>
    <t>48204</t>
  </si>
  <si>
    <t>Transf. Conf. Va Empresarios: Plan Traspasa</t>
  </si>
  <si>
    <t>48299</t>
  </si>
  <si>
    <t>Transf. a fundaciones, instituciones y otras entidades</t>
  </si>
  <si>
    <t>622</t>
  </si>
  <si>
    <t>06</t>
  </si>
  <si>
    <t>2314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</si>
  <si>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</si>
  <si>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</si>
  <si>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</si>
  <si>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</si>
  <si>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</si>
  <si>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</si>
  <si>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</si>
  <si>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</si>
  <si>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48985</t>
  </si>
  <si>
    <t>Transf. Fundación Juan Soñador</t>
  </si>
  <si>
    <t>2315</t>
  </si>
  <si>
    <t>22611</t>
  </si>
  <si>
    <t>Plan contra la violencia de género e igualdad de oportunidad</t>
  </si>
  <si>
    <t>22614</t>
  </si>
  <si>
    <t>Plan Infancia</t>
  </si>
  <si>
    <t>22619</t>
  </si>
  <si>
    <t>22620</t>
  </si>
  <si>
    <t>22621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</si>
  <si>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</si>
  <si>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</si>
  <si>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</si>
  <si>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</si>
  <si>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</si>
  <si>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</si>
  <si>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</si>
  <si>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</si>
  <si>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</si>
  <si>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</si>
  <si>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</si>
  <si>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</si>
  <si>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</si>
  <si>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</si>
  <si>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</si>
  <si>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</si>
  <si>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</si>
  <si>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</si>
  <si>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</si>
  <si>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</si>
  <si>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</si>
  <si>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</si>
  <si>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</si>
  <si>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</si>
  <si>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</si>
  <si>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</si>
  <si>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</si>
  <si>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</si>
  <si>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48961</t>
  </si>
  <si>
    <t>Transf. Fundación Eusebio Sacristán</t>
  </si>
  <si>
    <t>3202</t>
  </si>
  <si>
    <t>3231</t>
  </si>
  <si>
    <t>3232</t>
  </si>
  <si>
    <t>3261</t>
  </si>
  <si>
    <t>48943</t>
  </si>
  <si>
    <t>Transf. Asociación padres de autistas y psicóticos Va/prov.</t>
  </si>
  <si>
    <t>48944</t>
  </si>
  <si>
    <t>Transf. Allende Mundi: fomento de la educación</t>
  </si>
  <si>
    <t>3321</t>
  </si>
  <si>
    <t>215</t>
  </si>
  <si>
    <t>48945</t>
  </si>
  <si>
    <t>Transf. Biblioteca Entrelíneas (A.V. Unión Esgueva)</t>
  </si>
  <si>
    <t>07</t>
  </si>
  <si>
    <t>1623</t>
  </si>
  <si>
    <t>1701</t>
  </si>
  <si>
    <t>1711</t>
  </si>
  <si>
    <t>210</t>
  </si>
  <si>
    <t>Infraestructuras y bienes naturales.</t>
  </si>
  <si>
    <t>22113</t>
  </si>
  <si>
    <t>Manutención de animales.</t>
  </si>
  <si>
    <t>610</t>
  </si>
  <si>
    <t>1721</t>
  </si>
  <si>
    <t>22603</t>
  </si>
  <si>
    <t>Publicación en Diarios Oficiales</t>
  </si>
  <si>
    <t>08</t>
  </si>
  <si>
    <t>1301</t>
  </si>
  <si>
    <t>1341</t>
  </si>
  <si>
    <t>1513</t>
  </si>
  <si>
    <t>1532</t>
  </si>
  <si>
    <t>1651</t>
  </si>
  <si>
    <t>4411</t>
  </si>
  <si>
    <t>44901</t>
  </si>
  <si>
    <t>Aportación corriente a AUVASA</t>
  </si>
  <si>
    <t>74901</t>
  </si>
  <si>
    <t>Aportación de capital a AUVASA</t>
  </si>
  <si>
    <t>09</t>
  </si>
  <si>
    <t>3341</t>
  </si>
  <si>
    <t>411</t>
  </si>
  <si>
    <t>Transf. corriente a la F.M. Cultura</t>
  </si>
  <si>
    <t>47902</t>
  </si>
  <si>
    <t>Subvención a Cultura y Comunicación (Foro de la Cultura)</t>
  </si>
  <si>
    <t>47903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</si>
  <si>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</si>
  <si>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</si>
  <si>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</si>
  <si>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</si>
  <si>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</si>
  <si>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</si>
  <si>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</si>
  <si>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48946</t>
  </si>
  <si>
    <t>Transf. Gremio de Libreros de Valladolid</t>
  </si>
  <si>
    <t>48947</t>
  </si>
  <si>
    <t>Transf. Junta de Semana Santa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</si>
  <si>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</si>
  <si>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</si>
  <si>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</si>
  <si>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</si>
  <si>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</si>
  <si>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</si>
  <si>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</si>
  <si>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</si>
  <si>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</si>
  <si>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48955</t>
  </si>
  <si>
    <t>Transf. UVA: máster universitario</t>
  </si>
  <si>
    <t>789</t>
  </si>
  <si>
    <t>Tran. capital a familias e instituciones sin fines de lucro.</t>
  </si>
  <si>
    <t>4321</t>
  </si>
  <si>
    <t>200</t>
  </si>
  <si>
    <t>Arrendamientos de terrenos y bienes naturales.</t>
  </si>
  <si>
    <t>44902</t>
  </si>
  <si>
    <t>Aportación corriente a la sociedad mixta de Turismo</t>
  </si>
  <si>
    <t>10</t>
  </si>
  <si>
    <t>2311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</si>
  <si>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</si>
  <si>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</si>
  <si>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</si>
  <si>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</si>
  <si>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</si>
  <si>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</si>
  <si>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48962</t>
  </si>
  <si>
    <t>Transf. A.V. Unión Esgueva</t>
  </si>
  <si>
    <t>48981</t>
  </si>
  <si>
    <t>Transf. PROCOMAR Valladolid Acoge</t>
  </si>
  <si>
    <t>2312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</si>
  <si>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</si>
  <si>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</si>
  <si>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</si>
  <si>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</si>
  <si>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</si>
  <si>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</si>
  <si>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</si>
  <si>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</si>
  <si>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</si>
  <si>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</si>
  <si>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</si>
  <si>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</si>
  <si>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</si>
  <si>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</si>
  <si>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</si>
  <si>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</si>
  <si>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</si>
  <si>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</si>
  <si>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</si>
  <si>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</si>
  <si>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</si>
  <si>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</si>
  <si>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</si>
  <si>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</si>
  <si>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</si>
  <si>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</si>
  <si>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</si>
  <si>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</si>
  <si>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</si>
  <si>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</si>
  <si>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49099</t>
  </si>
  <si>
    <t>Al exterior.</t>
  </si>
  <si>
    <t>2313</t>
  </si>
  <si>
    <t>22616</t>
  </si>
  <si>
    <t>Plan Municipal de Convivencia</t>
  </si>
  <si>
    <t>2412</t>
  </si>
  <si>
    <t>48983</t>
  </si>
  <si>
    <t>Transf. Fundación Secretariado General Gitano</t>
  </si>
  <si>
    <t>48984</t>
  </si>
  <si>
    <t>Transf. Cruz Roja Española</t>
  </si>
  <si>
    <t>11</t>
  </si>
  <si>
    <t>1302</t>
  </si>
  <si>
    <t>1321</t>
  </si>
  <si>
    <t>1351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</si>
  <si>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</si>
  <si>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</si>
  <si>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</si>
  <si>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</si>
  <si>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</si>
  <si>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</si>
  <si>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1361</t>
  </si>
  <si>
    <t>48902</t>
  </si>
  <si>
    <t>Transf. Club Deportivo Bomberos Valladolid</t>
  </si>
  <si>
    <t>1621</t>
  </si>
  <si>
    <t>219</t>
  </si>
  <si>
    <t>Otro inmovilizado material.</t>
  </si>
  <si>
    <t>634</t>
  </si>
  <si>
    <t>640</t>
  </si>
  <si>
    <t>Gastos en inversiones de carácter inmaterial.</t>
  </si>
  <si>
    <t>1631</t>
  </si>
  <si>
    <t>3111</t>
  </si>
  <si>
    <t>48989</t>
  </si>
  <si>
    <t>Transf. Colegio Oficial de Veterinarios de Vallladolid</t>
  </si>
  <si>
    <t>48990</t>
  </si>
  <si>
    <t>Transf. Hermandad de Donantes de Sangre</t>
  </si>
  <si>
    <t>0250</t>
  </si>
  <si>
    <t>0450</t>
  </si>
  <si>
    <t>0650</t>
  </si>
  <si>
    <t>0750</t>
  </si>
  <si>
    <t>0850</t>
  </si>
  <si>
    <t>0950</t>
  </si>
  <si>
    <t>1</t>
  </si>
  <si>
    <t>2</t>
  </si>
  <si>
    <t>4</t>
  </si>
  <si>
    <t>Total 9121</t>
  </si>
  <si>
    <t>Secretaría General</t>
  </si>
  <si>
    <t>Total Secretaría General</t>
  </si>
  <si>
    <t>Total 9201</t>
  </si>
  <si>
    <t>Total 9203</t>
  </si>
  <si>
    <t>Total 9205</t>
  </si>
  <si>
    <t>6</t>
  </si>
  <si>
    <t>Total 9206</t>
  </si>
  <si>
    <t>Total 9207</t>
  </si>
  <si>
    <t>Intervención General</t>
  </si>
  <si>
    <t>Total Intervención General</t>
  </si>
  <si>
    <t>Total 9312</t>
  </si>
  <si>
    <t>Total 01</t>
  </si>
  <si>
    <t>7</t>
  </si>
  <si>
    <t>8</t>
  </si>
  <si>
    <t>Total 1501</t>
  </si>
  <si>
    <t>Total 1511</t>
  </si>
  <si>
    <t>Total 9331</t>
  </si>
  <si>
    <t>Total 9332</t>
  </si>
  <si>
    <t>Total 02</t>
  </si>
  <si>
    <t>Total 0250</t>
  </si>
  <si>
    <t>Total 3411</t>
  </si>
  <si>
    <t>Total 9200</t>
  </si>
  <si>
    <t>Total 9241</t>
  </si>
  <si>
    <t>Total 03</t>
  </si>
  <si>
    <t>3</t>
  </si>
  <si>
    <t>9</t>
  </si>
  <si>
    <t>Total 0111</t>
  </si>
  <si>
    <t>Total 3121</t>
  </si>
  <si>
    <t>Total 9202</t>
  </si>
  <si>
    <t>Total 9204</t>
  </si>
  <si>
    <t>Total 9209</t>
  </si>
  <si>
    <t>Total 9231</t>
  </si>
  <si>
    <t>5</t>
  </si>
  <si>
    <t>Total 9291</t>
  </si>
  <si>
    <t>Total 9311</t>
  </si>
  <si>
    <t>Total 9321</t>
  </si>
  <si>
    <t>Total 9341</t>
  </si>
  <si>
    <t>Total 04</t>
  </si>
  <si>
    <t>Total 0450</t>
  </si>
  <si>
    <t>Total 4301</t>
  </si>
  <si>
    <t>Mercados</t>
  </si>
  <si>
    <t>Total Mercados</t>
  </si>
  <si>
    <t>Total 4312</t>
  </si>
  <si>
    <t>Total Actuaciones en materia de comercio minorista</t>
  </si>
  <si>
    <t>Total 4314</t>
  </si>
  <si>
    <t>Total 4331</t>
  </si>
  <si>
    <t>Total 05</t>
  </si>
  <si>
    <t>Total 2314</t>
  </si>
  <si>
    <t>Total 2315</t>
  </si>
  <si>
    <t>Total 3202</t>
  </si>
  <si>
    <t>Total 3231</t>
  </si>
  <si>
    <t>Total 3232</t>
  </si>
  <si>
    <t>Total 3261</t>
  </si>
  <si>
    <t>Total 3321</t>
  </si>
  <si>
    <t>Total 06</t>
  </si>
  <si>
    <t>Total 0650</t>
  </si>
  <si>
    <t>Total 1623</t>
  </si>
  <si>
    <t>Total 1701</t>
  </si>
  <si>
    <t>Total 1711</t>
  </si>
  <si>
    <t>Total 1721</t>
  </si>
  <si>
    <t>Total 07</t>
  </si>
  <si>
    <t>Total 0750</t>
  </si>
  <si>
    <t>Total 1301</t>
  </si>
  <si>
    <t>Movilidad</t>
  </si>
  <si>
    <t>Total Movilidad</t>
  </si>
  <si>
    <t>Total 1341</t>
  </si>
  <si>
    <t>Total 1513</t>
  </si>
  <si>
    <t>Total 1532</t>
  </si>
  <si>
    <t>Total 1651</t>
  </si>
  <si>
    <t>Total 4411</t>
  </si>
  <si>
    <t>Total 08</t>
  </si>
  <si>
    <t>Total 0850</t>
  </si>
  <si>
    <t>Total 3341</t>
  </si>
  <si>
    <t>Turismo</t>
  </si>
  <si>
    <t>Total Turismo</t>
  </si>
  <si>
    <t>Total 4321</t>
  </si>
  <si>
    <t>Total 09</t>
  </si>
  <si>
    <t>Total 0950</t>
  </si>
  <si>
    <t>Total 2311</t>
  </si>
  <si>
    <t>Total 2312</t>
  </si>
  <si>
    <t>Total 2313</t>
  </si>
  <si>
    <t>Total 2412</t>
  </si>
  <si>
    <t>Total 10</t>
  </si>
  <si>
    <t>Total 1302</t>
  </si>
  <si>
    <t>Total 1321</t>
  </si>
  <si>
    <t>Total 1351</t>
  </si>
  <si>
    <t>Total 1361</t>
  </si>
  <si>
    <t>Total 1621</t>
  </si>
  <si>
    <t>Total 1631</t>
  </si>
  <si>
    <t>Total 3111</t>
  </si>
  <si>
    <t>Total 11</t>
  </si>
  <si>
    <t>Promoción impulso contenidos digitales</t>
  </si>
  <si>
    <t>Transf. Cámara Comercio VA: Plan Consolida</t>
  </si>
  <si>
    <t>48208</t>
  </si>
  <si>
    <t>Transf. Conf. Va Empresarios Plan Consolidad</t>
  </si>
  <si>
    <t>48209</t>
  </si>
  <si>
    <t>Transf. Asociación para el Progreso de la Dirección</t>
  </si>
  <si>
    <t>48210</t>
  </si>
  <si>
    <t>Transf. Asociación Española de valoración energética biomasa</t>
  </si>
  <si>
    <t>48211</t>
  </si>
  <si>
    <t>Transf. Parque Científico de la UVA</t>
  </si>
  <si>
    <t>48212</t>
  </si>
  <si>
    <t>Transf. UVA Instituto Inteligencia Artificial</t>
  </si>
  <si>
    <t>48213</t>
  </si>
  <si>
    <t>Transf. Confederación Vallisoletana de Empresarios</t>
  </si>
  <si>
    <t>48214</t>
  </si>
  <si>
    <t>Transf. CC.OO.</t>
  </si>
  <si>
    <t>48215</t>
  </si>
  <si>
    <t>Transf. UGT</t>
  </si>
  <si>
    <t>48216</t>
  </si>
  <si>
    <t>Transf. UVA Catedra de Sindicalismo</t>
  </si>
  <si>
    <t>689</t>
  </si>
  <si>
    <t>Otros gastos en inversiones de bienes patrimoniales.</t>
  </si>
  <si>
    <t>Transf Club de Beisbol y Sofbol FIVE</t>
  </si>
  <si>
    <t>48960</t>
  </si>
  <si>
    <t>Transf. Club Deportivo ARCO</t>
  </si>
  <si>
    <t>48963</t>
  </si>
  <si>
    <t>Transf. Club Deportivo Ponce</t>
  </si>
  <si>
    <t>48964</t>
  </si>
  <si>
    <t>Transf. Club Deportivo La Victoria</t>
  </si>
  <si>
    <t>48965</t>
  </si>
  <si>
    <t>Transf. Club Deportivo Valladolid Voleibol</t>
  </si>
  <si>
    <t>48966</t>
  </si>
  <si>
    <t>Transf. Club Deportivo Unión Esgueva</t>
  </si>
  <si>
    <t>48992</t>
  </si>
  <si>
    <t>Transf. Círculo de Recreo</t>
  </si>
  <si>
    <t>711</t>
  </si>
  <si>
    <t>Aportación capital a F.M. Cultura</t>
  </si>
  <si>
    <t>48954</t>
  </si>
  <si>
    <t>Transf. ASOFED</t>
  </si>
  <si>
    <t>4322</t>
  </si>
  <si>
    <t>22622</t>
  </si>
  <si>
    <t>Observatorio de Derechos Humanos</t>
  </si>
  <si>
    <t>48996</t>
  </si>
  <si>
    <t>Transf. Asociación Fundación Rondilla Personas Adultas</t>
  </si>
  <si>
    <t>49002</t>
  </si>
  <si>
    <t>Transf. INCIDEM (El Salvador)</t>
  </si>
  <si>
    <t>49003</t>
  </si>
  <si>
    <t>Transf. FUNDEMUCA (Costa Rica)</t>
  </si>
  <si>
    <t>49004</t>
  </si>
  <si>
    <t>Transf FUNDEMUCA (Panamá y Honduras)</t>
  </si>
  <si>
    <t>Actuaciones de Conciliación</t>
  </si>
  <si>
    <t>Actuaciones de Inserción Laboral</t>
  </si>
  <si>
    <t>Actuaciones por la diversidad</t>
  </si>
  <si>
    <t>627</t>
  </si>
  <si>
    <t>Proyectos complejos.</t>
  </si>
  <si>
    <t>92-4322 Dirección del Área de Turismo Eventos y Marca Ciudad</t>
  </si>
  <si>
    <t>Total 4322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</si>
  <si>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</si>
  <si>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</si>
  <si>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</si>
  <si>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</si>
  <si>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</si>
  <si>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</si>
  <si>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</si>
  <si>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</si>
  <si>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</si>
  <si>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</si>
  <si>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</si>
  <si>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</si>
  <si>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</si>
  <si>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</si>
  <si>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</si>
  <si>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</si>
  <si>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</si>
  <si>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</si>
  <si>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</si>
  <si>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</si>
  <si>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</si>
  <si>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</si>
  <si>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</si>
  <si>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</si>
  <si>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</si>
  <si>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</si>
  <si>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</si>
  <si>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</si>
  <si>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</si>
  <si>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</si>
  <si>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</si>
  <si>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</si>
  <si>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</si>
  <si>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</si>
  <si>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</si>
  <si>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</si>
  <si>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</si>
  <si>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</si>
  <si>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</si>
  <si>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</si>
  <si>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</si>
  <si>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</si>
  <si>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</si>
  <si>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</si>
  <si>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</si>
  <si>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</si>
  <si>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</si>
  <si>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</si>
  <si>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</si>
  <si>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</si>
  <si>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</si>
  <si>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</si>
  <si>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</si>
  <si>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</si>
  <si>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</si>
  <si>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</si>
  <si>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</si>
  <si>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</si>
  <si>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</si>
  <si>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</si>
  <si>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</si>
  <si>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</si>
  <si>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</si>
  <si>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</si>
  <si>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</si>
  <si>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</si>
  <si>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</si>
  <si>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</si>
  <si>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</si>
  <si>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</si>
  <si>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</si>
  <si>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</si>
  <si>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</si>
  <si>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</si>
  <si>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</si>
  <si>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</si>
  <si>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</si>
  <si>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</si>
  <si>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</si>
  <si>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</si>
  <si>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</si>
  <si>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</si>
  <si>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</si>
  <si>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</si>
  <si>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</si>
  <si>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</si>
  <si>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</si>
  <si>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</si>
  <si>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</si>
  <si>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</si>
  <si>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</si>
  <si>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</si>
  <si>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</si>
  <si>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</si>
  <si>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</si>
  <si>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</si>
  <si>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Total Imprenta municipal</t>
  </si>
  <si>
    <t>Total Archivo municipal</t>
  </si>
  <si>
    <t>Total Gobierno y relaciones</t>
  </si>
  <si>
    <t>Total Desarrollo empresarial</t>
  </si>
  <si>
    <t>Total Dirección del área de urbanismo y vivienda</t>
  </si>
  <si>
    <t>Total Planificación y gestión del patrimonio</t>
  </si>
  <si>
    <t>Total Gestión del patrimonio</t>
  </si>
  <si>
    <t>Total Mantenimiento de edificios e instalaciones municipales</t>
  </si>
  <si>
    <t xml:space="preserve">Total Licencias urbanísticas </t>
  </si>
  <si>
    <t>Total Promoción y fomento del deporte</t>
  </si>
  <si>
    <t>Total Dirección del área de participación ciudadana y deportes</t>
  </si>
  <si>
    <t>Total Participación ciudadana</t>
  </si>
  <si>
    <t>Total Deuda pública</t>
  </si>
  <si>
    <t>Total Prevención y salud laboral</t>
  </si>
  <si>
    <t>Total Gestión de recursos humanos</t>
  </si>
  <si>
    <t>Total Tecnologías de la información y comunicación</t>
  </si>
  <si>
    <t>Total Dirección del área de hacienda, personal y modernización administrativa</t>
  </si>
  <si>
    <t>Total Información, registro y gestión del padrón</t>
  </si>
  <si>
    <t>Total Imprevistos y contingencias de ejecución</t>
  </si>
  <si>
    <t>Total Planificación económico financiera</t>
  </si>
  <si>
    <t>Total Gestión de ingresos e inspección</t>
  </si>
  <si>
    <t>Total Tesorería y recaudación</t>
  </si>
  <si>
    <t>Total Dirección del área de comercio, mercados y consumo</t>
  </si>
  <si>
    <t>Total Dirección del área de educación y cultura</t>
  </si>
  <si>
    <t>Total Escuelas infantiles</t>
  </si>
  <si>
    <t>Total Conservación y mantenimiento de centros de educación infantil y primaria</t>
  </si>
  <si>
    <t>Total Servicios complementarios de educación</t>
  </si>
  <si>
    <t>Total Bibliotecas públicas</t>
  </si>
  <si>
    <t>Total Coordinación de políticas culturales</t>
  </si>
  <si>
    <t>Total Tratamiento de residuos</t>
  </si>
  <si>
    <t>Total Dirección del área de medio ambiente</t>
  </si>
  <si>
    <t>Total Parques y jardines</t>
  </si>
  <si>
    <t>Total Protección del medio ambiente</t>
  </si>
  <si>
    <t>Total Dirección del área de tráfico y movilidad</t>
  </si>
  <si>
    <t>Total Pavimentación de vías públicas y otros servicios urbanísticos</t>
  </si>
  <si>
    <t>Total Alumbrado público</t>
  </si>
  <si>
    <t>Total Transporte colectivo urbano de viajeros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</si>
  <si>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</si>
  <si>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</si>
  <si>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</si>
  <si>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</si>
  <si>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</si>
  <si>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</si>
  <si>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</si>
  <si>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</si>
  <si>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</si>
  <si>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</si>
  <si>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</si>
  <si>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</si>
  <si>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</si>
  <si>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</si>
  <si>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Total Órganos de gobierno</t>
  </si>
  <si>
    <t>Total Dirección del área de turismo, eventos y marca ciudad</t>
  </si>
  <si>
    <t>Total Centro de programas juveniles</t>
  </si>
  <si>
    <t>Total Intervención social</t>
  </si>
  <si>
    <t>Total Iniciativas sociales</t>
  </si>
  <si>
    <t>Total Dirección del área de personas mayores, familia y servicios sociales</t>
  </si>
  <si>
    <t>Total Formación para el empleo</t>
  </si>
  <si>
    <t>Total Dirección del área de salud pública y seguridad ciudadana</t>
  </si>
  <si>
    <t>Total Policía municipal</t>
  </si>
  <si>
    <t>Total Protección civil</t>
  </si>
  <si>
    <t>Total Prevención y extinción de incendios</t>
  </si>
  <si>
    <t>Total Recogida de residuos</t>
  </si>
  <si>
    <t>Total Limpieza viaria</t>
  </si>
  <si>
    <t>Total Protección de la salubridad pública</t>
  </si>
  <si>
    <t>70-2315 Políticas de Igualdad</t>
  </si>
  <si>
    <t>Políticas de igualdad</t>
  </si>
  <si>
    <t>POLÍTICAS DE IGUALDAD</t>
  </si>
  <si>
    <t>Total Políticas de igualdad</t>
  </si>
  <si>
    <t>352</t>
  </si>
  <si>
    <t>Intereses de demora.</t>
  </si>
  <si>
    <t>600</t>
  </si>
  <si>
    <t>48942</t>
  </si>
  <si>
    <t>358</t>
  </si>
  <si>
    <t>Intereses por operaciones de arrendamiento fro («leasing»).</t>
  </si>
  <si>
    <t>48217</t>
  </si>
  <si>
    <t>Transf. Cámara de Comercio VA</t>
  </si>
  <si>
    <t>48218</t>
  </si>
  <si>
    <t>Transferencia UEMC</t>
  </si>
  <si>
    <t>48219</t>
  </si>
  <si>
    <t>Transferencia ATA</t>
  </si>
  <si>
    <t>48220</t>
  </si>
  <si>
    <t>Transferencia IBERAVAL</t>
  </si>
  <si>
    <t>48221</t>
  </si>
  <si>
    <t>Transferencia Eylo</t>
  </si>
  <si>
    <t>48222</t>
  </si>
  <si>
    <t>Transferencia TECNOVITAE</t>
  </si>
  <si>
    <t>48223</t>
  </si>
  <si>
    <t>Convenio videojuegos</t>
  </si>
  <si>
    <t>48224</t>
  </si>
  <si>
    <t>Convenio Fundación Garabito Godofredo</t>
  </si>
  <si>
    <t>48225</t>
  </si>
  <si>
    <t>Transferencia CEOE. Red talento vallisoletano en el exterior</t>
  </si>
  <si>
    <t>22605</t>
  </si>
  <si>
    <t>Gastos por responsabilidad patrimonial</t>
  </si>
  <si>
    <t>22703</t>
  </si>
  <si>
    <t>Obras subsidiarias</t>
  </si>
  <si>
    <t>Transf. Club Deportivo San José</t>
  </si>
  <si>
    <t>Transf. Club Deportivo Racing</t>
  </si>
  <si>
    <t>479</t>
  </si>
  <si>
    <t>48956</t>
  </si>
  <si>
    <t>Transf. Caja Negra: Crimen y Ficción</t>
  </si>
  <si>
    <t>763</t>
  </si>
  <si>
    <t>48226</t>
  </si>
  <si>
    <t>Transf. convenio FUVA</t>
  </si>
  <si>
    <t>Transf. convenio Coordinadora de Peñas</t>
  </si>
  <si>
    <t>48957</t>
  </si>
  <si>
    <t>Transf. convenio FEVAPEÑAS</t>
  </si>
  <si>
    <t>48959</t>
  </si>
  <si>
    <t>Transf. Banco de Alimentos</t>
  </si>
  <si>
    <t>48973</t>
  </si>
  <si>
    <t>Transf. Entidad para evento carrera de las familias</t>
  </si>
  <si>
    <t>124</t>
  </si>
  <si>
    <t>Retrib. de funcionarios en prácticas.</t>
  </si>
  <si>
    <t>780</t>
  </si>
  <si>
    <t>A familias e instituciones sin fines de lucro</t>
  </si>
  <si>
    <t>0550</t>
  </si>
  <si>
    <t>Total 0550</t>
  </si>
  <si>
    <t>AYUNTAMIENTO DE VALLADOLID  -  ESTADO DE EJECUCIÓN PRESUPUESTO DE GASTOS - 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</si>
</sst>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8" fillId="0" borderId="0"/>
    <xf numFmtId="0" fontId="10" fillId="2" borderId="0" applyNumberFormat="0" applyBorder="0" applyAlignment="0" applyProtection="0"/>
    <xf numFmtId="0" fontId="9" fillId="0" borderId="1" applyNumberFormat="0" applyFill="0" applyAlignment="0" applyProtection="0"/>
    <xf numFmtId="0" fontId="6" fillId="0" borderId="0"/>
    <xf numFmtId="0" fontId="1" fillId="0" borderId="0"/>
  </cellStyleXfs>
  <cellXfs count="30">
    <xf numFmtId="0" fontId="0" fillId="0" borderId="0" xfId="0"/>
    <xf numFmtId="0" fontId="7" fillId="0" borderId="0" xfId="0" applyFont="1"/>
    <xf numFmtId="49" fontId="6" fillId="0" borderId="0" xfId="4" applyNumberFormat="1"/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49" fontId="5" fillId="0" borderId="0" xfId="4" applyNumberFormat="1" applyFont="1"/>
    <xf numFmtId="49" fontId="4" fillId="0" borderId="0" xfId="4" applyNumberFormat="1" applyFont="1"/>
    <xf numFmtId="49" fontId="3" fillId="0" borderId="0" xfId="4" applyNumberFormat="1" applyFont="1"/>
    <xf numFmtId="49" fontId="0" fillId="0" borderId="0" xfId="0" applyNumberFormat="1" applyAlignment="1">
      <alignment horizontal="right"/>
    </xf>
    <xf numFmtId="49" fontId="2" fillId="0" borderId="0" xfId="4" applyNumberFormat="1" applyFont="1"/>
    <xf numFmtId="0" fontId="13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NumberFormat="1" applyFont="1"/>
    <xf numFmtId="0" fontId="14" fillId="0" borderId="0" xfId="0" applyNumberFormat="1" applyFont="1" applyAlignment="1">
      <alignment vertical="center"/>
    </xf>
    <xf numFmtId="0" fontId="14" fillId="0" borderId="0" xfId="0" applyNumberFormat="1" applyFont="1" applyFill="1" applyAlignment="1" applyProtection="1"/>
    <xf numFmtId="0" fontId="14" fillId="0" borderId="0" xfId="0" applyFont="1" applyAlignment="1">
      <alignment horizontal="center"/>
    </xf>
    <xf numFmtId="0" fontId="7" fillId="0" borderId="0" xfId="0" pivotButton="1" applyFont="1"/>
    <xf numFmtId="4" fontId="7" fillId="0" borderId="0" xfId="0" applyNumberFormat="1" applyFont="1"/>
    <xf numFmtId="10" fontId="7" fillId="0" borderId="0" xfId="0" applyNumberFormat="1" applyFont="1"/>
    <xf numFmtId="0" fontId="7" fillId="0" borderId="0" xfId="0" pivotButton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" fontId="15" fillId="0" borderId="0" xfId="5" applyNumberFormat="1" applyFont="1"/>
    <xf numFmtId="49" fontId="15" fillId="0" borderId="0" xfId="5" applyNumberFormat="1" applyFont="1"/>
    <xf numFmtId="4" fontId="15" fillId="0" borderId="0" xfId="5" applyNumberFormat="1" applyFont="1"/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Ejecución 30 ABRIL 2025" xfId="5" xr:uid="{51F55678-41E1-4A13-BF00-DD10841555B9}"/>
    <cellStyle name="Normal_Hoja2" xfId="4" xr:uid="{00000000-0005-0000-0000-000004000000}"/>
    <cellStyle name="Título 1" xfId="3" xr:uid="{00000000-0005-0000-0000-000005000000}"/>
  </cellStyles>
  <dxfs count="60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779.383421527775" createdVersion="6" refreshedVersion="6" minRefreshableVersion="3" recordCount="1408" xr:uid="{00000000-000A-0000-FFFF-FFFF06000000}">
  <cacheSource type="worksheet">
    <worksheetSource ref="B1:O1409" sheet="Ejecución 30 ABRIL 2025"/>
  </cacheSource>
  <cacheFields count="15">
    <cacheField name="Org 2" numFmtId="1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m u="1"/>
        <s v="1150" u="1"/>
        <s v="1050" u="1"/>
      </sharedItems>
    </cacheField>
    <cacheField name="Prog." numFmtId="1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Organos de gobierno" u="1"/>
        <s v="DEUDA PUBLICA" u="1"/>
        <s v="Medicación Comunitaria" u="1"/>
        <s v="Políticas de igualdad e infancia" u="1"/>
        <e v="#N/A" u="1"/>
        <s v="Actuaciones en Materia de Consumo" u="1"/>
        <s v="COORDINACION DE POLITICAS CULTURALES" u="1"/>
        <s v="MERCADOS " u="1"/>
        <s v="Dirección del Área de Urbanismo" u="1"/>
        <s v="Dirección del Área de Planificación y Recursos" u="1"/>
        <s v="Gestión del Patromonio" u="1"/>
        <s v="Dirección Área de Servicios Sociales" u="1"/>
        <s v="Dirección del Área de Movilidad y Espacio Urbano" u="1"/>
        <s v="Dirección del Área de Innovación" u="1"/>
        <s v="LICENCIAS URBANISTICAS" u="1"/>
        <s v="DIRECCIÓN DEL ÁREA DE TRAFICO Y MOVILIDAD" u="1"/>
        <s v="CONSERV. Y MANTO. CENTROS EDUC. INFANTIL Y PRIMARIA" u="1"/>
        <s v="PLANIFICACIÓN Y GESTIÓN DEL URBANISMO" u="1"/>
        <s v="Licencias Urbanísticas" u="1"/>
        <s v="MANTENIMIENTO DE EDIFICIOS E INSTALAC. MUNICIPALES" u="1"/>
        <s v="ALUMBRADO PUBLICO" u="1"/>
        <s v="Dirección del Área del Cultura" u="1"/>
        <s v="Mantenimiento de Edificios e Intalaciones Municipales" u="1"/>
        <s v="Patrimonio IFS Área 05" u="1"/>
        <s v="PROTECCIÓN DE LA SALUBRIDAD PUBLICA" u="1"/>
        <s v="Pavimentación Vías Públicas y Otros Servicios Urbanísticos" u="1"/>
        <s v="Conservación y Mantenimiento Centros Educación Infantil y Primaria" u="1"/>
        <s v="Servicios funerarios" u="1"/>
        <s v="Dirección del Área de Educación" u="1"/>
        <s v="PAVIMENTACIÓN VÍAS PUBL. Y OT. SERV. URBANIST." u="1"/>
        <s v="BIBLIOTECAS PUBLICAS" u="1"/>
        <s v="DIRECCIÓN DEL ÁREA DE SALUD PUBLICA Y SEGURIDAD CIUDADANA" u="1"/>
        <s v="Dirección del Área de Participación Ciudadana" u="1"/>
        <s v="SECRETARIA GENERAL" u="1"/>
        <s v="Promoción y Gestión de la Vivienda" u="1"/>
      </sharedItems>
    </cacheField>
    <cacheField name="Cap" numFmtId="0">
      <sharedItems count="10">
        <s v="1"/>
        <s v="2"/>
        <s v="4"/>
        <s v="6"/>
        <s v="3"/>
        <s v="7"/>
        <s v="8"/>
        <s v="9"/>
        <s v="5"/>
        <s v="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6109586"/>
    </cacheField>
    <cacheField name="Modificaciones" numFmtId="4">
      <sharedItems containsSemiMixedTypes="0" containsString="0" containsNumber="1" minValue="-207877.86" maxValue="4747100.68"/>
    </cacheField>
    <cacheField name="Créditos Totales" numFmtId="4">
      <sharedItems containsSemiMixedTypes="0" containsString="0" containsNumber="1" minValue="0" maxValue="26109586"/>
    </cacheField>
    <cacheField name="Gastos Autorizados" numFmtId="4">
      <sharedItems containsSemiMixedTypes="0" containsString="0" containsNumber="1" minValue="0" maxValue="25942011.510000002"/>
    </cacheField>
    <cacheField name="Disposiciones ó Compromisos" numFmtId="4">
      <sharedItems containsSemiMixedTypes="0" containsString="0" containsNumber="1" minValue="0" maxValue="25942011.510000002"/>
    </cacheField>
    <cacheField name="Obligaciones Reconocidas" numFmtId="4">
      <sharedItems containsSemiMixedTypes="0" containsString="0" containsNumber="1" minValue="0" maxValue="6626252.8600000003"/>
    </cacheField>
    <cacheField name="Pagos Realizados" numFmtId="4">
      <sharedItems containsSemiMixedTypes="0" containsString="0" containsNumber="1" minValue="0" maxValue="6621870.5599999996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8">
  <r>
    <x v="0"/>
    <x v="0"/>
    <x v="0"/>
    <x v="0"/>
    <s v="11"/>
    <s v="11000"/>
    <s v="Retribuciones básicas."/>
    <n v="80474"/>
    <n v="0"/>
    <n v="80474"/>
    <n v="51000"/>
    <n v="51000"/>
    <n v="22322.92"/>
    <n v="22322.92"/>
  </r>
  <r>
    <x v="0"/>
    <x v="0"/>
    <x v="0"/>
    <x v="0"/>
    <s v="12"/>
    <s v="12000"/>
    <s v="Sueldos del Grupo A1."/>
    <n v="54262"/>
    <n v="0"/>
    <n v="54262"/>
    <n v="37600"/>
    <n v="37600"/>
    <n v="24159.66"/>
    <n v="24159.66"/>
  </r>
  <r>
    <x v="0"/>
    <x v="0"/>
    <x v="0"/>
    <x v="0"/>
    <s v="12"/>
    <s v="12001"/>
    <s v="Sueldos del Grupo A2."/>
    <n v="143145"/>
    <n v="0"/>
    <n v="143145"/>
    <n v="83200"/>
    <n v="83200"/>
    <n v="26159.02"/>
    <n v="26159.02"/>
  </r>
  <r>
    <x v="0"/>
    <x v="0"/>
    <x v="0"/>
    <x v="0"/>
    <s v="12"/>
    <s v="12003"/>
    <s v="Sueldos del Grupo C1."/>
    <n v="12181"/>
    <n v="0"/>
    <n v="12181"/>
    <n v="0"/>
    <n v="0"/>
    <n v="0"/>
    <n v="0"/>
  </r>
  <r>
    <x v="0"/>
    <x v="0"/>
    <x v="0"/>
    <x v="0"/>
    <s v="12"/>
    <s v="12004"/>
    <s v="Sueldos del Grupo C2."/>
    <n v="30976"/>
    <n v="0"/>
    <n v="30976"/>
    <n v="20000"/>
    <n v="20000"/>
    <n v="8614.0400000000009"/>
    <n v="8614.0400000000009"/>
  </r>
  <r>
    <x v="0"/>
    <x v="0"/>
    <x v="0"/>
    <x v="0"/>
    <s v="12"/>
    <s v="12006"/>
    <s v="Trienios."/>
    <n v="37664"/>
    <n v="0"/>
    <n v="37664"/>
    <n v="28100"/>
    <n v="28100"/>
    <n v="11474.61"/>
    <n v="11474.61"/>
  </r>
  <r>
    <x v="0"/>
    <x v="0"/>
    <x v="0"/>
    <x v="0"/>
    <s v="12"/>
    <s v="12100"/>
    <s v="Complemento de destino."/>
    <n v="138901"/>
    <n v="0"/>
    <n v="138901"/>
    <n v="91338"/>
    <n v="91338"/>
    <n v="32121.45"/>
    <n v="32121.45"/>
  </r>
  <r>
    <x v="0"/>
    <x v="0"/>
    <x v="0"/>
    <x v="0"/>
    <s v="12"/>
    <s v="12101"/>
    <s v="Complemento específico."/>
    <n v="340487"/>
    <n v="0"/>
    <n v="340487"/>
    <n v="227108"/>
    <n v="227108"/>
    <n v="97221.75"/>
    <n v="97221.75"/>
  </r>
  <r>
    <x v="0"/>
    <x v="0"/>
    <x v="0"/>
    <x v="0"/>
    <s v="12"/>
    <s v="12103"/>
    <s v="Otros complementos."/>
    <n v="20072"/>
    <n v="0"/>
    <n v="20072"/>
    <n v="14700"/>
    <n v="14700"/>
    <n v="6668.26"/>
    <n v="6668.26"/>
  </r>
  <r>
    <x v="0"/>
    <x v="0"/>
    <x v="0"/>
    <x v="0"/>
    <s v="13"/>
    <s v="13000"/>
    <s v="Retribuciones básicas."/>
    <n v="59829"/>
    <n v="0"/>
    <n v="59829"/>
    <n v="38000"/>
    <n v="38000"/>
    <n v="22228.1"/>
    <n v="22228.1"/>
  </r>
  <r>
    <x v="0"/>
    <x v="0"/>
    <x v="0"/>
    <x v="0"/>
    <s v="13"/>
    <s v="13002"/>
    <s v="Otras remuneraciones."/>
    <n v="55348"/>
    <n v="0"/>
    <n v="55348"/>
    <n v="35000"/>
    <n v="35000"/>
    <n v="24213.759999999998"/>
    <n v="24213.759999999998"/>
  </r>
  <r>
    <x v="0"/>
    <x v="0"/>
    <x v="0"/>
    <x v="0"/>
    <s v="13"/>
    <s v="131"/>
    <s v="Laboral temporal."/>
    <n v="60000"/>
    <n v="0"/>
    <n v="60000"/>
    <n v="28000"/>
    <n v="28000"/>
    <n v="9155.0400000000009"/>
    <n v="9155.0400000000009"/>
  </r>
  <r>
    <x v="0"/>
    <x v="0"/>
    <x v="0"/>
    <x v="0"/>
    <s v="14"/>
    <s v="143"/>
    <s v="Otro personal."/>
    <n v="200520"/>
    <n v="0"/>
    <n v="200520"/>
    <n v="115000"/>
    <n v="115000"/>
    <n v="62295.89"/>
    <n v="62295.89"/>
  </r>
  <r>
    <x v="0"/>
    <x v="0"/>
    <x v="0"/>
    <x v="1"/>
    <s v="20"/>
    <s v="203"/>
    <s v="Arrendamientos de maquinaria, instalaciones y utillaje."/>
    <n v="7500"/>
    <n v="0"/>
    <n v="7500"/>
    <n v="7001.72"/>
    <n v="7001.72"/>
    <n v="125.43"/>
    <n v="125.43"/>
  </r>
  <r>
    <x v="0"/>
    <x v="0"/>
    <x v="0"/>
    <x v="1"/>
    <s v="20"/>
    <s v="204"/>
    <s v="Arrendamientos de material de transporte."/>
    <n v="900"/>
    <n v="0"/>
    <n v="900"/>
    <n v="0"/>
    <n v="0"/>
    <n v="0"/>
    <n v="0"/>
  </r>
  <r>
    <x v="0"/>
    <x v="0"/>
    <x v="0"/>
    <x v="1"/>
    <s v="21"/>
    <s v="212"/>
    <s v="Reparación de edificios y otras construcciones."/>
    <n v="10000"/>
    <n v="0"/>
    <n v="10000"/>
    <n v="5000"/>
    <n v="380.12"/>
    <n v="380.12"/>
    <n v="380.12"/>
  </r>
  <r>
    <x v="0"/>
    <x v="0"/>
    <x v="0"/>
    <x v="1"/>
    <s v="21"/>
    <s v="213"/>
    <s v="Reparación de maquinaria, instalaciones técnicas y utillaje."/>
    <n v="12000"/>
    <n v="0"/>
    <n v="12000"/>
    <n v="4942.71"/>
    <n v="4942.71"/>
    <n v="507.96"/>
    <n v="507.96"/>
  </r>
  <r>
    <x v="0"/>
    <x v="0"/>
    <x v="0"/>
    <x v="1"/>
    <s v="21"/>
    <s v="214"/>
    <s v="Reparación de elementos de transporte."/>
    <n v="1800"/>
    <n v="0"/>
    <n v="1800"/>
    <n v="0"/>
    <n v="0"/>
    <n v="0"/>
    <n v="0"/>
  </r>
  <r>
    <x v="0"/>
    <x v="0"/>
    <x v="0"/>
    <x v="1"/>
    <s v="22"/>
    <s v="22000"/>
    <s v="Ordinario no inventariable."/>
    <n v="30000"/>
    <n v="0"/>
    <n v="30000"/>
    <n v="0"/>
    <n v="0"/>
    <n v="0"/>
    <n v="0"/>
  </r>
  <r>
    <x v="0"/>
    <x v="0"/>
    <x v="0"/>
    <x v="1"/>
    <s v="22"/>
    <s v="22001"/>
    <s v="Prensa, revistas, libros y otras publicaciones."/>
    <n v="1500"/>
    <n v="0"/>
    <n v="1500"/>
    <n v="726"/>
    <n v="726"/>
    <n v="726"/>
    <n v="726"/>
  </r>
  <r>
    <x v="0"/>
    <x v="0"/>
    <x v="0"/>
    <x v="1"/>
    <s v="22"/>
    <s v="22100"/>
    <s v="Energía eléctrica."/>
    <n v="50000"/>
    <n v="0"/>
    <n v="50000"/>
    <n v="50000"/>
    <n v="50000"/>
    <n v="12425.09"/>
    <n v="12425.09"/>
  </r>
  <r>
    <x v="0"/>
    <x v="0"/>
    <x v="0"/>
    <x v="1"/>
    <s v="22"/>
    <s v="22112"/>
    <s v="Sumin. de material electrónico, eléctrico y de telecomunic."/>
    <n v="500"/>
    <n v="0"/>
    <n v="500"/>
    <n v="0"/>
    <n v="0"/>
    <n v="0"/>
    <n v="0"/>
  </r>
  <r>
    <x v="0"/>
    <x v="0"/>
    <x v="0"/>
    <x v="1"/>
    <s v="22"/>
    <s v="22199"/>
    <s v="Otros suministros."/>
    <n v="100"/>
    <n v="0"/>
    <n v="100"/>
    <n v="0"/>
    <n v="0"/>
    <n v="0"/>
    <n v="0"/>
  </r>
  <r>
    <x v="0"/>
    <x v="0"/>
    <x v="0"/>
    <x v="1"/>
    <s v="22"/>
    <s v="224"/>
    <s v="Primas de seguros."/>
    <n v="900"/>
    <n v="0"/>
    <n v="900"/>
    <n v="0"/>
    <n v="0"/>
    <n v="0"/>
    <n v="0"/>
  </r>
  <r>
    <x v="0"/>
    <x v="0"/>
    <x v="0"/>
    <x v="1"/>
    <s v="22"/>
    <s v="225"/>
    <s v="Tributos."/>
    <n v="0"/>
    <n v="0"/>
    <n v="0"/>
    <n v="103.57"/>
    <n v="103.57"/>
    <n v="81.08"/>
    <n v="81.08"/>
  </r>
  <r>
    <x v="0"/>
    <x v="0"/>
    <x v="0"/>
    <x v="1"/>
    <s v="22"/>
    <s v="22602"/>
    <s v="Publicidad y propaganda."/>
    <n v="50000"/>
    <n v="0"/>
    <n v="50000"/>
    <n v="0"/>
    <n v="0"/>
    <n v="0"/>
    <n v="0"/>
  </r>
  <r>
    <x v="0"/>
    <x v="0"/>
    <x v="0"/>
    <x v="1"/>
    <s v="22"/>
    <s v="22606"/>
    <s v="Reuniones, conferencias y cursos."/>
    <n v="6000"/>
    <n v="0"/>
    <n v="6000"/>
    <n v="3569.5"/>
    <n v="3569.5"/>
    <n v="0"/>
    <n v="0"/>
  </r>
  <r>
    <x v="0"/>
    <x v="0"/>
    <x v="0"/>
    <x v="1"/>
    <s v="22"/>
    <s v="22699"/>
    <s v="Otros gastos diversos"/>
    <n v="90000"/>
    <n v="0"/>
    <n v="90000"/>
    <n v="9003.26"/>
    <n v="9003.26"/>
    <n v="4652.93"/>
    <n v="4652.93"/>
  </r>
  <r>
    <x v="0"/>
    <x v="0"/>
    <x v="0"/>
    <x v="1"/>
    <s v="22"/>
    <s v="22700"/>
    <s v="Limpieza y aseo."/>
    <n v="121139"/>
    <n v="0"/>
    <n v="121139"/>
    <n v="88185.13"/>
    <n v="88185.13"/>
    <n v="8639.76"/>
    <n v="8639.76"/>
  </r>
  <r>
    <x v="0"/>
    <x v="0"/>
    <x v="0"/>
    <x v="1"/>
    <s v="22"/>
    <s v="22706"/>
    <s v="Estudios y trabajos técnicos."/>
    <n v="282968"/>
    <n v="0"/>
    <n v="282968"/>
    <n v="42180.6"/>
    <n v="42180.6"/>
    <n v="0"/>
    <n v="0"/>
  </r>
  <r>
    <x v="0"/>
    <x v="0"/>
    <x v="0"/>
    <x v="1"/>
    <s v="22"/>
    <s v="22799"/>
    <s v="Otros trabajos realizados por otras empresas y profes."/>
    <n v="1192000"/>
    <n v="-48400"/>
    <n v="1143600"/>
    <n v="222179.48"/>
    <n v="220265.85"/>
    <n v="42474.720000000001"/>
    <n v="42474.720000000001"/>
  </r>
  <r>
    <x v="0"/>
    <x v="0"/>
    <x v="0"/>
    <x v="1"/>
    <s v="23"/>
    <s v="23020"/>
    <s v="Dietas del personal no directivo"/>
    <n v="10000"/>
    <n v="0"/>
    <n v="10000"/>
    <n v="232.2"/>
    <n v="232.2"/>
    <n v="232.2"/>
    <n v="232.2"/>
  </r>
  <r>
    <x v="0"/>
    <x v="0"/>
    <x v="0"/>
    <x v="1"/>
    <s v="23"/>
    <s v="23120"/>
    <s v="Locomoción del personal no directivo."/>
    <n v="18000"/>
    <n v="0"/>
    <n v="18000"/>
    <n v="220.82"/>
    <n v="220.82"/>
    <n v="220.82"/>
    <n v="209.27"/>
  </r>
  <r>
    <x v="0"/>
    <x v="0"/>
    <x v="0"/>
    <x v="1"/>
    <s v="23"/>
    <s v="233"/>
    <s v="Otras indemnizaciones."/>
    <n v="700"/>
    <n v="0"/>
    <n v="700"/>
    <n v="0"/>
    <n v="0"/>
    <n v="0"/>
    <n v="0"/>
  </r>
  <r>
    <x v="0"/>
    <x v="0"/>
    <x v="0"/>
    <x v="2"/>
    <s v="47"/>
    <s v="47903"/>
    <s v="Promoción impulso contenidos digitales"/>
    <n v="100000"/>
    <n v="0"/>
    <n v="100000"/>
    <n v="0"/>
    <n v="0"/>
    <n v="0"/>
    <n v="0"/>
  </r>
  <r>
    <x v="0"/>
    <x v="0"/>
    <x v="0"/>
    <x v="2"/>
    <s v="47"/>
    <s v="47999"/>
    <s v="Otras subvenciones a Empresas privadas."/>
    <n v="585000"/>
    <n v="0"/>
    <n v="585000"/>
    <n v="400000"/>
    <n v="0"/>
    <n v="0"/>
    <n v="0"/>
  </r>
  <r>
    <x v="0"/>
    <x v="0"/>
    <x v="0"/>
    <x v="2"/>
    <s v="48"/>
    <s v="481"/>
    <s v="Premios, becas, etc."/>
    <n v="137000"/>
    <n v="0"/>
    <n v="137000"/>
    <n v="0"/>
    <n v="0"/>
    <n v="0"/>
    <n v="0"/>
  </r>
  <r>
    <x v="0"/>
    <x v="0"/>
    <x v="0"/>
    <x v="2"/>
    <s v="48"/>
    <s v="48201"/>
    <s v="Transf. a Fundación Gral. de la UVA"/>
    <n v="471000"/>
    <n v="0"/>
    <n v="471000"/>
    <n v="235500"/>
    <n v="235500"/>
    <n v="0"/>
    <n v="0"/>
  </r>
  <r>
    <x v="0"/>
    <x v="0"/>
    <x v="0"/>
    <x v="2"/>
    <s v="48"/>
    <s v="48202"/>
    <s v="Transf. a Fundación Parque Científico de la UVA"/>
    <n v="193000"/>
    <n v="0"/>
    <n v="193000"/>
    <n v="35000"/>
    <n v="35000"/>
    <n v="0"/>
    <n v="0"/>
  </r>
  <r>
    <x v="0"/>
    <x v="0"/>
    <x v="0"/>
    <x v="2"/>
    <s v="48"/>
    <s v="48203"/>
    <s v="Transf. Cámara Comercio VA: Plan Consolida"/>
    <n v="160000"/>
    <n v="0"/>
    <n v="160000"/>
    <n v="80000"/>
    <n v="80000"/>
    <n v="0"/>
    <n v="0"/>
  </r>
  <r>
    <x v="0"/>
    <x v="0"/>
    <x v="0"/>
    <x v="2"/>
    <s v="48"/>
    <s v="48204"/>
    <s v="Transf. Conf. Va Empresarios: Plan Traspasa"/>
    <n v="50000"/>
    <n v="0"/>
    <n v="50000"/>
    <n v="20000"/>
    <n v="20000"/>
    <n v="0"/>
    <n v="0"/>
  </r>
  <r>
    <x v="0"/>
    <x v="0"/>
    <x v="0"/>
    <x v="2"/>
    <s v="48"/>
    <s v="48208"/>
    <s v="Transf. Conf. Va Empresarios Plan Consolidad"/>
    <n v="160000"/>
    <n v="0"/>
    <n v="160000"/>
    <n v="80000"/>
    <n v="80000"/>
    <n v="0"/>
    <n v="0"/>
  </r>
  <r>
    <x v="0"/>
    <x v="0"/>
    <x v="0"/>
    <x v="2"/>
    <s v="48"/>
    <s v="48209"/>
    <s v="Transf. Asociación para el Progreso de la Dirección"/>
    <n v="54800"/>
    <n v="0"/>
    <n v="54800"/>
    <n v="10960"/>
    <n v="10960"/>
    <n v="0"/>
    <n v="0"/>
  </r>
  <r>
    <x v="0"/>
    <x v="0"/>
    <x v="0"/>
    <x v="2"/>
    <s v="48"/>
    <s v="48210"/>
    <s v="Transf. Asociación Española de valoración energética biomasa"/>
    <n v="85000"/>
    <n v="0"/>
    <n v="85000"/>
    <n v="85000"/>
    <n v="85000"/>
    <n v="0"/>
    <n v="0"/>
  </r>
  <r>
    <x v="0"/>
    <x v="0"/>
    <x v="0"/>
    <x v="2"/>
    <s v="48"/>
    <s v="48211"/>
    <s v="Transf. Parque Científico de la UVA"/>
    <n v="150000"/>
    <n v="0"/>
    <n v="150000"/>
    <n v="46500"/>
    <n v="46500"/>
    <n v="0"/>
    <n v="0"/>
  </r>
  <r>
    <x v="0"/>
    <x v="0"/>
    <x v="0"/>
    <x v="2"/>
    <s v="48"/>
    <s v="48212"/>
    <s v="Transf. UVA Instituto Inteligencia Artificial"/>
    <n v="20000"/>
    <n v="0"/>
    <n v="20000"/>
    <n v="20000"/>
    <n v="20000"/>
    <n v="0"/>
    <n v="0"/>
  </r>
  <r>
    <x v="0"/>
    <x v="0"/>
    <x v="0"/>
    <x v="2"/>
    <s v="48"/>
    <s v="48213"/>
    <s v="Transf. Confederación Vallisoletana de Empresarios"/>
    <n v="175000"/>
    <n v="0"/>
    <n v="175000"/>
    <n v="35000"/>
    <n v="35000"/>
    <n v="0"/>
    <n v="0"/>
  </r>
  <r>
    <x v="0"/>
    <x v="0"/>
    <x v="0"/>
    <x v="2"/>
    <s v="48"/>
    <s v="48214"/>
    <s v="Transf. CC.OO."/>
    <n v="15000"/>
    <n v="0"/>
    <n v="15000"/>
    <n v="15000"/>
    <n v="15000"/>
    <n v="0"/>
    <n v="0"/>
  </r>
  <r>
    <x v="0"/>
    <x v="0"/>
    <x v="0"/>
    <x v="2"/>
    <s v="48"/>
    <s v="48215"/>
    <s v="Transf. UGT"/>
    <n v="15000"/>
    <n v="0"/>
    <n v="15000"/>
    <n v="0"/>
    <n v="0"/>
    <n v="0"/>
    <n v="0"/>
  </r>
  <r>
    <x v="0"/>
    <x v="0"/>
    <x v="0"/>
    <x v="2"/>
    <s v="48"/>
    <s v="48216"/>
    <s v="Transf. UVA Catedra de Sindicalismo"/>
    <n v="30000"/>
    <n v="0"/>
    <n v="30000"/>
    <n v="0"/>
    <n v="0"/>
    <n v="0"/>
    <n v="0"/>
  </r>
  <r>
    <x v="0"/>
    <x v="0"/>
    <x v="0"/>
    <x v="2"/>
    <s v="48"/>
    <s v="48217"/>
    <s v="Transf. Cámara de Comercio VA"/>
    <n v="50000"/>
    <n v="0"/>
    <n v="50000"/>
    <n v="0"/>
    <n v="0"/>
    <n v="0"/>
    <n v="0"/>
  </r>
  <r>
    <x v="0"/>
    <x v="0"/>
    <x v="0"/>
    <x v="2"/>
    <s v="48"/>
    <s v="48218"/>
    <s v="Transferencia UEMC"/>
    <n v="90000"/>
    <n v="0"/>
    <n v="90000"/>
    <n v="0"/>
    <n v="0"/>
    <n v="0"/>
    <n v="0"/>
  </r>
  <r>
    <x v="0"/>
    <x v="0"/>
    <x v="0"/>
    <x v="2"/>
    <s v="48"/>
    <s v="48219"/>
    <s v="Transferencia ATA"/>
    <n v="50000"/>
    <n v="0"/>
    <n v="50000"/>
    <n v="0"/>
    <n v="0"/>
    <n v="0"/>
    <n v="0"/>
  </r>
  <r>
    <x v="0"/>
    <x v="0"/>
    <x v="0"/>
    <x v="2"/>
    <s v="48"/>
    <s v="48220"/>
    <s v="Transferencia IBERAVAL"/>
    <n v="50000"/>
    <n v="0"/>
    <n v="50000"/>
    <n v="0"/>
    <n v="0"/>
    <n v="0"/>
    <n v="0"/>
  </r>
  <r>
    <x v="0"/>
    <x v="0"/>
    <x v="0"/>
    <x v="2"/>
    <s v="48"/>
    <s v="48221"/>
    <s v="Transferencia Eylo"/>
    <n v="30000"/>
    <n v="0"/>
    <n v="30000"/>
    <n v="0"/>
    <n v="0"/>
    <n v="0"/>
    <n v="0"/>
  </r>
  <r>
    <x v="0"/>
    <x v="0"/>
    <x v="0"/>
    <x v="2"/>
    <s v="48"/>
    <s v="48222"/>
    <s v="Transferencia TECNOVITAE"/>
    <n v="12000"/>
    <n v="0"/>
    <n v="12000"/>
    <n v="0"/>
    <n v="0"/>
    <n v="0"/>
    <n v="0"/>
  </r>
  <r>
    <x v="0"/>
    <x v="0"/>
    <x v="0"/>
    <x v="2"/>
    <s v="48"/>
    <s v="48223"/>
    <s v="Convenio videojuegos"/>
    <n v="100000"/>
    <n v="0"/>
    <n v="100000"/>
    <n v="0"/>
    <n v="0"/>
    <n v="0"/>
    <n v="0"/>
  </r>
  <r>
    <x v="0"/>
    <x v="0"/>
    <x v="0"/>
    <x v="2"/>
    <s v="48"/>
    <s v="48224"/>
    <s v="Convenio Fundación Garabito Godofredo"/>
    <n v="40000"/>
    <n v="0"/>
    <n v="40000"/>
    <n v="0"/>
    <n v="0"/>
    <n v="0"/>
    <n v="0"/>
  </r>
  <r>
    <x v="0"/>
    <x v="0"/>
    <x v="0"/>
    <x v="2"/>
    <s v="48"/>
    <s v="48225"/>
    <s v="Transferencia CEOE. Red talento vallisoletano en el exterior"/>
    <n v="80000"/>
    <n v="0"/>
    <n v="80000"/>
    <n v="0"/>
    <n v="0"/>
    <n v="0"/>
    <n v="0"/>
  </r>
  <r>
    <x v="0"/>
    <x v="0"/>
    <x v="0"/>
    <x v="2"/>
    <s v="48"/>
    <s v="48299"/>
    <s v="Transf. a fundaciones, instituciones y otras entidades"/>
    <n v="72000"/>
    <n v="0"/>
    <n v="72000"/>
    <n v="135200"/>
    <n v="135200"/>
    <n v="0"/>
    <n v="0"/>
  </r>
  <r>
    <x v="0"/>
    <x v="0"/>
    <x v="0"/>
    <x v="3"/>
    <s v="61"/>
    <s v="619"/>
    <s v="Otras inver de reposic en infraest y bienes dest al uso gral"/>
    <n v="52600"/>
    <n v="0"/>
    <n v="52600"/>
    <n v="0"/>
    <n v="0"/>
    <n v="0"/>
    <n v="0"/>
  </r>
  <r>
    <x v="0"/>
    <x v="0"/>
    <x v="0"/>
    <x v="3"/>
    <s v="62"/>
    <s v="622"/>
    <s v="Edificios y otras construcciones."/>
    <n v="20000"/>
    <n v="188.83"/>
    <n v="20188.830000000002"/>
    <n v="188.83"/>
    <n v="188.83"/>
    <n v="0"/>
    <n v="0"/>
  </r>
  <r>
    <x v="0"/>
    <x v="0"/>
    <x v="0"/>
    <x v="3"/>
    <s v="62"/>
    <s v="623"/>
    <s v="Maquinaria, instalaciones técnicas y utillaje."/>
    <n v="75000"/>
    <n v="100000"/>
    <n v="175000"/>
    <n v="4041.1"/>
    <n v="4041.1"/>
    <n v="0"/>
    <n v="0"/>
  </r>
  <r>
    <x v="0"/>
    <x v="0"/>
    <x v="0"/>
    <x v="3"/>
    <s v="62"/>
    <s v="625"/>
    <s v="Mobiliario."/>
    <n v="356297"/>
    <n v="0"/>
    <n v="356297"/>
    <n v="0"/>
    <n v="0"/>
    <n v="0"/>
    <n v="0"/>
  </r>
  <r>
    <x v="0"/>
    <x v="0"/>
    <x v="0"/>
    <x v="3"/>
    <s v="62"/>
    <s v="626"/>
    <s v="Equipos para procesos de información."/>
    <n v="1528704"/>
    <n v="0"/>
    <n v="1528704"/>
    <n v="0"/>
    <n v="0"/>
    <n v="0"/>
    <n v="0"/>
  </r>
  <r>
    <x v="0"/>
    <x v="1"/>
    <x v="1"/>
    <x v="0"/>
    <s v="10"/>
    <s v="10000"/>
    <s v="Retribuciones básicas"/>
    <n v="1415099"/>
    <n v="0"/>
    <n v="1415099"/>
    <n v="1366033"/>
    <n v="1366033"/>
    <n v="392615.12"/>
    <n v="392615.12"/>
  </r>
  <r>
    <x v="0"/>
    <x v="1"/>
    <x v="1"/>
    <x v="0"/>
    <s v="11"/>
    <s v="11000"/>
    <s v="Retribuciones básicas."/>
    <n v="839646"/>
    <n v="0"/>
    <n v="839646"/>
    <n v="839646"/>
    <n v="839646"/>
    <n v="233065.24"/>
    <n v="233065.24"/>
  </r>
  <r>
    <x v="0"/>
    <x v="1"/>
    <x v="1"/>
    <x v="0"/>
    <s v="12"/>
    <s v="12000"/>
    <s v="Sueldos del Grupo A1."/>
    <n v="18087"/>
    <n v="0"/>
    <n v="18087"/>
    <n v="17476"/>
    <n v="17476"/>
    <n v="5307.6"/>
    <n v="5307.6"/>
  </r>
  <r>
    <x v="0"/>
    <x v="1"/>
    <x v="1"/>
    <x v="0"/>
    <s v="12"/>
    <s v="12003"/>
    <s v="Sueldos del Grupo C1."/>
    <n v="48726"/>
    <n v="0"/>
    <n v="48726"/>
    <n v="47078"/>
    <n v="47078"/>
    <n v="13496.21"/>
    <n v="13496.21"/>
  </r>
  <r>
    <x v="0"/>
    <x v="1"/>
    <x v="1"/>
    <x v="0"/>
    <s v="12"/>
    <s v="12006"/>
    <s v="Trienios."/>
    <n v="19996"/>
    <n v="0"/>
    <n v="19996"/>
    <n v="17006"/>
    <n v="17006"/>
    <n v="6299.36"/>
    <n v="6299.36"/>
  </r>
  <r>
    <x v="0"/>
    <x v="1"/>
    <x v="1"/>
    <x v="0"/>
    <s v="12"/>
    <s v="12100"/>
    <s v="Complemento de destino."/>
    <n v="46284"/>
    <n v="0"/>
    <n v="46284"/>
    <n v="45467"/>
    <n v="45467"/>
    <n v="12663.44"/>
    <n v="12663.44"/>
  </r>
  <r>
    <x v="0"/>
    <x v="1"/>
    <x v="1"/>
    <x v="0"/>
    <s v="12"/>
    <s v="12101"/>
    <s v="Complemento específico."/>
    <n v="122807"/>
    <n v="0"/>
    <n v="122807"/>
    <n v="118661"/>
    <n v="118661"/>
    <n v="34664.47"/>
    <n v="34664.47"/>
  </r>
  <r>
    <x v="0"/>
    <x v="1"/>
    <x v="1"/>
    <x v="0"/>
    <s v="12"/>
    <s v="12103"/>
    <s v="Otros complementos."/>
    <n v="3975"/>
    <n v="0"/>
    <n v="3975"/>
    <n v="4316"/>
    <n v="4316"/>
    <n v="3441.56"/>
    <n v="3441.56"/>
  </r>
  <r>
    <x v="0"/>
    <x v="1"/>
    <x v="1"/>
    <x v="1"/>
    <s v="22"/>
    <s v="22000"/>
    <s v="Ordinario no inventariable."/>
    <n v="1000"/>
    <n v="0"/>
    <n v="1000"/>
    <n v="0"/>
    <n v="0"/>
    <n v="0"/>
    <n v="0"/>
  </r>
  <r>
    <x v="0"/>
    <x v="1"/>
    <x v="1"/>
    <x v="1"/>
    <s v="22"/>
    <s v="22001"/>
    <s v="Prensa, revistas, libros y otras publicaciones."/>
    <n v="1000"/>
    <n v="0"/>
    <n v="1000"/>
    <n v="26000"/>
    <n v="0"/>
    <n v="0"/>
    <n v="0"/>
  </r>
  <r>
    <x v="0"/>
    <x v="1"/>
    <x v="1"/>
    <x v="1"/>
    <s v="22"/>
    <s v="223"/>
    <s v="Transportes."/>
    <n v="1000"/>
    <n v="0"/>
    <n v="1000"/>
    <n v="0"/>
    <n v="0"/>
    <n v="0"/>
    <n v="0"/>
  </r>
  <r>
    <x v="0"/>
    <x v="1"/>
    <x v="1"/>
    <x v="1"/>
    <s v="22"/>
    <s v="22601"/>
    <s v="Atenciones protocolarias y representativas."/>
    <n v="70000"/>
    <n v="0"/>
    <n v="70000"/>
    <n v="5165.4799999999996"/>
    <n v="5165.4799999999996"/>
    <n v="5165.4799999999996"/>
    <n v="5165.4799999999996"/>
  </r>
  <r>
    <x v="0"/>
    <x v="1"/>
    <x v="1"/>
    <x v="1"/>
    <s v="22"/>
    <s v="22699"/>
    <s v="Otros gastos diversos"/>
    <n v="0"/>
    <n v="0"/>
    <n v="0"/>
    <n v="35.97"/>
    <n v="35.97"/>
    <n v="35.97"/>
    <n v="35.97"/>
  </r>
  <r>
    <x v="0"/>
    <x v="1"/>
    <x v="1"/>
    <x v="1"/>
    <s v="23"/>
    <s v="23000"/>
    <s v="De los miembros de los órganos de gobierno."/>
    <n v="13000"/>
    <n v="0"/>
    <n v="13000"/>
    <n v="833.76"/>
    <n v="833.76"/>
    <n v="833.76"/>
    <n v="833.76"/>
  </r>
  <r>
    <x v="0"/>
    <x v="1"/>
    <x v="1"/>
    <x v="1"/>
    <s v="23"/>
    <s v="23010"/>
    <s v="Del personal directivo."/>
    <n v="1000"/>
    <n v="0"/>
    <n v="1000"/>
    <n v="26.67"/>
    <n v="26.67"/>
    <n v="26.67"/>
    <n v="26.67"/>
  </r>
  <r>
    <x v="0"/>
    <x v="1"/>
    <x v="1"/>
    <x v="1"/>
    <s v="23"/>
    <s v="23020"/>
    <s v="Dietas del personal no directivo"/>
    <n v="900"/>
    <n v="0"/>
    <n v="900"/>
    <n v="141"/>
    <n v="141"/>
    <n v="141"/>
    <n v="141"/>
  </r>
  <r>
    <x v="0"/>
    <x v="1"/>
    <x v="1"/>
    <x v="1"/>
    <s v="23"/>
    <s v="23100"/>
    <s v="De los miembros de los órganos de gobierno."/>
    <n v="13000"/>
    <n v="0"/>
    <n v="13000"/>
    <n v="1747.09"/>
    <n v="1747.09"/>
    <n v="1747.09"/>
    <n v="1747.09"/>
  </r>
  <r>
    <x v="0"/>
    <x v="1"/>
    <x v="1"/>
    <x v="1"/>
    <s v="23"/>
    <s v="23110"/>
    <s v="Del personal directivo."/>
    <n v="2000"/>
    <n v="0"/>
    <n v="2000"/>
    <n v="345.51"/>
    <n v="345.51"/>
    <n v="345.51"/>
    <n v="345.51"/>
  </r>
  <r>
    <x v="0"/>
    <x v="1"/>
    <x v="1"/>
    <x v="1"/>
    <s v="23"/>
    <s v="23120"/>
    <s v="Locomoción del personal no directivo."/>
    <n v="500"/>
    <n v="0"/>
    <n v="500"/>
    <n v="561.6"/>
    <n v="561.6"/>
    <n v="561.6"/>
    <n v="561.6"/>
  </r>
  <r>
    <x v="0"/>
    <x v="1"/>
    <x v="1"/>
    <x v="2"/>
    <s v="48"/>
    <s v="48999"/>
    <s v="Otras transf. a Familias e Instituciones sin fines de lucro."/>
    <n v="87165"/>
    <n v="0"/>
    <n v="87165"/>
    <n v="87164.99"/>
    <n v="87164.99"/>
    <n v="21791.26"/>
    <n v="21791.26"/>
  </r>
  <r>
    <x v="0"/>
    <x v="2"/>
    <x v="2"/>
    <x v="0"/>
    <s v="12"/>
    <s v="12000"/>
    <s v="Sueldos del Grupo A1."/>
    <n v="235135"/>
    <n v="0"/>
    <n v="235135"/>
    <n v="217047"/>
    <n v="217047"/>
    <n v="58383.6"/>
    <n v="58383.6"/>
  </r>
  <r>
    <x v="0"/>
    <x v="2"/>
    <x v="2"/>
    <x v="0"/>
    <s v="12"/>
    <s v="12001"/>
    <s v="Sueldos del Grupo A2."/>
    <n v="31810"/>
    <n v="0"/>
    <n v="31810"/>
    <n v="30734"/>
    <n v="30734"/>
    <n v="9178.7999999999993"/>
    <n v="9178.7999999999993"/>
  </r>
  <r>
    <x v="0"/>
    <x v="2"/>
    <x v="2"/>
    <x v="0"/>
    <s v="12"/>
    <s v="12003"/>
    <s v="Sueldos del Grupo C1."/>
    <n v="91361"/>
    <n v="0"/>
    <n v="91361"/>
    <n v="73088"/>
    <n v="73088"/>
    <n v="20675.04"/>
    <n v="20675.04"/>
  </r>
  <r>
    <x v="0"/>
    <x v="2"/>
    <x v="2"/>
    <x v="0"/>
    <s v="12"/>
    <s v="12004"/>
    <s v="Sueldos del Grupo C2."/>
    <n v="30976"/>
    <n v="0"/>
    <n v="30976"/>
    <n v="29928"/>
    <n v="29928"/>
    <n v="8364.1200000000008"/>
    <n v="8364.1200000000008"/>
  </r>
  <r>
    <x v="0"/>
    <x v="2"/>
    <x v="2"/>
    <x v="0"/>
    <s v="12"/>
    <s v="12006"/>
    <s v="Trienios."/>
    <n v="99770"/>
    <n v="0"/>
    <n v="99770"/>
    <n v="99769"/>
    <n v="99769"/>
    <n v="27349.85"/>
    <n v="27349.85"/>
  </r>
  <r>
    <x v="0"/>
    <x v="2"/>
    <x v="2"/>
    <x v="0"/>
    <s v="12"/>
    <s v="12100"/>
    <s v="Complemento de destino."/>
    <n v="270762"/>
    <n v="0"/>
    <n v="270762"/>
    <n v="248965"/>
    <n v="248965"/>
    <n v="66042.38"/>
    <n v="66042.38"/>
  </r>
  <r>
    <x v="0"/>
    <x v="2"/>
    <x v="2"/>
    <x v="0"/>
    <s v="12"/>
    <s v="12101"/>
    <s v="Complemento específico."/>
    <n v="717255"/>
    <n v="0"/>
    <n v="717255"/>
    <n v="666956"/>
    <n v="666956"/>
    <n v="192926.06"/>
    <n v="192926.06"/>
  </r>
  <r>
    <x v="0"/>
    <x v="2"/>
    <x v="2"/>
    <x v="0"/>
    <s v="12"/>
    <s v="12103"/>
    <s v="Otros complementos."/>
    <n v="33432"/>
    <n v="0"/>
    <n v="33432"/>
    <n v="33432"/>
    <n v="33432"/>
    <n v="15100.74"/>
    <n v="15100.74"/>
  </r>
  <r>
    <x v="0"/>
    <x v="2"/>
    <x v="2"/>
    <x v="1"/>
    <s v="20"/>
    <s v="203"/>
    <s v="Arrendamientos de maquinaria, instalaciones y utillaje."/>
    <n v="2500"/>
    <n v="0"/>
    <n v="2500"/>
    <n v="270"/>
    <n v="270"/>
    <n v="0"/>
    <n v="0"/>
  </r>
  <r>
    <x v="0"/>
    <x v="2"/>
    <x v="2"/>
    <x v="1"/>
    <s v="21"/>
    <s v="213"/>
    <s v="Reparación de maquinaria, instalaciones técnicas y utillaje."/>
    <n v="3500"/>
    <n v="0"/>
    <n v="3500"/>
    <n v="2204"/>
    <n v="2204"/>
    <n v="151.55000000000001"/>
    <n v="151.55000000000001"/>
  </r>
  <r>
    <x v="0"/>
    <x v="2"/>
    <x v="2"/>
    <x v="1"/>
    <s v="22"/>
    <s v="22604"/>
    <s v="Jurídicos, contenciosos."/>
    <n v="119760"/>
    <n v="0"/>
    <n v="119760"/>
    <n v="32176.36"/>
    <n v="32176.36"/>
    <n v="32176.36"/>
    <n v="32125.46"/>
  </r>
  <r>
    <x v="0"/>
    <x v="2"/>
    <x v="2"/>
    <x v="1"/>
    <s v="22"/>
    <s v="22706"/>
    <s v="Estudios y trabajos técnicos."/>
    <n v="45000"/>
    <n v="0"/>
    <n v="45000"/>
    <n v="0"/>
    <n v="0"/>
    <n v="0"/>
    <n v="0"/>
  </r>
  <r>
    <x v="0"/>
    <x v="2"/>
    <x v="2"/>
    <x v="1"/>
    <s v="22"/>
    <s v="22799"/>
    <s v="Otros trabajos realizados por otras empresas y profes."/>
    <n v="62000"/>
    <n v="0"/>
    <n v="62000"/>
    <n v="68842.039999999994"/>
    <n v="19912.04"/>
    <n v="15964.95"/>
    <n v="15964.95"/>
  </r>
  <r>
    <x v="0"/>
    <x v="2"/>
    <x v="2"/>
    <x v="1"/>
    <s v="23"/>
    <s v="23020"/>
    <s v="Dietas del personal no directivo"/>
    <n v="1845"/>
    <n v="0"/>
    <n v="1845"/>
    <n v="0"/>
    <n v="0"/>
    <n v="0"/>
    <n v="0"/>
  </r>
  <r>
    <x v="0"/>
    <x v="3"/>
    <x v="3"/>
    <x v="0"/>
    <s v="12"/>
    <s v="12003"/>
    <s v="Sueldos del Grupo C1."/>
    <n v="30454"/>
    <n v="0"/>
    <n v="30454"/>
    <n v="24362"/>
    <n v="24362"/>
    <n v="6891.68"/>
    <n v="6891.68"/>
  </r>
  <r>
    <x v="0"/>
    <x v="3"/>
    <x v="3"/>
    <x v="0"/>
    <s v="12"/>
    <s v="12004"/>
    <s v="Sueldos del Grupo C2."/>
    <n v="72278"/>
    <n v="0"/>
    <n v="72278"/>
    <n v="61952"/>
    <n v="61952"/>
    <n v="17211.23"/>
    <n v="17211.23"/>
  </r>
  <r>
    <x v="0"/>
    <x v="3"/>
    <x v="3"/>
    <x v="0"/>
    <s v="12"/>
    <s v="12005"/>
    <s v="Sueldos del Grupo E."/>
    <n v="18926"/>
    <n v="0"/>
    <n v="18926"/>
    <n v="9194"/>
    <n v="9194"/>
    <n v="0"/>
    <n v="0"/>
  </r>
  <r>
    <x v="0"/>
    <x v="3"/>
    <x v="3"/>
    <x v="0"/>
    <s v="12"/>
    <s v="12006"/>
    <s v="Trienios."/>
    <n v="28772"/>
    <n v="0"/>
    <n v="28772"/>
    <n v="27574"/>
    <n v="27574"/>
    <n v="7463.82"/>
    <n v="7463.82"/>
  </r>
  <r>
    <x v="0"/>
    <x v="3"/>
    <x v="3"/>
    <x v="0"/>
    <s v="12"/>
    <s v="12100"/>
    <s v="Complemento de destino."/>
    <n v="63619"/>
    <n v="0"/>
    <n v="63619"/>
    <n v="50462"/>
    <n v="50462"/>
    <n v="12753.12"/>
    <n v="12753.12"/>
  </r>
  <r>
    <x v="0"/>
    <x v="3"/>
    <x v="3"/>
    <x v="0"/>
    <s v="12"/>
    <s v="12101"/>
    <s v="Complemento específico."/>
    <n v="172005"/>
    <n v="0"/>
    <n v="172005"/>
    <n v="141047"/>
    <n v="141047"/>
    <n v="36018.379999999997"/>
    <n v="36018.379999999997"/>
  </r>
  <r>
    <x v="0"/>
    <x v="3"/>
    <x v="3"/>
    <x v="0"/>
    <s v="12"/>
    <s v="12103"/>
    <s v="Otros complementos."/>
    <n v="25828"/>
    <n v="0"/>
    <n v="25828"/>
    <n v="24597"/>
    <n v="24597"/>
    <n v="7054.58"/>
    <n v="7054.58"/>
  </r>
  <r>
    <x v="0"/>
    <x v="3"/>
    <x v="3"/>
    <x v="0"/>
    <s v="13"/>
    <s v="13000"/>
    <s v="Retribuciones básicas."/>
    <n v="246533"/>
    <n v="0"/>
    <n v="246533"/>
    <n v="209042"/>
    <n v="209042"/>
    <n v="51954.11"/>
    <n v="51954.11"/>
  </r>
  <r>
    <x v="0"/>
    <x v="3"/>
    <x v="3"/>
    <x v="0"/>
    <s v="13"/>
    <s v="13001"/>
    <s v="Horas extraordinarias"/>
    <n v="12000"/>
    <n v="0"/>
    <n v="12000"/>
    <n v="7000"/>
    <n v="7000"/>
    <n v="2656.96"/>
    <n v="2656.96"/>
  </r>
  <r>
    <x v="0"/>
    <x v="3"/>
    <x v="3"/>
    <x v="0"/>
    <s v="13"/>
    <s v="13002"/>
    <s v="Otras remuneraciones."/>
    <n v="211883"/>
    <n v="0"/>
    <n v="211883"/>
    <n v="183402"/>
    <n v="183402"/>
    <n v="64737.34"/>
    <n v="64737.34"/>
  </r>
  <r>
    <x v="0"/>
    <x v="3"/>
    <x v="3"/>
    <x v="0"/>
    <s v="13"/>
    <s v="131"/>
    <s v="Laboral temporal."/>
    <n v="15000"/>
    <n v="0"/>
    <n v="15000"/>
    <n v="15000"/>
    <n v="15000"/>
    <n v="9008.85"/>
    <n v="9008.85"/>
  </r>
  <r>
    <x v="0"/>
    <x v="3"/>
    <x v="3"/>
    <x v="0"/>
    <s v="15"/>
    <s v="151"/>
    <s v="Gratificaciones."/>
    <n v="15000"/>
    <n v="0"/>
    <n v="15000"/>
    <n v="7000"/>
    <n v="7000"/>
    <n v="4522.76"/>
    <n v="4522.76"/>
  </r>
  <r>
    <x v="0"/>
    <x v="3"/>
    <x v="3"/>
    <x v="1"/>
    <s v="20"/>
    <s v="203"/>
    <s v="Arrendamientos de maquinaria, instalaciones y utillaje."/>
    <n v="5000"/>
    <n v="0"/>
    <n v="5000"/>
    <n v="1341.65"/>
    <n v="1341.65"/>
    <n v="0"/>
    <n v="0"/>
  </r>
  <r>
    <x v="0"/>
    <x v="3"/>
    <x v="3"/>
    <x v="1"/>
    <s v="21"/>
    <s v="213"/>
    <s v="Reparación de maquinaria, instalaciones técnicas y utillaje."/>
    <n v="10000"/>
    <n v="0"/>
    <n v="10000"/>
    <n v="8206.9"/>
    <n v="8206.9"/>
    <n v="0"/>
    <n v="0"/>
  </r>
  <r>
    <x v="0"/>
    <x v="3"/>
    <x v="3"/>
    <x v="1"/>
    <s v="21"/>
    <s v="214"/>
    <s v="Reparación de elementos de transporte."/>
    <n v="5000"/>
    <n v="0"/>
    <n v="5000"/>
    <n v="1750"/>
    <n v="680.58"/>
    <n v="680.58"/>
    <n v="680.58"/>
  </r>
  <r>
    <x v="0"/>
    <x v="3"/>
    <x v="3"/>
    <x v="1"/>
    <s v="22"/>
    <s v="22000"/>
    <s v="Ordinario no inventariable."/>
    <n v="110000"/>
    <n v="0"/>
    <n v="110000"/>
    <n v="67928.56"/>
    <n v="67928.56"/>
    <n v="0"/>
    <n v="0"/>
  </r>
  <r>
    <x v="0"/>
    <x v="3"/>
    <x v="3"/>
    <x v="1"/>
    <s v="22"/>
    <s v="22103"/>
    <s v="Combustibles y carburantes."/>
    <n v="9000"/>
    <n v="0"/>
    <n v="9000"/>
    <n v="10405"/>
    <n v="10405"/>
    <n v="858.5"/>
    <n v="858.5"/>
  </r>
  <r>
    <x v="0"/>
    <x v="3"/>
    <x v="3"/>
    <x v="1"/>
    <s v="22"/>
    <s v="22104"/>
    <s v="Vestuario."/>
    <n v="14000"/>
    <n v="0"/>
    <n v="14000"/>
    <n v="13740.97"/>
    <n v="13740.97"/>
    <n v="0"/>
    <n v="0"/>
  </r>
  <r>
    <x v="0"/>
    <x v="3"/>
    <x v="3"/>
    <x v="1"/>
    <s v="22"/>
    <s v="22110"/>
    <s v="Productos de limpieza y aseo."/>
    <n v="1000"/>
    <n v="0"/>
    <n v="1000"/>
    <n v="0"/>
    <n v="0"/>
    <n v="0"/>
    <n v="0"/>
  </r>
  <r>
    <x v="0"/>
    <x v="3"/>
    <x v="3"/>
    <x v="1"/>
    <s v="22"/>
    <s v="22199"/>
    <s v="Otros suministros."/>
    <n v="1000"/>
    <n v="0"/>
    <n v="1000"/>
    <n v="0"/>
    <n v="0"/>
    <n v="0"/>
    <n v="0"/>
  </r>
  <r>
    <x v="0"/>
    <x v="3"/>
    <x v="3"/>
    <x v="1"/>
    <s v="22"/>
    <s v="223"/>
    <s v="Transportes."/>
    <n v="1000"/>
    <n v="0"/>
    <n v="1000"/>
    <n v="0"/>
    <n v="0"/>
    <n v="0"/>
    <n v="0"/>
  </r>
  <r>
    <x v="0"/>
    <x v="3"/>
    <x v="3"/>
    <x v="1"/>
    <s v="22"/>
    <s v="22601"/>
    <s v="Atenciones protocolarias y representativas."/>
    <n v="12500"/>
    <n v="0"/>
    <n v="12500"/>
    <n v="1017.5"/>
    <n v="1017.5"/>
    <n v="1017.5"/>
    <n v="1017.5"/>
  </r>
  <r>
    <x v="0"/>
    <x v="3"/>
    <x v="3"/>
    <x v="1"/>
    <s v="22"/>
    <s v="22602"/>
    <s v="Publicidad y propaganda."/>
    <n v="3500"/>
    <n v="0"/>
    <n v="3500"/>
    <n v="0"/>
    <n v="0"/>
    <n v="0"/>
    <n v="0"/>
  </r>
  <r>
    <x v="0"/>
    <x v="3"/>
    <x v="3"/>
    <x v="1"/>
    <s v="22"/>
    <s v="22605"/>
    <s v="Gastos por responsabilidad patrimonial"/>
    <n v="1000"/>
    <n v="0"/>
    <n v="1000"/>
    <n v="0"/>
    <n v="0"/>
    <n v="0"/>
    <n v="0"/>
  </r>
  <r>
    <x v="0"/>
    <x v="3"/>
    <x v="3"/>
    <x v="1"/>
    <s v="22"/>
    <s v="22699"/>
    <s v="Otros gastos diversos"/>
    <n v="9500"/>
    <n v="0"/>
    <n v="9500"/>
    <n v="137.21"/>
    <n v="137.21"/>
    <n v="137.21"/>
    <n v="137.21"/>
  </r>
  <r>
    <x v="0"/>
    <x v="3"/>
    <x v="3"/>
    <x v="1"/>
    <s v="22"/>
    <s v="22799"/>
    <s v="Otros trabajos realizados por otras empresas y profes."/>
    <n v="8500"/>
    <n v="0"/>
    <n v="8500"/>
    <n v="0"/>
    <n v="0"/>
    <n v="0"/>
    <n v="0"/>
  </r>
  <r>
    <x v="0"/>
    <x v="3"/>
    <x v="3"/>
    <x v="1"/>
    <s v="23"/>
    <s v="23020"/>
    <s v="Dietas del personal no directivo"/>
    <n v="1000"/>
    <n v="0"/>
    <n v="1000"/>
    <n v="126.97"/>
    <n v="126.97"/>
    <n v="126.97"/>
    <n v="0"/>
  </r>
  <r>
    <x v="0"/>
    <x v="3"/>
    <x v="3"/>
    <x v="1"/>
    <s v="23"/>
    <s v="23120"/>
    <s v="Locomoción del personal no directivo."/>
    <n v="1000"/>
    <n v="0"/>
    <n v="1000"/>
    <n v="0"/>
    <n v="0"/>
    <n v="0"/>
    <n v="0"/>
  </r>
  <r>
    <x v="0"/>
    <x v="4"/>
    <x v="4"/>
    <x v="0"/>
    <s v="13"/>
    <s v="13000"/>
    <s v="Retribuciones básicas."/>
    <n v="47317"/>
    <n v="0"/>
    <n v="47317"/>
    <n v="47249"/>
    <n v="47249"/>
    <n v="13288.28"/>
    <n v="13288.28"/>
  </r>
  <r>
    <x v="0"/>
    <x v="4"/>
    <x v="4"/>
    <x v="0"/>
    <s v="13"/>
    <s v="13002"/>
    <s v="Otras remuneraciones."/>
    <n v="48445"/>
    <n v="0"/>
    <n v="48445"/>
    <n v="48357"/>
    <n v="48357"/>
    <n v="14280.62"/>
    <n v="14280.62"/>
  </r>
  <r>
    <x v="0"/>
    <x v="4"/>
    <x v="4"/>
    <x v="1"/>
    <s v="20"/>
    <s v="203"/>
    <s v="Arrendamientos de maquinaria, instalaciones y utillaje."/>
    <n v="5200"/>
    <n v="0"/>
    <n v="5200"/>
    <n v="3499.42"/>
    <n v="3499.42"/>
    <n v="1306.56"/>
    <n v="1306.56"/>
  </r>
  <r>
    <x v="0"/>
    <x v="4"/>
    <x v="4"/>
    <x v="1"/>
    <s v="21"/>
    <s v="213"/>
    <s v="Reparación de maquinaria, instalaciones técnicas y utillaje."/>
    <n v="9000"/>
    <n v="0"/>
    <n v="9000"/>
    <n v="74.099999999999994"/>
    <n v="74.099999999999994"/>
    <n v="0"/>
    <n v="0"/>
  </r>
  <r>
    <x v="0"/>
    <x v="4"/>
    <x v="4"/>
    <x v="1"/>
    <s v="21"/>
    <s v="214"/>
    <s v="Reparación de elementos de transporte."/>
    <n v="500"/>
    <n v="0"/>
    <n v="500"/>
    <n v="0"/>
    <n v="0"/>
    <n v="0"/>
    <n v="0"/>
  </r>
  <r>
    <x v="0"/>
    <x v="4"/>
    <x v="4"/>
    <x v="1"/>
    <s v="22"/>
    <s v="22100"/>
    <s v="Energía eléctrica."/>
    <n v="7000"/>
    <n v="0"/>
    <n v="7000"/>
    <n v="4680"/>
    <n v="4680"/>
    <n v="1015.85"/>
    <n v="1015.85"/>
  </r>
  <r>
    <x v="0"/>
    <x v="4"/>
    <x v="4"/>
    <x v="1"/>
    <s v="22"/>
    <s v="22104"/>
    <s v="Vestuario."/>
    <n v="2000"/>
    <n v="0"/>
    <n v="2000"/>
    <n v="976.77"/>
    <n v="976.77"/>
    <n v="0"/>
    <n v="0"/>
  </r>
  <r>
    <x v="0"/>
    <x v="4"/>
    <x v="4"/>
    <x v="1"/>
    <s v="22"/>
    <s v="22199"/>
    <s v="Otros suministros."/>
    <n v="112000"/>
    <n v="0"/>
    <n v="112000"/>
    <n v="44830.19"/>
    <n v="44830.19"/>
    <n v="6889.33"/>
    <n v="6889.33"/>
  </r>
  <r>
    <x v="0"/>
    <x v="4"/>
    <x v="4"/>
    <x v="1"/>
    <s v="22"/>
    <s v="22699"/>
    <s v="Otros gastos diversos"/>
    <n v="2000"/>
    <n v="0"/>
    <n v="2000"/>
    <n v="1600.1"/>
    <n v="1600.1"/>
    <n v="248.68"/>
    <n v="248.68"/>
  </r>
  <r>
    <x v="0"/>
    <x v="5"/>
    <x v="5"/>
    <x v="0"/>
    <s v="12"/>
    <s v="12000"/>
    <s v="Sueldos del Grupo A1."/>
    <n v="18087"/>
    <n v="0"/>
    <n v="18087"/>
    <n v="17476"/>
    <n v="17476"/>
    <n v="5307.6"/>
    <n v="5307.6"/>
  </r>
  <r>
    <x v="0"/>
    <x v="5"/>
    <x v="5"/>
    <x v="0"/>
    <s v="12"/>
    <s v="12001"/>
    <s v="Sueldos del Grupo A2."/>
    <n v="95430"/>
    <n v="0"/>
    <n v="95430"/>
    <n v="79525"/>
    <n v="79525"/>
    <n v="20170.990000000002"/>
    <n v="20170.990000000002"/>
  </r>
  <r>
    <x v="0"/>
    <x v="5"/>
    <x v="5"/>
    <x v="0"/>
    <s v="12"/>
    <s v="12004"/>
    <s v="Sueldos del Grupo C2."/>
    <n v="10325"/>
    <n v="0"/>
    <n v="10325"/>
    <n v="9976"/>
    <n v="9976"/>
    <n v="2867.92"/>
    <n v="2867.92"/>
  </r>
  <r>
    <x v="0"/>
    <x v="5"/>
    <x v="5"/>
    <x v="0"/>
    <s v="12"/>
    <s v="12006"/>
    <s v="Trienios."/>
    <n v="30174"/>
    <n v="0"/>
    <n v="30174"/>
    <n v="26505"/>
    <n v="26505"/>
    <n v="7769.96"/>
    <n v="7769.96"/>
  </r>
  <r>
    <x v="0"/>
    <x v="5"/>
    <x v="5"/>
    <x v="0"/>
    <s v="12"/>
    <s v="12100"/>
    <s v="Complemento de destino."/>
    <n v="70713"/>
    <n v="0"/>
    <n v="70713"/>
    <n v="63126"/>
    <n v="63126"/>
    <n v="16286.22"/>
    <n v="16286.22"/>
  </r>
  <r>
    <x v="0"/>
    <x v="5"/>
    <x v="5"/>
    <x v="0"/>
    <s v="12"/>
    <s v="12101"/>
    <s v="Complemento específico."/>
    <n v="177149"/>
    <n v="0"/>
    <n v="177149"/>
    <n v="158776"/>
    <n v="158776"/>
    <n v="45138.34"/>
    <n v="45138.34"/>
  </r>
  <r>
    <x v="0"/>
    <x v="5"/>
    <x v="5"/>
    <x v="0"/>
    <s v="12"/>
    <s v="12103"/>
    <s v="Otros complementos."/>
    <n v="12222"/>
    <n v="0"/>
    <n v="12222"/>
    <n v="10420"/>
    <n v="10420"/>
    <n v="4060.05"/>
    <n v="4060.05"/>
  </r>
  <r>
    <x v="0"/>
    <x v="5"/>
    <x v="5"/>
    <x v="0"/>
    <s v="13"/>
    <s v="13000"/>
    <s v="Retribuciones básicas."/>
    <n v="34156"/>
    <n v="0"/>
    <n v="34156"/>
    <n v="15480"/>
    <n v="15480"/>
    <n v="8774.67"/>
    <n v="8774.67"/>
  </r>
  <r>
    <x v="0"/>
    <x v="5"/>
    <x v="5"/>
    <x v="0"/>
    <s v="13"/>
    <s v="13002"/>
    <s v="Otras remuneraciones."/>
    <n v="35585"/>
    <n v="0"/>
    <n v="35585"/>
    <n v="14308"/>
    <n v="14308"/>
    <n v="9062.09"/>
    <n v="9062.09"/>
  </r>
  <r>
    <x v="0"/>
    <x v="5"/>
    <x v="5"/>
    <x v="0"/>
    <s v="13"/>
    <s v="131"/>
    <s v="Laboral temporal."/>
    <n v="0"/>
    <n v="0"/>
    <n v="0"/>
    <n v="3000"/>
    <n v="3000"/>
    <n v="2527.91"/>
    <n v="2527.91"/>
  </r>
  <r>
    <x v="0"/>
    <x v="5"/>
    <x v="5"/>
    <x v="1"/>
    <s v="20"/>
    <s v="203"/>
    <s v="Arrendamientos de maquinaria, instalaciones y utillaje."/>
    <n v="1600"/>
    <n v="0"/>
    <n v="1600"/>
    <n v="1485"/>
    <n v="1485"/>
    <n v="0"/>
    <n v="0"/>
  </r>
  <r>
    <x v="0"/>
    <x v="5"/>
    <x v="5"/>
    <x v="1"/>
    <s v="21"/>
    <s v="213"/>
    <s v="Reparación de maquinaria, instalaciones técnicas y utillaje."/>
    <n v="1000"/>
    <n v="0"/>
    <n v="1000"/>
    <n v="535.26"/>
    <n v="535.26"/>
    <n v="85.26"/>
    <n v="85.26"/>
  </r>
  <r>
    <x v="0"/>
    <x v="5"/>
    <x v="5"/>
    <x v="1"/>
    <s v="22"/>
    <s v="22000"/>
    <s v="Ordinario no inventariable."/>
    <n v="910"/>
    <n v="0"/>
    <n v="910"/>
    <n v="0"/>
    <n v="0"/>
    <n v="0"/>
    <n v="0"/>
  </r>
  <r>
    <x v="0"/>
    <x v="5"/>
    <x v="5"/>
    <x v="1"/>
    <s v="22"/>
    <s v="22001"/>
    <s v="Prensa, revistas, libros y otras publicaciones."/>
    <n v="59000"/>
    <n v="0"/>
    <n v="59000"/>
    <n v="20471.669999999998"/>
    <n v="15536.06"/>
    <n v="15536.06"/>
    <n v="15536.06"/>
  </r>
  <r>
    <x v="0"/>
    <x v="5"/>
    <x v="5"/>
    <x v="1"/>
    <s v="22"/>
    <s v="22199"/>
    <s v="Otros suministros."/>
    <n v="1000"/>
    <n v="0"/>
    <n v="1000"/>
    <n v="2000"/>
    <n v="93.9"/>
    <n v="93.9"/>
    <n v="93.9"/>
  </r>
  <r>
    <x v="0"/>
    <x v="5"/>
    <x v="5"/>
    <x v="1"/>
    <s v="22"/>
    <s v="22602"/>
    <s v="Publicidad y propaganda."/>
    <n v="3000"/>
    <n v="0"/>
    <n v="3000"/>
    <n v="2855.6"/>
    <n v="2855.6"/>
    <n v="617.1"/>
    <n v="617.1"/>
  </r>
  <r>
    <x v="0"/>
    <x v="5"/>
    <x v="5"/>
    <x v="1"/>
    <s v="22"/>
    <s v="22606"/>
    <s v="Reuniones, conferencias y cursos."/>
    <n v="4500"/>
    <n v="0"/>
    <n v="4500"/>
    <n v="0"/>
    <n v="0"/>
    <n v="0"/>
    <n v="0"/>
  </r>
  <r>
    <x v="0"/>
    <x v="5"/>
    <x v="5"/>
    <x v="1"/>
    <s v="22"/>
    <s v="22699"/>
    <s v="Otros gastos diversos"/>
    <n v="0"/>
    <n v="0"/>
    <n v="0"/>
    <n v="0"/>
    <n v="0"/>
    <n v="0"/>
    <n v="0"/>
  </r>
  <r>
    <x v="0"/>
    <x v="5"/>
    <x v="5"/>
    <x v="1"/>
    <s v="22"/>
    <s v="22706"/>
    <s v="Estudios y trabajos técnicos."/>
    <n v="80500"/>
    <n v="0"/>
    <n v="80500"/>
    <n v="40250"/>
    <n v="40250"/>
    <n v="10147.98"/>
    <n v="10147.98"/>
  </r>
  <r>
    <x v="0"/>
    <x v="5"/>
    <x v="5"/>
    <x v="1"/>
    <s v="22"/>
    <s v="22799"/>
    <s v="Otros trabajos realizados por otras empresas y profes."/>
    <n v="58100"/>
    <n v="0"/>
    <n v="58100"/>
    <n v="12583.15"/>
    <n v="12583.15"/>
    <n v="2205.69"/>
    <n v="2205.69"/>
  </r>
  <r>
    <x v="0"/>
    <x v="5"/>
    <x v="5"/>
    <x v="3"/>
    <s v="68"/>
    <s v="689"/>
    <s v="Otros gastos en inversiones de bienes patrimoniales."/>
    <n v="7000"/>
    <n v="0"/>
    <n v="7000"/>
    <n v="0"/>
    <n v="0"/>
    <n v="0"/>
    <n v="0"/>
  </r>
  <r>
    <x v="0"/>
    <x v="6"/>
    <x v="6"/>
    <x v="0"/>
    <s v="12"/>
    <s v="12000"/>
    <s v="Sueldos del Grupo A1."/>
    <n v="18087"/>
    <n v="0"/>
    <n v="18087"/>
    <n v="17476"/>
    <n v="17476"/>
    <n v="5307.6"/>
    <n v="5307.6"/>
  </r>
  <r>
    <x v="0"/>
    <x v="6"/>
    <x v="6"/>
    <x v="0"/>
    <s v="12"/>
    <s v="12003"/>
    <s v="Sueldos del Grupo C1."/>
    <n v="12181"/>
    <n v="0"/>
    <n v="12181"/>
    <n v="11770"/>
    <n v="11770"/>
    <n v="3445.84"/>
    <n v="3445.84"/>
  </r>
  <r>
    <x v="0"/>
    <x v="6"/>
    <x v="6"/>
    <x v="0"/>
    <s v="12"/>
    <s v="12004"/>
    <s v="Sueldos del Grupo C2."/>
    <n v="10325"/>
    <n v="0"/>
    <n v="10325"/>
    <n v="9976"/>
    <n v="9976"/>
    <n v="2867.92"/>
    <n v="2867.92"/>
  </r>
  <r>
    <x v="0"/>
    <x v="6"/>
    <x v="6"/>
    <x v="0"/>
    <s v="12"/>
    <s v="12006"/>
    <s v="Trienios."/>
    <n v="15784"/>
    <n v="0"/>
    <n v="15784"/>
    <n v="14952"/>
    <n v="14952"/>
    <n v="4708.1000000000004"/>
    <n v="4708.1000000000004"/>
  </r>
  <r>
    <x v="0"/>
    <x v="6"/>
    <x v="6"/>
    <x v="0"/>
    <s v="12"/>
    <s v="12100"/>
    <s v="Complemento de destino."/>
    <n v="28759"/>
    <n v="0"/>
    <n v="28759"/>
    <n v="27787"/>
    <n v="27787"/>
    <n v="7977.56"/>
    <n v="7977.56"/>
  </r>
  <r>
    <x v="0"/>
    <x v="6"/>
    <x v="6"/>
    <x v="0"/>
    <s v="12"/>
    <s v="12101"/>
    <s v="Complemento específico."/>
    <n v="65383"/>
    <n v="0"/>
    <n v="65383"/>
    <n v="63175"/>
    <n v="63175"/>
    <n v="18136.759999999998"/>
    <n v="18136.759999999998"/>
  </r>
  <r>
    <x v="0"/>
    <x v="6"/>
    <x v="6"/>
    <x v="0"/>
    <s v="12"/>
    <s v="12103"/>
    <s v="Otros complementos."/>
    <n v="7390"/>
    <n v="0"/>
    <n v="7390"/>
    <n v="6818"/>
    <n v="6818"/>
    <n v="2799.36"/>
    <n v="2799.36"/>
  </r>
  <r>
    <x v="0"/>
    <x v="6"/>
    <x v="6"/>
    <x v="1"/>
    <s v="20"/>
    <s v="203"/>
    <s v="Arrendamientos de maquinaria, instalaciones y utillaje."/>
    <n v="4500"/>
    <n v="0"/>
    <n v="4500"/>
    <n v="3026.55"/>
    <n v="3026.55"/>
    <n v="697.26"/>
    <n v="697.26"/>
  </r>
  <r>
    <x v="0"/>
    <x v="6"/>
    <x v="6"/>
    <x v="1"/>
    <s v="21"/>
    <s v="213"/>
    <s v="Reparación de maquinaria, instalaciones técnicas y utillaje."/>
    <n v="3500"/>
    <n v="0"/>
    <n v="3500"/>
    <n v="866.15"/>
    <n v="866.15"/>
    <n v="318"/>
    <n v="318"/>
  </r>
  <r>
    <x v="0"/>
    <x v="6"/>
    <x v="6"/>
    <x v="1"/>
    <s v="22"/>
    <s v="22001"/>
    <s v="Prensa, revistas, libros y otras publicaciones."/>
    <n v="50500"/>
    <n v="0"/>
    <n v="50500"/>
    <n v="50864.46"/>
    <n v="50864.46"/>
    <n v="16121.64"/>
    <n v="16121.64"/>
  </r>
  <r>
    <x v="0"/>
    <x v="6"/>
    <x v="6"/>
    <x v="1"/>
    <s v="22"/>
    <s v="22602"/>
    <s v="Publicidad y propaganda."/>
    <n v="59000"/>
    <n v="0"/>
    <n v="59000"/>
    <n v="8445.7999999999993"/>
    <n v="8445.7999999999993"/>
    <n v="7356.8"/>
    <n v="7356.8"/>
  </r>
  <r>
    <x v="0"/>
    <x v="6"/>
    <x v="6"/>
    <x v="1"/>
    <s v="22"/>
    <s v="22699"/>
    <s v="Otros gastos diversos"/>
    <n v="25000"/>
    <n v="0"/>
    <n v="25000"/>
    <n v="3383.03"/>
    <n v="3383.03"/>
    <n v="1616.56"/>
    <n v="1616.56"/>
  </r>
  <r>
    <x v="0"/>
    <x v="6"/>
    <x v="6"/>
    <x v="1"/>
    <s v="23"/>
    <s v="233"/>
    <s v="Otras indemnizaciones."/>
    <n v="13000"/>
    <n v="0"/>
    <n v="13000"/>
    <n v="3000"/>
    <n v="3000"/>
    <n v="3000"/>
    <n v="3000"/>
  </r>
  <r>
    <x v="0"/>
    <x v="6"/>
    <x v="6"/>
    <x v="2"/>
    <s v="46"/>
    <s v="463"/>
    <s v="A Mancomunidades."/>
    <n v="13700"/>
    <n v="0"/>
    <n v="13700"/>
    <n v="0"/>
    <n v="0"/>
    <n v="0"/>
    <n v="0"/>
  </r>
  <r>
    <x v="0"/>
    <x v="6"/>
    <x v="6"/>
    <x v="2"/>
    <s v="46"/>
    <s v="466"/>
    <s v="A otras Entidades que agrupen municipios."/>
    <n v="46000"/>
    <n v="0"/>
    <n v="46000"/>
    <n v="32776.660000000003"/>
    <n v="32776.660000000003"/>
    <n v="29776.66"/>
    <n v="29776.66"/>
  </r>
  <r>
    <x v="0"/>
    <x v="7"/>
    <x v="7"/>
    <x v="0"/>
    <s v="12"/>
    <s v="12000"/>
    <s v="Sueldos del Grupo A1."/>
    <n v="126611"/>
    <n v="0"/>
    <n v="126611"/>
    <n v="104339"/>
    <n v="104339"/>
    <n v="28010.19"/>
    <n v="28010.19"/>
  </r>
  <r>
    <x v="0"/>
    <x v="7"/>
    <x v="7"/>
    <x v="0"/>
    <s v="12"/>
    <s v="12001"/>
    <s v="Sueldos del Grupo A2."/>
    <n v="47715"/>
    <n v="0"/>
    <n v="47715"/>
    <n v="15905"/>
    <n v="15905"/>
    <n v="9121.6200000000008"/>
    <n v="9121.6200000000008"/>
  </r>
  <r>
    <x v="0"/>
    <x v="7"/>
    <x v="7"/>
    <x v="0"/>
    <s v="12"/>
    <s v="12003"/>
    <s v="Sueldos del Grupo C1."/>
    <n v="158358"/>
    <n v="0"/>
    <n v="158358"/>
    <n v="133995"/>
    <n v="133995"/>
    <n v="32694.78"/>
    <n v="32694.78"/>
  </r>
  <r>
    <x v="0"/>
    <x v="7"/>
    <x v="7"/>
    <x v="0"/>
    <s v="12"/>
    <s v="12004"/>
    <s v="Sueldos del Grupo C2."/>
    <n v="30976"/>
    <n v="0"/>
    <n v="30976"/>
    <n v="20650"/>
    <n v="20650"/>
    <n v="8491.75"/>
    <n v="8491.75"/>
  </r>
  <r>
    <x v="0"/>
    <x v="7"/>
    <x v="7"/>
    <x v="0"/>
    <s v="12"/>
    <s v="12006"/>
    <s v="Trienios."/>
    <n v="85727"/>
    <n v="0"/>
    <n v="85727"/>
    <n v="85727"/>
    <n v="85727"/>
    <n v="23637.56"/>
    <n v="23637.56"/>
  </r>
  <r>
    <x v="0"/>
    <x v="7"/>
    <x v="7"/>
    <x v="0"/>
    <s v="12"/>
    <s v="12100"/>
    <s v="Complemento de destino."/>
    <n v="234957"/>
    <n v="0"/>
    <n v="234957"/>
    <n v="178493"/>
    <n v="178493"/>
    <n v="49421.87"/>
    <n v="49421.87"/>
  </r>
  <r>
    <x v="0"/>
    <x v="7"/>
    <x v="7"/>
    <x v="0"/>
    <s v="12"/>
    <s v="12101"/>
    <s v="Complemento específico."/>
    <n v="595970"/>
    <n v="0"/>
    <n v="595970"/>
    <n v="459522"/>
    <n v="459522"/>
    <n v="143499.44"/>
    <n v="143499.44"/>
  </r>
  <r>
    <x v="0"/>
    <x v="7"/>
    <x v="7"/>
    <x v="0"/>
    <s v="12"/>
    <s v="12103"/>
    <s v="Otros complementos."/>
    <n v="39006"/>
    <n v="0"/>
    <n v="39006"/>
    <n v="39006"/>
    <n v="39006"/>
    <n v="12448.19"/>
    <n v="12448.19"/>
  </r>
  <r>
    <x v="0"/>
    <x v="7"/>
    <x v="7"/>
    <x v="1"/>
    <s v="20"/>
    <s v="203"/>
    <s v="Arrendamientos de maquinaria, instalaciones y utillaje."/>
    <n v="1000"/>
    <n v="0"/>
    <n v="1000"/>
    <n v="786.6"/>
    <n v="786.6"/>
    <n v="0"/>
    <n v="0"/>
  </r>
  <r>
    <x v="0"/>
    <x v="7"/>
    <x v="7"/>
    <x v="1"/>
    <s v="21"/>
    <s v="213"/>
    <s v="Reparación de maquinaria, instalaciones técnicas y utillaje."/>
    <n v="1200"/>
    <n v="0"/>
    <n v="1200"/>
    <n v="319"/>
    <n v="319"/>
    <n v="0"/>
    <n v="0"/>
  </r>
  <r>
    <x v="0"/>
    <x v="7"/>
    <x v="7"/>
    <x v="1"/>
    <s v="22"/>
    <s v="22602"/>
    <s v="Publicidad y propaganda."/>
    <n v="100"/>
    <n v="0"/>
    <n v="100"/>
    <n v="0"/>
    <n v="0"/>
    <n v="0"/>
    <n v="0"/>
  </r>
  <r>
    <x v="0"/>
    <x v="7"/>
    <x v="7"/>
    <x v="1"/>
    <s v="22"/>
    <s v="22699"/>
    <s v="Otros gastos diversos"/>
    <n v="1000"/>
    <n v="0"/>
    <n v="1000"/>
    <n v="0"/>
    <n v="0"/>
    <n v="0"/>
    <n v="0"/>
  </r>
  <r>
    <x v="0"/>
    <x v="7"/>
    <x v="7"/>
    <x v="1"/>
    <s v="22"/>
    <s v="22706"/>
    <s v="Estudios y trabajos técnicos."/>
    <n v="65060"/>
    <n v="0"/>
    <n v="65060"/>
    <n v="24999.99"/>
    <n v="24999.99"/>
    <n v="0"/>
    <n v="0"/>
  </r>
  <r>
    <x v="0"/>
    <x v="7"/>
    <x v="7"/>
    <x v="1"/>
    <s v="23"/>
    <s v="23020"/>
    <s v="Dietas del personal no directivo"/>
    <n v="400"/>
    <n v="0"/>
    <n v="400"/>
    <n v="0"/>
    <n v="0"/>
    <n v="0"/>
    <n v="0"/>
  </r>
  <r>
    <x v="0"/>
    <x v="7"/>
    <x v="7"/>
    <x v="1"/>
    <s v="23"/>
    <s v="23120"/>
    <s v="Locomoción del personal no directivo."/>
    <n v="400"/>
    <n v="0"/>
    <n v="400"/>
    <n v="0"/>
    <n v="0"/>
    <n v="0"/>
    <n v="0"/>
  </r>
  <r>
    <x v="0"/>
    <x v="7"/>
    <x v="7"/>
    <x v="1"/>
    <s v="23"/>
    <s v="233"/>
    <s v="Otras indemnizaciones."/>
    <n v="200"/>
    <n v="0"/>
    <n v="200"/>
    <n v="0"/>
    <n v="0"/>
    <n v="0"/>
    <n v="0"/>
  </r>
  <r>
    <x v="1"/>
    <x v="8"/>
    <x v="8"/>
    <x v="0"/>
    <s v="12"/>
    <s v="12000"/>
    <s v="Sueldos del Grupo A1."/>
    <n v="81393"/>
    <n v="0"/>
    <n v="81393"/>
    <n v="37000"/>
    <n v="37000"/>
    <n v="15922.8"/>
    <n v="15922.8"/>
  </r>
  <r>
    <x v="1"/>
    <x v="8"/>
    <x v="8"/>
    <x v="0"/>
    <s v="12"/>
    <s v="12003"/>
    <s v="Sueldos del Grupo C1."/>
    <n v="48726"/>
    <n v="0"/>
    <n v="48726"/>
    <n v="24000"/>
    <n v="24000"/>
    <n v="10280.09"/>
    <n v="10280.09"/>
  </r>
  <r>
    <x v="1"/>
    <x v="8"/>
    <x v="8"/>
    <x v="0"/>
    <s v="12"/>
    <s v="12006"/>
    <s v="Trienios."/>
    <n v="30276"/>
    <n v="0"/>
    <n v="30276"/>
    <n v="21000"/>
    <n v="21000"/>
    <n v="8706.9599999999991"/>
    <n v="8706.9599999999991"/>
  </r>
  <r>
    <x v="1"/>
    <x v="8"/>
    <x v="8"/>
    <x v="0"/>
    <s v="12"/>
    <s v="12100"/>
    <s v="Complemento de destino."/>
    <n v="91143"/>
    <n v="0"/>
    <n v="91143"/>
    <n v="41000"/>
    <n v="41000"/>
    <n v="18024.599999999999"/>
    <n v="18024.599999999999"/>
  </r>
  <r>
    <x v="1"/>
    <x v="8"/>
    <x v="8"/>
    <x v="0"/>
    <s v="12"/>
    <s v="12101"/>
    <s v="Complemento específico."/>
    <n v="219450"/>
    <n v="0"/>
    <n v="219450"/>
    <n v="97000"/>
    <n v="97000"/>
    <n v="42964.27"/>
    <n v="42964.27"/>
  </r>
  <r>
    <x v="1"/>
    <x v="8"/>
    <x v="8"/>
    <x v="0"/>
    <s v="12"/>
    <s v="12103"/>
    <s v="Otros complementos."/>
    <n v="15003"/>
    <n v="0"/>
    <n v="15003"/>
    <n v="9000"/>
    <n v="9000"/>
    <n v="4695.01"/>
    <n v="4695.01"/>
  </r>
  <r>
    <x v="1"/>
    <x v="8"/>
    <x v="8"/>
    <x v="1"/>
    <s v="20"/>
    <s v="203"/>
    <s v="Arrendamientos de maquinaria, instalaciones y utillaje."/>
    <n v="12000"/>
    <n v="0"/>
    <n v="12000"/>
    <n v="9521.5"/>
    <n v="9521.5"/>
    <n v="1187.9000000000001"/>
    <n v="1187.9000000000001"/>
  </r>
  <r>
    <x v="1"/>
    <x v="8"/>
    <x v="8"/>
    <x v="1"/>
    <s v="22"/>
    <s v="225"/>
    <s v="Tributos."/>
    <n v="2000"/>
    <n v="0"/>
    <n v="2000"/>
    <n v="0"/>
    <n v="0"/>
    <n v="0"/>
    <n v="0"/>
  </r>
  <r>
    <x v="1"/>
    <x v="8"/>
    <x v="8"/>
    <x v="1"/>
    <s v="22"/>
    <s v="22602"/>
    <s v="Publicidad y propaganda."/>
    <n v="10000"/>
    <n v="0"/>
    <n v="10000"/>
    <n v="7139"/>
    <n v="7139"/>
    <n v="0"/>
    <n v="0"/>
  </r>
  <r>
    <x v="1"/>
    <x v="8"/>
    <x v="8"/>
    <x v="1"/>
    <s v="22"/>
    <s v="22699"/>
    <s v="Otros gastos diversos"/>
    <n v="13000"/>
    <n v="0"/>
    <n v="13000"/>
    <n v="0"/>
    <n v="0"/>
    <n v="0"/>
    <n v="0"/>
  </r>
  <r>
    <x v="1"/>
    <x v="8"/>
    <x v="8"/>
    <x v="1"/>
    <s v="22"/>
    <s v="22706"/>
    <s v="Estudios y trabajos técnicos."/>
    <n v="35750"/>
    <n v="0"/>
    <n v="35750"/>
    <n v="0"/>
    <n v="0"/>
    <n v="0"/>
    <n v="0"/>
  </r>
  <r>
    <x v="1"/>
    <x v="8"/>
    <x v="8"/>
    <x v="1"/>
    <s v="23"/>
    <s v="23020"/>
    <s v="Dietas del personal no directivo"/>
    <n v="500"/>
    <n v="0"/>
    <n v="500"/>
    <n v="0"/>
    <n v="0"/>
    <n v="0"/>
    <n v="0"/>
  </r>
  <r>
    <x v="1"/>
    <x v="8"/>
    <x v="8"/>
    <x v="1"/>
    <s v="23"/>
    <s v="23120"/>
    <s v="Locomoción del personal no directivo."/>
    <n v="500"/>
    <n v="0"/>
    <n v="500"/>
    <n v="0"/>
    <n v="0"/>
    <n v="0"/>
    <n v="0"/>
  </r>
  <r>
    <x v="1"/>
    <x v="8"/>
    <x v="8"/>
    <x v="4"/>
    <s v="35"/>
    <s v="352"/>
    <s v="Intereses de demora."/>
    <n v="200"/>
    <n v="0"/>
    <n v="200"/>
    <n v="0"/>
    <n v="0"/>
    <n v="0"/>
    <n v="0"/>
  </r>
  <r>
    <x v="1"/>
    <x v="8"/>
    <x v="8"/>
    <x v="2"/>
    <s v="44"/>
    <s v="44905"/>
    <s v="Transferencia corriente a VIVA"/>
    <n v="612980"/>
    <n v="0"/>
    <n v="612980"/>
    <n v="100860.95"/>
    <n v="100860.95"/>
    <n v="0"/>
    <n v="0"/>
  </r>
  <r>
    <x v="1"/>
    <x v="8"/>
    <x v="8"/>
    <x v="3"/>
    <s v="61"/>
    <s v="619"/>
    <s v="Otras inver de reposic en infraest y bienes dest al uso gral"/>
    <n v="50000"/>
    <n v="0"/>
    <n v="50000"/>
    <n v="0"/>
    <n v="0"/>
    <n v="0"/>
    <n v="0"/>
  </r>
  <r>
    <x v="1"/>
    <x v="8"/>
    <x v="8"/>
    <x v="5"/>
    <s v="74"/>
    <s v="74905"/>
    <s v="Transf de capital a VIVA"/>
    <n v="3201000"/>
    <n v="0"/>
    <n v="3201000"/>
    <n v="0"/>
    <n v="0"/>
    <n v="0"/>
    <n v="0"/>
  </r>
  <r>
    <x v="1"/>
    <x v="8"/>
    <x v="8"/>
    <x v="5"/>
    <s v="78"/>
    <s v="780"/>
    <s v="A familias e instituciones sin fines de lucro"/>
    <n v="0"/>
    <n v="0"/>
    <n v="0"/>
    <n v="0"/>
    <n v="0"/>
    <n v="0"/>
    <n v="0"/>
  </r>
  <r>
    <x v="1"/>
    <x v="8"/>
    <x v="8"/>
    <x v="6"/>
    <s v="82"/>
    <s v="82190"/>
    <s v="Préstamo participativo a Sociedad Valladolid Alta Velocidad"/>
    <n v="9670556"/>
    <n v="0"/>
    <n v="9670556"/>
    <n v="8440000"/>
    <n v="8440000"/>
    <n v="0"/>
    <n v="0"/>
  </r>
  <r>
    <x v="1"/>
    <x v="8"/>
    <x v="8"/>
    <x v="6"/>
    <s v="83"/>
    <s v="83000"/>
    <s v="Anuncios por cuenta de particulares"/>
    <n v="5000"/>
    <n v="0"/>
    <n v="5000"/>
    <n v="0"/>
    <n v="0"/>
    <n v="0"/>
    <n v="0"/>
  </r>
  <r>
    <x v="1"/>
    <x v="9"/>
    <x v="9"/>
    <x v="0"/>
    <s v="12"/>
    <s v="12000"/>
    <s v="Sueldos del Grupo A1."/>
    <n v="217198"/>
    <n v="0"/>
    <n v="217198"/>
    <n v="103903"/>
    <n v="103903"/>
    <n v="46706.879999999997"/>
    <n v="46706.879999999997"/>
  </r>
  <r>
    <x v="1"/>
    <x v="9"/>
    <x v="9"/>
    <x v="0"/>
    <s v="12"/>
    <s v="12001"/>
    <s v="Sueldos del Grupo A2."/>
    <n v="47715"/>
    <n v="0"/>
    <n v="47715"/>
    <n v="28000"/>
    <n v="28000"/>
    <n v="13768.2"/>
    <n v="13768.2"/>
  </r>
  <r>
    <x v="1"/>
    <x v="9"/>
    <x v="9"/>
    <x v="0"/>
    <s v="12"/>
    <s v="12003"/>
    <s v="Sueldos del Grupo C1."/>
    <n v="170540"/>
    <n v="0"/>
    <n v="170540"/>
    <n v="68000"/>
    <n v="68000"/>
    <n v="28720.43"/>
    <n v="28720.43"/>
  </r>
  <r>
    <x v="1"/>
    <x v="9"/>
    <x v="9"/>
    <x v="0"/>
    <s v="12"/>
    <s v="12004"/>
    <s v="Sueldos del Grupo C2."/>
    <n v="51627"/>
    <n v="0"/>
    <n v="51627"/>
    <n v="24000"/>
    <n v="24000"/>
    <n v="7626.07"/>
    <n v="7626.07"/>
  </r>
  <r>
    <x v="1"/>
    <x v="9"/>
    <x v="9"/>
    <x v="0"/>
    <s v="12"/>
    <s v="12006"/>
    <s v="Trienios."/>
    <n v="105570"/>
    <n v="0"/>
    <n v="105570"/>
    <n v="56000"/>
    <n v="56000"/>
    <n v="25651.55"/>
    <n v="25651.55"/>
  </r>
  <r>
    <x v="1"/>
    <x v="9"/>
    <x v="9"/>
    <x v="0"/>
    <s v="12"/>
    <s v="12100"/>
    <s v="Complemento de destino."/>
    <n v="297239"/>
    <n v="0"/>
    <n v="297239"/>
    <n v="134762"/>
    <n v="134762"/>
    <n v="59082.49"/>
    <n v="59082.49"/>
  </r>
  <r>
    <x v="1"/>
    <x v="9"/>
    <x v="9"/>
    <x v="0"/>
    <s v="12"/>
    <s v="12101"/>
    <s v="Complemento específico."/>
    <n v="722012"/>
    <n v="0"/>
    <n v="722012"/>
    <n v="439531"/>
    <n v="439531"/>
    <n v="180707.13"/>
    <n v="180707.13"/>
  </r>
  <r>
    <x v="1"/>
    <x v="9"/>
    <x v="9"/>
    <x v="0"/>
    <s v="12"/>
    <s v="12103"/>
    <s v="Otros complementos."/>
    <n v="51360"/>
    <n v="0"/>
    <n v="51360"/>
    <n v="25500"/>
    <n v="25500"/>
    <n v="14673.9"/>
    <n v="14673.9"/>
  </r>
  <r>
    <x v="1"/>
    <x v="9"/>
    <x v="9"/>
    <x v="0"/>
    <s v="13"/>
    <s v="13000"/>
    <s v="Retribuciones básicas."/>
    <n v="37642"/>
    <n v="0"/>
    <n v="37642"/>
    <n v="24000"/>
    <n v="24000"/>
    <n v="10609.64"/>
    <n v="10609.64"/>
  </r>
  <r>
    <x v="1"/>
    <x v="9"/>
    <x v="9"/>
    <x v="0"/>
    <s v="13"/>
    <s v="13002"/>
    <s v="Otras remuneraciones."/>
    <n v="33604"/>
    <n v="0"/>
    <n v="33604"/>
    <n v="21000"/>
    <n v="21000"/>
    <n v="10159.040000000001"/>
    <n v="10159.040000000001"/>
  </r>
  <r>
    <x v="1"/>
    <x v="9"/>
    <x v="9"/>
    <x v="1"/>
    <s v="20"/>
    <s v="203"/>
    <s v="Arrendamientos de maquinaria, instalaciones y utillaje."/>
    <n v="2250"/>
    <n v="0"/>
    <n v="2250"/>
    <n v="0"/>
    <n v="0"/>
    <n v="0"/>
    <n v="0"/>
  </r>
  <r>
    <x v="1"/>
    <x v="9"/>
    <x v="9"/>
    <x v="1"/>
    <s v="20"/>
    <s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s v="22602"/>
    <s v="Publicidad y propaganda."/>
    <n v="4000"/>
    <n v="0"/>
    <n v="4000"/>
    <n v="0"/>
    <n v="0"/>
    <n v="0"/>
    <n v="0"/>
  </r>
  <r>
    <x v="1"/>
    <x v="9"/>
    <x v="9"/>
    <x v="1"/>
    <s v="22"/>
    <s v="22606"/>
    <s v="Reuniones, conferencias y cursos."/>
    <n v="4000"/>
    <n v="0"/>
    <n v="4000"/>
    <n v="0"/>
    <n v="0"/>
    <n v="0"/>
    <n v="0"/>
  </r>
  <r>
    <x v="1"/>
    <x v="9"/>
    <x v="9"/>
    <x v="1"/>
    <s v="22"/>
    <s v="22699"/>
    <s v="Otros gastos diversos"/>
    <n v="2000"/>
    <n v="0"/>
    <n v="2000"/>
    <n v="0"/>
    <n v="0"/>
    <n v="0"/>
    <n v="0"/>
  </r>
  <r>
    <x v="1"/>
    <x v="9"/>
    <x v="9"/>
    <x v="1"/>
    <s v="22"/>
    <s v="22706"/>
    <s v="Estudios y trabajos técnicos."/>
    <n v="56000"/>
    <n v="0"/>
    <n v="56000"/>
    <n v="0"/>
    <n v="0"/>
    <n v="0"/>
    <n v="0"/>
  </r>
  <r>
    <x v="1"/>
    <x v="9"/>
    <x v="9"/>
    <x v="1"/>
    <s v="22"/>
    <s v="22799"/>
    <s v="Otros trabajos realizados por otras empresas y profes."/>
    <n v="32000"/>
    <n v="0"/>
    <n v="32000"/>
    <n v="0"/>
    <n v="0"/>
    <n v="0"/>
    <n v="0"/>
  </r>
  <r>
    <x v="1"/>
    <x v="9"/>
    <x v="9"/>
    <x v="1"/>
    <s v="23"/>
    <s v="23020"/>
    <s v="Dietas del personal no directivo"/>
    <n v="500"/>
    <n v="0"/>
    <n v="500"/>
    <n v="0"/>
    <n v="0"/>
    <n v="0"/>
    <n v="0"/>
  </r>
  <r>
    <x v="1"/>
    <x v="9"/>
    <x v="9"/>
    <x v="1"/>
    <s v="23"/>
    <s v="23120"/>
    <s v="Locomoción del personal no directivo."/>
    <n v="500"/>
    <n v="0"/>
    <n v="500"/>
    <n v="0"/>
    <n v="0"/>
    <n v="0"/>
    <n v="0"/>
  </r>
  <r>
    <x v="1"/>
    <x v="9"/>
    <x v="9"/>
    <x v="3"/>
    <s v="60"/>
    <s v="600"/>
    <s v="Inversiones en terrenos."/>
    <n v="2120000"/>
    <n v="0"/>
    <n v="2120000"/>
    <n v="0"/>
    <n v="0"/>
    <n v="0"/>
    <n v="0"/>
  </r>
  <r>
    <x v="1"/>
    <x v="9"/>
    <x v="9"/>
    <x v="3"/>
    <s v="60"/>
    <s v="609"/>
    <s v="Otras invers nuevas en infraest y bienes dest al uso gral"/>
    <n v="1557500"/>
    <n v="1017178.66"/>
    <n v="2574678.66"/>
    <n v="141748.26"/>
    <n v="126552.34"/>
    <n v="40414.660000000003"/>
    <n v="2250.3200000000002"/>
  </r>
  <r>
    <x v="1"/>
    <x v="9"/>
    <x v="9"/>
    <x v="3"/>
    <s v="61"/>
    <s v="619"/>
    <s v="Otras inver de reposic en infraest y bienes dest al uso gral"/>
    <n v="808175"/>
    <n v="1313506.83"/>
    <n v="2121681.83"/>
    <n v="1945122.85"/>
    <n v="1945122.85"/>
    <n v="375161.97"/>
    <n v="301260.15999999997"/>
  </r>
  <r>
    <x v="1"/>
    <x v="9"/>
    <x v="9"/>
    <x v="3"/>
    <s v="64"/>
    <s v="641"/>
    <s v="Gastos en aplicaciones informáticas."/>
    <n v="20000"/>
    <n v="0"/>
    <n v="20000"/>
    <n v="0"/>
    <n v="0"/>
    <n v="0"/>
    <n v="0"/>
  </r>
  <r>
    <x v="1"/>
    <x v="10"/>
    <x v="10"/>
    <x v="0"/>
    <s v="12"/>
    <s v="12000"/>
    <s v="Sueldos del Grupo A1."/>
    <n v="198960"/>
    <n v="0"/>
    <n v="198960"/>
    <n v="176688"/>
    <n v="176688"/>
    <n v="51749.1"/>
    <n v="51749.1"/>
  </r>
  <r>
    <x v="1"/>
    <x v="10"/>
    <x v="10"/>
    <x v="0"/>
    <s v="12"/>
    <s v="12001"/>
    <s v="Sueldos del Grupo A2."/>
    <n v="119288"/>
    <n v="0"/>
    <n v="119288"/>
    <n v="103382"/>
    <n v="103382"/>
    <n v="26880.560000000001"/>
    <n v="26880.560000000001"/>
  </r>
  <r>
    <x v="1"/>
    <x v="10"/>
    <x v="10"/>
    <x v="0"/>
    <s v="12"/>
    <s v="12003"/>
    <s v="Sueldos del Grupo C1."/>
    <n v="148207"/>
    <n v="0"/>
    <n v="148207"/>
    <n v="97451"/>
    <n v="97451"/>
    <n v="31615.58"/>
    <n v="31615.58"/>
  </r>
  <r>
    <x v="1"/>
    <x v="10"/>
    <x v="10"/>
    <x v="0"/>
    <s v="12"/>
    <s v="12004"/>
    <s v="Sueldos del Grupo C2."/>
    <n v="101533"/>
    <n v="0"/>
    <n v="101533"/>
    <n v="79809"/>
    <n v="79809"/>
    <n v="20155.189999999999"/>
    <n v="20155.189999999999"/>
  </r>
  <r>
    <x v="1"/>
    <x v="10"/>
    <x v="10"/>
    <x v="0"/>
    <s v="12"/>
    <s v="12006"/>
    <s v="Trienios."/>
    <n v="94719"/>
    <n v="0"/>
    <n v="94719"/>
    <n v="94719"/>
    <n v="94719"/>
    <n v="27986.81"/>
    <n v="27986.81"/>
  </r>
  <r>
    <x v="1"/>
    <x v="10"/>
    <x v="10"/>
    <x v="0"/>
    <s v="12"/>
    <s v="12100"/>
    <s v="Complemento de destino."/>
    <n v="318779"/>
    <n v="0"/>
    <n v="318779"/>
    <n v="264382"/>
    <n v="264382"/>
    <n v="71302.55"/>
    <n v="71302.55"/>
  </r>
  <r>
    <x v="1"/>
    <x v="10"/>
    <x v="10"/>
    <x v="0"/>
    <s v="12"/>
    <s v="12101"/>
    <s v="Complemento específico."/>
    <n v="775061"/>
    <n v="0"/>
    <n v="775061"/>
    <n v="651320"/>
    <n v="651320"/>
    <n v="185193.55"/>
    <n v="185193.55"/>
  </r>
  <r>
    <x v="1"/>
    <x v="10"/>
    <x v="10"/>
    <x v="0"/>
    <s v="12"/>
    <s v="12103"/>
    <s v="Otros complementos."/>
    <n v="48093"/>
    <n v="0"/>
    <n v="48093"/>
    <n v="48092"/>
    <n v="48092"/>
    <n v="17199.509999999998"/>
    <n v="17199.509999999998"/>
  </r>
  <r>
    <x v="1"/>
    <x v="10"/>
    <x v="10"/>
    <x v="0"/>
    <s v="13"/>
    <s v="13000"/>
    <s v="Retribuciones básicas."/>
    <n v="41613"/>
    <n v="0"/>
    <n v="41613"/>
    <n v="23386"/>
    <n v="23386"/>
    <n v="6666.12"/>
    <n v="6666.12"/>
  </r>
  <r>
    <x v="1"/>
    <x v="10"/>
    <x v="10"/>
    <x v="0"/>
    <s v="13"/>
    <s v="13002"/>
    <s v="Otras remuneraciones."/>
    <n v="44165"/>
    <n v="0"/>
    <n v="44165"/>
    <n v="21523"/>
    <n v="21523"/>
    <n v="6414.41"/>
    <n v="6414.41"/>
  </r>
  <r>
    <x v="1"/>
    <x v="10"/>
    <x v="10"/>
    <x v="1"/>
    <s v="22"/>
    <s v="22602"/>
    <s v="Publicidad y propaganda."/>
    <n v="500"/>
    <n v="0"/>
    <n v="500"/>
    <n v="88.8"/>
    <n v="88.8"/>
    <n v="88.8"/>
    <n v="88.8"/>
  </r>
  <r>
    <x v="1"/>
    <x v="10"/>
    <x v="10"/>
    <x v="1"/>
    <s v="22"/>
    <s v="22699"/>
    <s v="Otros gastos diversos"/>
    <n v="1000"/>
    <n v="0"/>
    <n v="1000"/>
    <n v="0"/>
    <n v="0"/>
    <n v="0"/>
    <n v="0"/>
  </r>
  <r>
    <x v="1"/>
    <x v="10"/>
    <x v="10"/>
    <x v="1"/>
    <s v="22"/>
    <s v="22703"/>
    <s v="Obras subsidiarias"/>
    <n v="400000"/>
    <n v="0"/>
    <n v="400000"/>
    <n v="0"/>
    <n v="0"/>
    <n v="0"/>
    <n v="0"/>
  </r>
  <r>
    <x v="1"/>
    <x v="11"/>
    <x v="11"/>
    <x v="0"/>
    <s v="12"/>
    <s v="12000"/>
    <s v="Sueldos del Grupo A1."/>
    <n v="72349"/>
    <n v="0"/>
    <n v="72349"/>
    <n v="69902"/>
    <n v="69902"/>
    <n v="20655.41"/>
    <n v="20655.41"/>
  </r>
  <r>
    <x v="1"/>
    <x v="11"/>
    <x v="11"/>
    <x v="0"/>
    <s v="12"/>
    <s v="12001"/>
    <s v="Sueldos del Grupo A2."/>
    <n v="15905"/>
    <n v="0"/>
    <n v="15905"/>
    <n v="15367"/>
    <n v="15367"/>
    <n v="4436.43"/>
    <n v="4436.43"/>
  </r>
  <r>
    <x v="1"/>
    <x v="11"/>
    <x v="11"/>
    <x v="0"/>
    <s v="12"/>
    <s v="12003"/>
    <s v="Sueldos del Grupo C1."/>
    <n v="42635"/>
    <n v="0"/>
    <n v="42635"/>
    <n v="36544"/>
    <n v="36544"/>
    <n v="8614.6"/>
    <n v="8614.6"/>
  </r>
  <r>
    <x v="1"/>
    <x v="11"/>
    <x v="11"/>
    <x v="0"/>
    <s v="12"/>
    <s v="12006"/>
    <s v="Trienios."/>
    <n v="35073"/>
    <n v="0"/>
    <n v="35073"/>
    <n v="35073"/>
    <n v="35073"/>
    <n v="10181.85"/>
    <n v="10181.85"/>
  </r>
  <r>
    <x v="1"/>
    <x v="11"/>
    <x v="11"/>
    <x v="0"/>
    <s v="12"/>
    <s v="12100"/>
    <s v="Complemento de destino."/>
    <n v="75374"/>
    <n v="0"/>
    <n v="75374"/>
    <n v="71580"/>
    <n v="71580"/>
    <n v="18556.79"/>
    <n v="18556.79"/>
  </r>
  <r>
    <x v="1"/>
    <x v="11"/>
    <x v="11"/>
    <x v="0"/>
    <s v="12"/>
    <s v="12101"/>
    <s v="Complemento específico."/>
    <n v="180816"/>
    <n v="0"/>
    <n v="180816"/>
    <n v="173307"/>
    <n v="173307"/>
    <n v="47781.68"/>
    <n v="47781.68"/>
  </r>
  <r>
    <x v="1"/>
    <x v="11"/>
    <x v="11"/>
    <x v="0"/>
    <s v="12"/>
    <s v="12103"/>
    <s v="Otros complementos."/>
    <n v="17198"/>
    <n v="0"/>
    <n v="17198"/>
    <n v="17197"/>
    <n v="17197"/>
    <n v="5299.34"/>
    <n v="5299.34"/>
  </r>
  <r>
    <x v="1"/>
    <x v="11"/>
    <x v="11"/>
    <x v="1"/>
    <s v="20"/>
    <s v="203"/>
    <s v="Arrendamientos de maquinaria, instalaciones y utillaje."/>
    <n v="2000"/>
    <n v="0"/>
    <n v="2000"/>
    <n v="1600"/>
    <n v="1600"/>
    <n v="0"/>
    <n v="0"/>
  </r>
  <r>
    <x v="1"/>
    <x v="11"/>
    <x v="11"/>
    <x v="1"/>
    <s v="21"/>
    <s v="210"/>
    <s v="Infraestructuras y bienes naturales."/>
    <n v="0"/>
    <n v="0"/>
    <n v="0"/>
    <n v="0"/>
    <n v="0"/>
    <n v="0"/>
    <n v="0"/>
  </r>
  <r>
    <x v="1"/>
    <x v="11"/>
    <x v="11"/>
    <x v="1"/>
    <s v="21"/>
    <s v="213"/>
    <s v="Reparación de maquinaria, instalaciones técnicas y utillaje."/>
    <n v="2000"/>
    <n v="0"/>
    <n v="2000"/>
    <n v="1937.5"/>
    <n v="1937.5"/>
    <n v="0"/>
    <n v="0"/>
  </r>
  <r>
    <x v="1"/>
    <x v="11"/>
    <x v="11"/>
    <x v="1"/>
    <s v="22"/>
    <s v="224"/>
    <s v="Primas de seguros."/>
    <n v="900000"/>
    <n v="0"/>
    <n v="900000"/>
    <n v="584324.96"/>
    <n v="575989.96"/>
    <n v="567665.34"/>
    <n v="567665.34"/>
  </r>
  <r>
    <x v="1"/>
    <x v="11"/>
    <x v="11"/>
    <x v="1"/>
    <s v="22"/>
    <s v="225"/>
    <s v="Tributos."/>
    <n v="6000"/>
    <n v="0"/>
    <n v="6000"/>
    <n v="0"/>
    <n v="0"/>
    <n v="0"/>
    <n v="0"/>
  </r>
  <r>
    <x v="1"/>
    <x v="11"/>
    <x v="11"/>
    <x v="1"/>
    <s v="22"/>
    <s v="22602"/>
    <s v="Publicidad y propaganda."/>
    <n v="1000"/>
    <n v="0"/>
    <n v="1000"/>
    <n v="26.4"/>
    <n v="26.4"/>
    <n v="26.4"/>
    <n v="26.4"/>
  </r>
  <r>
    <x v="1"/>
    <x v="11"/>
    <x v="11"/>
    <x v="1"/>
    <s v="22"/>
    <s v="22604"/>
    <s v="Jurídicos, contenciosos."/>
    <n v="2000"/>
    <n v="0"/>
    <n v="2000"/>
    <n v="0"/>
    <n v="0"/>
    <n v="0"/>
    <n v="0"/>
  </r>
  <r>
    <x v="1"/>
    <x v="11"/>
    <x v="11"/>
    <x v="1"/>
    <s v="22"/>
    <s v="22699"/>
    <s v="Otros gastos diversos"/>
    <n v="58000"/>
    <n v="0"/>
    <n v="58000"/>
    <n v="20171.830000000002"/>
    <n v="20171.830000000002"/>
    <n v="20171.830000000002"/>
    <n v="20171.830000000002"/>
  </r>
  <r>
    <x v="1"/>
    <x v="11"/>
    <x v="11"/>
    <x v="1"/>
    <s v="22"/>
    <s v="22703"/>
    <s v="Obras subsidiarias"/>
    <n v="20000"/>
    <n v="0"/>
    <n v="20000"/>
    <n v="0"/>
    <n v="0"/>
    <n v="0"/>
    <n v="0"/>
  </r>
  <r>
    <x v="1"/>
    <x v="11"/>
    <x v="11"/>
    <x v="1"/>
    <s v="22"/>
    <s v="22706"/>
    <s v="Estudios y trabajos técnicos."/>
    <n v="2000"/>
    <n v="0"/>
    <n v="2000"/>
    <n v="0"/>
    <n v="0"/>
    <n v="0"/>
    <n v="0"/>
  </r>
  <r>
    <x v="1"/>
    <x v="11"/>
    <x v="11"/>
    <x v="1"/>
    <s v="23"/>
    <s v="23020"/>
    <s v="Dietas del personal no directivo"/>
    <n v="200"/>
    <n v="0"/>
    <n v="200"/>
    <n v="0"/>
    <n v="0"/>
    <n v="0"/>
    <n v="0"/>
  </r>
  <r>
    <x v="1"/>
    <x v="11"/>
    <x v="11"/>
    <x v="1"/>
    <s v="23"/>
    <s v="23120"/>
    <s v="Locomoción del personal no directivo."/>
    <n v="200"/>
    <n v="0"/>
    <n v="200"/>
    <n v="0"/>
    <n v="0"/>
    <n v="0"/>
    <n v="0"/>
  </r>
  <r>
    <x v="1"/>
    <x v="11"/>
    <x v="11"/>
    <x v="6"/>
    <s v="83"/>
    <s v="83000"/>
    <s v="Anuncios por cuenta de particulares"/>
    <n v="38000"/>
    <n v="0"/>
    <n v="38000"/>
    <n v="0"/>
    <n v="0"/>
    <n v="0"/>
    <n v="0"/>
  </r>
  <r>
    <x v="1"/>
    <x v="12"/>
    <x v="12"/>
    <x v="0"/>
    <s v="12"/>
    <s v="12000"/>
    <s v="Sueldos del Grupo A1."/>
    <n v="63305"/>
    <n v="0"/>
    <n v="63305"/>
    <n v="52475"/>
    <n v="52475"/>
    <n v="15922.8"/>
    <n v="15922.8"/>
  </r>
  <r>
    <x v="1"/>
    <x v="12"/>
    <x v="12"/>
    <x v="0"/>
    <s v="12"/>
    <s v="12001"/>
    <s v="Sueldos del Grupo A2."/>
    <n v="39763"/>
    <n v="0"/>
    <n v="39763"/>
    <n v="31810"/>
    <n v="31810"/>
    <n v="9178.7999999999993"/>
    <n v="9178.7999999999993"/>
  </r>
  <r>
    <x v="1"/>
    <x v="12"/>
    <x v="12"/>
    <x v="0"/>
    <s v="12"/>
    <s v="12004"/>
    <s v="Sueldos del Grupo C2."/>
    <n v="20651"/>
    <n v="0"/>
    <n v="20651"/>
    <n v="10325"/>
    <n v="10325"/>
    <n v="2867.92"/>
    <n v="2867.92"/>
  </r>
  <r>
    <x v="1"/>
    <x v="12"/>
    <x v="12"/>
    <x v="0"/>
    <s v="12"/>
    <s v="12006"/>
    <s v="Trienios."/>
    <n v="11665"/>
    <n v="0"/>
    <n v="11665"/>
    <n v="9184"/>
    <n v="9184"/>
    <n v="3363.32"/>
    <n v="3363.32"/>
  </r>
  <r>
    <x v="1"/>
    <x v="12"/>
    <x v="12"/>
    <x v="0"/>
    <s v="12"/>
    <s v="12100"/>
    <s v="Complemento de destino."/>
    <n v="73879"/>
    <n v="0"/>
    <n v="73879"/>
    <n v="60424"/>
    <n v="60424"/>
    <n v="16761.400000000001"/>
    <n v="16761.400000000001"/>
  </r>
  <r>
    <x v="1"/>
    <x v="12"/>
    <x v="12"/>
    <x v="0"/>
    <s v="12"/>
    <s v="12101"/>
    <s v="Complemento específico."/>
    <n v="184540"/>
    <n v="0"/>
    <n v="184540"/>
    <n v="150566"/>
    <n v="150566"/>
    <n v="41766.120000000003"/>
    <n v="41766.120000000003"/>
  </r>
  <r>
    <x v="1"/>
    <x v="12"/>
    <x v="12"/>
    <x v="0"/>
    <s v="12"/>
    <s v="12103"/>
    <s v="Otros complementos."/>
    <n v="7603"/>
    <n v="0"/>
    <n v="7603"/>
    <n v="6194"/>
    <n v="6194"/>
    <n v="2522.4"/>
    <n v="2522.4"/>
  </r>
  <r>
    <x v="1"/>
    <x v="12"/>
    <x v="12"/>
    <x v="0"/>
    <s v="13"/>
    <s v="13000"/>
    <s v="Retribuciones básicas."/>
    <n v="757740"/>
    <n v="0"/>
    <n v="757740"/>
    <n v="605165.5"/>
    <n v="605165.5"/>
    <n v="178877.86"/>
    <n v="178877.86"/>
  </r>
  <r>
    <x v="1"/>
    <x v="12"/>
    <x v="12"/>
    <x v="0"/>
    <s v="13"/>
    <s v="13001"/>
    <s v="Horas extraordinarias"/>
    <n v="10000"/>
    <n v="0"/>
    <n v="10000"/>
    <n v="40350"/>
    <n v="40350"/>
    <n v="3997.6"/>
    <n v="3997.6"/>
  </r>
  <r>
    <x v="1"/>
    <x v="12"/>
    <x v="12"/>
    <x v="0"/>
    <s v="13"/>
    <s v="13002"/>
    <s v="Otras remuneraciones."/>
    <n v="739098"/>
    <n v="0"/>
    <n v="739098"/>
    <n v="571823.5"/>
    <n v="571823.5"/>
    <n v="181307.08"/>
    <n v="181307.08"/>
  </r>
  <r>
    <x v="1"/>
    <x v="12"/>
    <x v="12"/>
    <x v="0"/>
    <s v="13"/>
    <s v="131"/>
    <s v="Laboral temporal."/>
    <n v="40000"/>
    <n v="0"/>
    <n v="40000"/>
    <n v="40000"/>
    <n v="40000"/>
    <n v="26429.1"/>
    <n v="26429.1"/>
  </r>
  <r>
    <x v="1"/>
    <x v="12"/>
    <x v="12"/>
    <x v="1"/>
    <s v="20"/>
    <s v="203"/>
    <s v="Arrendamientos de maquinaria, instalaciones y utillaje."/>
    <n v="10000"/>
    <n v="0"/>
    <n v="10000"/>
    <n v="1025.1099999999999"/>
    <n v="1025.1099999999999"/>
    <n v="1025.1099999999999"/>
    <n v="1025.1099999999999"/>
  </r>
  <r>
    <x v="1"/>
    <x v="12"/>
    <x v="12"/>
    <x v="1"/>
    <s v="21"/>
    <s v="212"/>
    <s v="Reparación de edificios y otras construcciones."/>
    <n v="95000"/>
    <n v="0"/>
    <n v="95000"/>
    <n v="23802.66"/>
    <n v="11295.17"/>
    <n v="8402.77"/>
    <n v="8402.77"/>
  </r>
  <r>
    <x v="1"/>
    <x v="12"/>
    <x v="12"/>
    <x v="1"/>
    <s v="21"/>
    <s v="213"/>
    <s v="Reparación de maquinaria, instalaciones técnicas y utillaje."/>
    <n v="55000"/>
    <n v="0"/>
    <n v="55000"/>
    <n v="11022.99"/>
    <n v="6022.99"/>
    <n v="913.17"/>
    <n v="913.17"/>
  </r>
  <r>
    <x v="1"/>
    <x v="12"/>
    <x v="12"/>
    <x v="1"/>
    <s v="21"/>
    <s v="214"/>
    <s v="Reparación de elementos de transporte."/>
    <n v="10000"/>
    <n v="0"/>
    <n v="10000"/>
    <n v="10000"/>
    <n v="6755.14"/>
    <n v="6755.14"/>
    <n v="6755.14"/>
  </r>
  <r>
    <x v="1"/>
    <x v="12"/>
    <x v="12"/>
    <x v="1"/>
    <s v="22"/>
    <s v="22100"/>
    <s v="Energía eléctrica."/>
    <n v="200000"/>
    <n v="0"/>
    <n v="200000"/>
    <n v="200000"/>
    <n v="200000"/>
    <n v="55120.74"/>
    <n v="55120.74"/>
  </r>
  <r>
    <x v="1"/>
    <x v="12"/>
    <x v="12"/>
    <x v="1"/>
    <s v="22"/>
    <s v="22101"/>
    <s v="Agua."/>
    <n v="15000"/>
    <n v="0"/>
    <n v="15000"/>
    <n v="0"/>
    <n v="0"/>
    <n v="0"/>
    <n v="0"/>
  </r>
  <r>
    <x v="1"/>
    <x v="12"/>
    <x v="12"/>
    <x v="1"/>
    <s v="22"/>
    <s v="22102"/>
    <s v="Gas."/>
    <n v="100000"/>
    <n v="0"/>
    <n v="100000"/>
    <n v="68000"/>
    <n v="68000"/>
    <n v="29537.71"/>
    <n v="29537.71"/>
  </r>
  <r>
    <x v="1"/>
    <x v="12"/>
    <x v="12"/>
    <x v="1"/>
    <s v="22"/>
    <s v="22103"/>
    <s v="Combustibles y carburantes."/>
    <n v="18000"/>
    <n v="0"/>
    <n v="18000"/>
    <n v="22500"/>
    <n v="22500"/>
    <n v="1180.32"/>
    <n v="1180.32"/>
  </r>
  <r>
    <x v="1"/>
    <x v="12"/>
    <x v="12"/>
    <x v="1"/>
    <s v="22"/>
    <s v="22104"/>
    <s v="Vestuario."/>
    <n v="20000"/>
    <n v="0"/>
    <n v="20000"/>
    <n v="15624.58"/>
    <n v="15624.58"/>
    <n v="0"/>
    <n v="0"/>
  </r>
  <r>
    <x v="1"/>
    <x v="12"/>
    <x v="12"/>
    <x v="1"/>
    <s v="22"/>
    <s v="225"/>
    <s v="Tributos."/>
    <n v="2000"/>
    <n v="0"/>
    <n v="2000"/>
    <n v="1400"/>
    <n v="1400"/>
    <n v="472.02"/>
    <n v="472.02"/>
  </r>
  <r>
    <x v="1"/>
    <x v="12"/>
    <x v="12"/>
    <x v="1"/>
    <s v="22"/>
    <s v="22604"/>
    <s v="Jurídicos, contenciosos."/>
    <n v="0"/>
    <n v="0"/>
    <n v="0"/>
    <n v="39301.279999999999"/>
    <n v="39301.279999999999"/>
    <n v="39301.279999999999"/>
    <n v="0"/>
  </r>
  <r>
    <x v="1"/>
    <x v="12"/>
    <x v="12"/>
    <x v="1"/>
    <s v="22"/>
    <s v="22699"/>
    <s v="Otros gastos diversos"/>
    <n v="8000"/>
    <n v="0"/>
    <n v="8000"/>
    <n v="0"/>
    <n v="0"/>
    <n v="0"/>
    <n v="0"/>
  </r>
  <r>
    <x v="1"/>
    <x v="12"/>
    <x v="12"/>
    <x v="1"/>
    <s v="22"/>
    <s v="22700"/>
    <s v="Limpieza y aseo."/>
    <n v="317000"/>
    <n v="0"/>
    <n v="317000"/>
    <n v="316633"/>
    <n v="316633"/>
    <n v="79206.880000000005"/>
    <n v="79206.880000000005"/>
  </r>
  <r>
    <x v="1"/>
    <x v="12"/>
    <x v="12"/>
    <x v="1"/>
    <s v="22"/>
    <s v="22799"/>
    <s v="Otros trabajos realizados por otras empresas y profes."/>
    <n v="30000"/>
    <n v="0"/>
    <n v="30000"/>
    <n v="0"/>
    <n v="0"/>
    <n v="0"/>
    <n v="0"/>
  </r>
  <r>
    <x v="1"/>
    <x v="12"/>
    <x v="12"/>
    <x v="3"/>
    <s v="63"/>
    <s v="632"/>
    <s v="Edificios y otras construcciones."/>
    <n v="0"/>
    <n v="2906.25"/>
    <n v="2906.25"/>
    <n v="2906.25"/>
    <n v="2906.25"/>
    <n v="0"/>
    <n v="0"/>
  </r>
  <r>
    <x v="2"/>
    <x v="13"/>
    <x v="13"/>
    <x v="2"/>
    <s v="41"/>
    <s v="412"/>
    <s v="Transf. corriente a la F.M. Deportes"/>
    <n v="8928035"/>
    <n v="0"/>
    <n v="8928035"/>
    <n v="8928035"/>
    <n v="8928035"/>
    <n v="2976011.64"/>
    <n v="2976011.64"/>
  </r>
  <r>
    <x v="2"/>
    <x v="13"/>
    <x v="13"/>
    <x v="2"/>
    <s v="47"/>
    <s v="473"/>
    <s v="Transferencias a Sociedades Anónimas Deportivas"/>
    <n v="84500"/>
    <n v="0"/>
    <n v="84500"/>
    <n v="0"/>
    <n v="0"/>
    <n v="0"/>
    <n v="0"/>
  </r>
  <r>
    <x v="2"/>
    <x v="13"/>
    <x v="13"/>
    <x v="2"/>
    <s v="48"/>
    <s v="48904"/>
    <s v="Transf. Club Deportivo Atletismo Valladolid"/>
    <n v="11268"/>
    <n v="0"/>
    <n v="11268"/>
    <n v="11267.5"/>
    <n v="11267.5"/>
    <n v="11267.5"/>
    <n v="11267.5"/>
  </r>
  <r>
    <x v="2"/>
    <x v="13"/>
    <x v="13"/>
    <x v="2"/>
    <s v="48"/>
    <s v="48905"/>
    <s v="Transf. Club Deportivo Parquesol Fútbol Femenino"/>
    <n v="12000"/>
    <n v="0"/>
    <n v="12000"/>
    <n v="12000"/>
    <n v="12000"/>
    <n v="12000"/>
    <n v="12000"/>
  </r>
  <r>
    <x v="2"/>
    <x v="13"/>
    <x v="13"/>
    <x v="2"/>
    <s v="48"/>
    <s v="48906"/>
    <s v="Transf. Real Valladolid Baloncesto"/>
    <n v="170450"/>
    <n v="0"/>
    <n v="170450"/>
    <n v="170450"/>
    <n v="170450"/>
    <n v="170450"/>
    <n v="170450"/>
  </r>
  <r>
    <x v="2"/>
    <x v="13"/>
    <x v="13"/>
    <x v="2"/>
    <s v="48"/>
    <s v="48907"/>
    <s v="Transf. Club Deportivo Valladolid Rugby Asociación Club"/>
    <n v="101350"/>
    <n v="0"/>
    <n v="101350"/>
    <n v="101350"/>
    <n v="101350"/>
    <n v="101350"/>
    <n v="101350"/>
  </r>
  <r>
    <x v="2"/>
    <x v="13"/>
    <x v="13"/>
    <x v="2"/>
    <s v="48"/>
    <s v="48908"/>
    <s v="Transf. Club Deportivo Patinaje en Línea Valladollid"/>
    <n v="58050"/>
    <n v="0"/>
    <n v="58050"/>
    <n v="58049.88"/>
    <n v="58049.88"/>
    <n v="58049.88"/>
    <n v="58049.88"/>
  </r>
  <r>
    <x v="2"/>
    <x v="13"/>
    <x v="13"/>
    <x v="2"/>
    <s v="48"/>
    <s v="48909"/>
    <s v="Transf. Club Deportivo Balonmano Aula"/>
    <n v="108300"/>
    <n v="0"/>
    <n v="108300"/>
    <n v="108299.75"/>
    <n v="108299.75"/>
    <n v="108299.75"/>
    <n v="108299.75"/>
  </r>
  <r>
    <x v="2"/>
    <x v="13"/>
    <x v="13"/>
    <x v="2"/>
    <s v="48"/>
    <s v="48910"/>
    <s v="Transf Club de Beisbol y Sofbol FIVE"/>
    <n v="2903"/>
    <n v="0"/>
    <n v="2903"/>
    <n v="2902"/>
    <n v="2902"/>
    <n v="2902"/>
    <n v="2902"/>
  </r>
  <r>
    <x v="2"/>
    <x v="13"/>
    <x v="13"/>
    <x v="2"/>
    <s v="48"/>
    <s v="48911"/>
    <s v="Transf. Club Deportivo Universidad Voley Femenino"/>
    <n v="3500"/>
    <n v="0"/>
    <n v="3500"/>
    <n v="3500"/>
    <n v="3500"/>
    <n v="3500"/>
    <n v="3500"/>
  </r>
  <r>
    <x v="2"/>
    <x v="13"/>
    <x v="13"/>
    <x v="2"/>
    <s v="48"/>
    <s v="48912"/>
    <s v="Transf. Club Deportivo Valladolid Club de Esgrima"/>
    <n v="22450"/>
    <n v="0"/>
    <n v="22450"/>
    <n v="22449.88"/>
    <n v="22449.88"/>
    <n v="22449.88"/>
    <n v="22449.88"/>
  </r>
  <r>
    <x v="2"/>
    <x v="13"/>
    <x v="13"/>
    <x v="2"/>
    <s v="48"/>
    <s v="48913"/>
    <s v="Transf. Club Deportivo Baloncesto en silla de ruedas"/>
    <n v="30775"/>
    <n v="0"/>
    <n v="30775"/>
    <n v="30775"/>
    <n v="30775"/>
    <n v="30775"/>
    <n v="30775"/>
  </r>
  <r>
    <x v="2"/>
    <x v="13"/>
    <x v="13"/>
    <x v="2"/>
    <s v="48"/>
    <s v="48914"/>
    <s v="Transf. Club Deportivo Balonmano Atlético Valladolid"/>
    <n v="170450"/>
    <n v="0"/>
    <n v="170450"/>
    <n v="170450"/>
    <n v="170450"/>
    <n v="170450"/>
    <n v="170450"/>
  </r>
  <r>
    <x v="2"/>
    <x v="13"/>
    <x v="13"/>
    <x v="2"/>
    <s v="48"/>
    <s v="48915"/>
    <s v="Transf. Club Deportivo San José"/>
    <n v="1805"/>
    <n v="0"/>
    <n v="1805"/>
    <n v="0"/>
    <n v="0"/>
    <n v="0"/>
    <n v="0"/>
  </r>
  <r>
    <x v="2"/>
    <x v="13"/>
    <x v="13"/>
    <x v="2"/>
    <s v="48"/>
    <s v="48916"/>
    <s v="Transf. Club Deportivo El Salvador Rugby"/>
    <n v="119350"/>
    <n v="0"/>
    <n v="119350"/>
    <n v="119349.63"/>
    <n v="119349.63"/>
    <n v="119349.63"/>
    <n v="119349.63"/>
  </r>
  <r>
    <x v="2"/>
    <x v="13"/>
    <x v="13"/>
    <x v="2"/>
    <s v="48"/>
    <s v="48917"/>
    <s v="Transf. Club Deportivo Cisne Piragüismo"/>
    <n v="8776"/>
    <n v="0"/>
    <n v="8776"/>
    <n v="8775.56"/>
    <n v="8775.56"/>
    <n v="8775.56"/>
    <n v="8775.56"/>
  </r>
  <r>
    <x v="2"/>
    <x v="13"/>
    <x v="13"/>
    <x v="2"/>
    <s v="48"/>
    <s v="48918"/>
    <s v="Transf. Club Deportivo Hand Vall"/>
    <n v="9551"/>
    <n v="0"/>
    <n v="9551"/>
    <n v="9550.8799999999992"/>
    <n v="9550.8799999999992"/>
    <n v="9550.8799999999992"/>
    <n v="9550.8799999999992"/>
  </r>
  <r>
    <x v="2"/>
    <x v="13"/>
    <x v="13"/>
    <x v="2"/>
    <s v="48"/>
    <s v="48919"/>
    <s v="Transf. Club Deportivo Rolling Lemons"/>
    <n v="8776"/>
    <n v="0"/>
    <n v="8776"/>
    <n v="8775.56"/>
    <n v="8775.56"/>
    <n v="8775.56"/>
    <n v="8775.56"/>
  </r>
  <r>
    <x v="2"/>
    <x v="13"/>
    <x v="13"/>
    <x v="2"/>
    <s v="48"/>
    <s v="48920"/>
    <s v="Transf. Club Deportivo Racing"/>
    <n v="2708"/>
    <n v="0"/>
    <n v="2708"/>
    <n v="0"/>
    <n v="0"/>
    <n v="0"/>
    <n v="0"/>
  </r>
  <r>
    <x v="2"/>
    <x v="13"/>
    <x v="13"/>
    <x v="2"/>
    <s v="48"/>
    <s v="48960"/>
    <s v="Transf. Club Deportivo ARCO"/>
    <n v="2495"/>
    <n v="0"/>
    <n v="2495"/>
    <n v="2495"/>
    <n v="2495"/>
    <n v="2495"/>
    <n v="2495"/>
  </r>
  <r>
    <x v="2"/>
    <x v="13"/>
    <x v="13"/>
    <x v="2"/>
    <s v="48"/>
    <s v="48963"/>
    <s v="Transf. Club Deportivo Ponce"/>
    <n v="20000"/>
    <n v="0"/>
    <n v="20000"/>
    <n v="20000"/>
    <n v="20000"/>
    <n v="20000"/>
    <n v="20000"/>
  </r>
  <r>
    <x v="2"/>
    <x v="13"/>
    <x v="13"/>
    <x v="2"/>
    <s v="48"/>
    <s v="48964"/>
    <s v="Transf. Club Deportivo La Victoria"/>
    <n v="3995"/>
    <n v="0"/>
    <n v="3995"/>
    <n v="3994.25"/>
    <n v="3994.25"/>
    <n v="3994.25"/>
    <n v="3994.25"/>
  </r>
  <r>
    <x v="2"/>
    <x v="13"/>
    <x v="13"/>
    <x v="2"/>
    <s v="48"/>
    <s v="48965"/>
    <s v="Transf. Club Deportivo Valladolid Voleibol"/>
    <n v="2147"/>
    <n v="0"/>
    <n v="2147"/>
    <n v="2146.25"/>
    <n v="2146.25"/>
    <n v="2146.25"/>
    <n v="2146.25"/>
  </r>
  <r>
    <x v="2"/>
    <x v="13"/>
    <x v="13"/>
    <x v="2"/>
    <s v="48"/>
    <s v="48966"/>
    <s v="Transf. Club Deportivo Unión Esgueva"/>
    <n v="3500"/>
    <n v="0"/>
    <n v="3500"/>
    <n v="3500"/>
    <n v="3500"/>
    <n v="3500"/>
    <n v="3500"/>
  </r>
  <r>
    <x v="2"/>
    <x v="13"/>
    <x v="13"/>
    <x v="2"/>
    <s v="48"/>
    <s v="48993"/>
    <s v="Transf. Club Deportivo ESTRIVALL"/>
    <n v="8100"/>
    <n v="0"/>
    <n v="8100"/>
    <n v="8094.75"/>
    <n v="8094.75"/>
    <n v="8094.75"/>
    <n v="8094.75"/>
  </r>
  <r>
    <x v="2"/>
    <x v="13"/>
    <x v="13"/>
    <x v="2"/>
    <s v="48"/>
    <s v="48994"/>
    <s v="Transf. Club Deportivo Ajedrez Promesas"/>
    <n v="3387"/>
    <n v="0"/>
    <n v="3387"/>
    <n v="3387"/>
    <n v="3387"/>
    <n v="3387"/>
    <n v="3387"/>
  </r>
  <r>
    <x v="2"/>
    <x v="13"/>
    <x v="13"/>
    <x v="2"/>
    <s v="48"/>
    <s v="48995"/>
    <s v="Transf. Club Deportivo Billar Valladolid"/>
    <n v="3387"/>
    <n v="0"/>
    <n v="3387"/>
    <n v="3387"/>
    <n v="3387"/>
    <n v="3387"/>
    <n v="3387"/>
  </r>
  <r>
    <x v="2"/>
    <x v="13"/>
    <x v="13"/>
    <x v="5"/>
    <s v="71"/>
    <s v="712"/>
    <s v="Aportación capital F.M. Deportes"/>
    <n v="1600000"/>
    <n v="270000"/>
    <n v="1870000"/>
    <n v="270000"/>
    <n v="270000"/>
    <n v="0"/>
    <n v="0"/>
  </r>
  <r>
    <x v="2"/>
    <x v="13"/>
    <x v="13"/>
    <x v="5"/>
    <s v="75"/>
    <s v="750"/>
    <s v="A la Administración General de las Comunidades Autónomas."/>
    <n v="567732"/>
    <n v="29027.7"/>
    <n v="596759.69999999995"/>
    <n v="596759"/>
    <n v="596759"/>
    <n v="0"/>
    <n v="0"/>
  </r>
  <r>
    <x v="2"/>
    <x v="14"/>
    <x v="14"/>
    <x v="0"/>
    <s v="12"/>
    <s v="12000"/>
    <s v="Sueldos del Grupo A1."/>
    <n v="54262"/>
    <n v="0"/>
    <n v="54262"/>
    <n v="52427"/>
    <n v="52427"/>
    <n v="15922.8"/>
    <n v="15922.8"/>
  </r>
  <r>
    <x v="2"/>
    <x v="14"/>
    <x v="14"/>
    <x v="0"/>
    <s v="12"/>
    <s v="12001"/>
    <s v="Sueldos del Grupo A2."/>
    <n v="15905"/>
    <n v="0"/>
    <n v="15905"/>
    <n v="0"/>
    <n v="0"/>
    <n v="0"/>
    <n v="0"/>
  </r>
  <r>
    <x v="2"/>
    <x v="14"/>
    <x v="14"/>
    <x v="0"/>
    <s v="12"/>
    <s v="12003"/>
    <s v="Sueldos del Grupo C1."/>
    <n v="36544"/>
    <n v="0"/>
    <n v="36544"/>
    <n v="23539"/>
    <n v="23539"/>
    <n v="6891.68"/>
    <n v="6891.68"/>
  </r>
  <r>
    <x v="2"/>
    <x v="14"/>
    <x v="14"/>
    <x v="0"/>
    <s v="12"/>
    <s v="12004"/>
    <s v="Sueldos del Grupo C2."/>
    <n v="10325"/>
    <n v="0"/>
    <n v="10325"/>
    <n v="10325"/>
    <n v="10325"/>
    <n v="2867.92"/>
    <n v="2867.92"/>
  </r>
  <r>
    <x v="2"/>
    <x v="14"/>
    <x v="14"/>
    <x v="0"/>
    <s v="12"/>
    <s v="12006"/>
    <s v="Trienios."/>
    <n v="34051"/>
    <n v="0"/>
    <n v="34051"/>
    <n v="26519"/>
    <n v="26519"/>
    <n v="10159.92"/>
    <n v="10159.92"/>
  </r>
  <r>
    <x v="2"/>
    <x v="14"/>
    <x v="14"/>
    <x v="0"/>
    <s v="12"/>
    <s v="12100"/>
    <s v="Complemento de destino."/>
    <n v="85092"/>
    <n v="0"/>
    <n v="85092"/>
    <n v="68223"/>
    <n v="68223"/>
    <n v="18924.64"/>
    <n v="18924.64"/>
  </r>
  <r>
    <x v="2"/>
    <x v="14"/>
    <x v="14"/>
    <x v="0"/>
    <s v="12"/>
    <s v="12101"/>
    <s v="Complemento específico."/>
    <n v="191004"/>
    <n v="0"/>
    <n v="191004"/>
    <n v="153573"/>
    <n v="153573"/>
    <n v="42600"/>
    <n v="42600"/>
  </r>
  <r>
    <x v="2"/>
    <x v="14"/>
    <x v="14"/>
    <x v="0"/>
    <s v="12"/>
    <s v="12103"/>
    <s v="Otros complementos."/>
    <n v="14667"/>
    <n v="0"/>
    <n v="14667"/>
    <n v="10925"/>
    <n v="10925"/>
    <n v="5862.52"/>
    <n v="5862.52"/>
  </r>
  <r>
    <x v="2"/>
    <x v="14"/>
    <x v="14"/>
    <x v="1"/>
    <s v="22"/>
    <s v="22602"/>
    <s v="Publicidad y propaganda."/>
    <n v="500"/>
    <n v="0"/>
    <n v="500"/>
    <n v="0"/>
    <n v="0"/>
    <n v="0"/>
    <n v="0"/>
  </r>
  <r>
    <x v="2"/>
    <x v="14"/>
    <x v="14"/>
    <x v="1"/>
    <s v="22"/>
    <s v="22699"/>
    <s v="Otros gastos diversos"/>
    <n v="3875"/>
    <n v="0"/>
    <n v="3875"/>
    <n v="3876.53"/>
    <n v="3876.53"/>
    <n v="1656.25"/>
    <n v="1656.25"/>
  </r>
  <r>
    <x v="2"/>
    <x v="14"/>
    <x v="14"/>
    <x v="1"/>
    <s v="23"/>
    <s v="23020"/>
    <s v="Dietas del personal no directivo"/>
    <n v="400"/>
    <n v="0"/>
    <n v="400"/>
    <n v="0"/>
    <n v="0"/>
    <n v="0"/>
    <n v="0"/>
  </r>
  <r>
    <x v="2"/>
    <x v="14"/>
    <x v="14"/>
    <x v="4"/>
    <s v="35"/>
    <s v="352"/>
    <s v="Intereses de demora."/>
    <n v="200"/>
    <n v="0"/>
    <n v="200"/>
    <n v="0"/>
    <n v="0"/>
    <n v="0"/>
    <n v="0"/>
  </r>
  <r>
    <x v="2"/>
    <x v="14"/>
    <x v="14"/>
    <x v="6"/>
    <s v="83"/>
    <s v="83000"/>
    <s v="Anuncios por cuenta de particulares"/>
    <n v="1000"/>
    <n v="0"/>
    <n v="1000"/>
    <n v="0"/>
    <n v="0"/>
    <n v="0"/>
    <n v="0"/>
  </r>
  <r>
    <x v="2"/>
    <x v="15"/>
    <x v="15"/>
    <x v="0"/>
    <s v="12"/>
    <s v="12000"/>
    <s v="Sueldos del Grupo A1."/>
    <n v="18087"/>
    <n v="0"/>
    <n v="18087"/>
    <n v="30651"/>
    <n v="30651"/>
    <n v="12251.71"/>
    <n v="12251.71"/>
  </r>
  <r>
    <x v="2"/>
    <x v="15"/>
    <x v="15"/>
    <x v="0"/>
    <s v="12"/>
    <s v="12001"/>
    <s v="Sueldos del Grupo A2."/>
    <n v="251166"/>
    <n v="0"/>
    <n v="251166"/>
    <n v="219356"/>
    <n v="219356"/>
    <n v="55761.22"/>
    <n v="55761.22"/>
  </r>
  <r>
    <x v="2"/>
    <x v="15"/>
    <x v="15"/>
    <x v="0"/>
    <s v="12"/>
    <s v="12003"/>
    <s v="Sueldos del Grupo C1."/>
    <n v="12181"/>
    <n v="0"/>
    <n v="12181"/>
    <n v="11770"/>
    <n v="11770"/>
    <n v="1435.77"/>
    <n v="1435.77"/>
  </r>
  <r>
    <x v="2"/>
    <x v="15"/>
    <x v="15"/>
    <x v="0"/>
    <s v="12"/>
    <s v="12004"/>
    <s v="Sueldos del Grupo C2."/>
    <n v="10325"/>
    <n v="0"/>
    <n v="10325"/>
    <n v="9976"/>
    <n v="9976"/>
    <n v="2867.92"/>
    <n v="2867.92"/>
  </r>
  <r>
    <x v="2"/>
    <x v="15"/>
    <x v="15"/>
    <x v="0"/>
    <s v="12"/>
    <s v="12005"/>
    <s v="Sueldos del Grupo E."/>
    <n v="9463"/>
    <n v="0"/>
    <n v="9463"/>
    <n v="9143"/>
    <n v="9143"/>
    <n v="0"/>
    <n v="0"/>
  </r>
  <r>
    <x v="2"/>
    <x v="15"/>
    <x v="15"/>
    <x v="0"/>
    <s v="12"/>
    <s v="12006"/>
    <s v="Trienios."/>
    <n v="54976"/>
    <n v="0"/>
    <n v="54976"/>
    <n v="54975"/>
    <n v="54975"/>
    <n v="15186.8"/>
    <n v="15186.8"/>
  </r>
  <r>
    <x v="2"/>
    <x v="15"/>
    <x v="15"/>
    <x v="0"/>
    <s v="12"/>
    <s v="12100"/>
    <s v="Complemento de destino."/>
    <n v="153967"/>
    <n v="0"/>
    <n v="153967"/>
    <n v="142728"/>
    <n v="142728"/>
    <n v="36624.449999999997"/>
    <n v="36624.449999999997"/>
  </r>
  <r>
    <x v="2"/>
    <x v="15"/>
    <x v="15"/>
    <x v="0"/>
    <s v="12"/>
    <s v="12101"/>
    <s v="Complemento específico."/>
    <n v="393166"/>
    <n v="0"/>
    <n v="393166"/>
    <n v="364063"/>
    <n v="364063"/>
    <n v="111212.36"/>
    <n v="111212.36"/>
  </r>
  <r>
    <x v="2"/>
    <x v="15"/>
    <x v="15"/>
    <x v="0"/>
    <s v="12"/>
    <s v="12103"/>
    <s v="Otros complementos."/>
    <n v="27579"/>
    <n v="0"/>
    <n v="27579"/>
    <n v="27578"/>
    <n v="27578"/>
    <n v="7646.98"/>
    <n v="7646.98"/>
  </r>
  <r>
    <x v="2"/>
    <x v="15"/>
    <x v="15"/>
    <x v="0"/>
    <s v="13"/>
    <s v="13000"/>
    <s v="Retribuciones básicas."/>
    <n v="508124"/>
    <n v="0"/>
    <n v="508124"/>
    <n v="477021"/>
    <n v="477021"/>
    <n v="110433.91"/>
    <n v="110433.91"/>
  </r>
  <r>
    <x v="2"/>
    <x v="15"/>
    <x v="15"/>
    <x v="0"/>
    <s v="13"/>
    <s v="13002"/>
    <s v="Otras remuneraciones."/>
    <n v="443575"/>
    <n v="0"/>
    <n v="443575"/>
    <n v="407976"/>
    <n v="407976"/>
    <n v="133568.29"/>
    <n v="133568.29"/>
  </r>
  <r>
    <x v="2"/>
    <x v="15"/>
    <x v="15"/>
    <x v="0"/>
    <s v="15"/>
    <s v="151"/>
    <s v="Gratificaciones."/>
    <n v="5000"/>
    <n v="0"/>
    <n v="5000"/>
    <n v="0"/>
    <n v="0"/>
    <n v="0"/>
    <n v="0"/>
  </r>
  <r>
    <x v="2"/>
    <x v="15"/>
    <x v="15"/>
    <x v="1"/>
    <s v="20"/>
    <s v="203"/>
    <s v="Arrendamientos de maquinaria, instalaciones y utillaje."/>
    <n v="71187"/>
    <n v="0"/>
    <n v="71187"/>
    <n v="67833.62"/>
    <n v="67833.62"/>
    <n v="1787.76"/>
    <n v="1787.76"/>
  </r>
  <r>
    <x v="2"/>
    <x v="15"/>
    <x v="15"/>
    <x v="1"/>
    <s v="21"/>
    <s v="212"/>
    <s v="Reparación de edificios y otras construcciones."/>
    <n v="80000"/>
    <n v="0"/>
    <n v="80000"/>
    <n v="10594.95"/>
    <n v="9732.9500000000007"/>
    <n v="5475.16"/>
    <n v="5475.16"/>
  </r>
  <r>
    <x v="2"/>
    <x v="15"/>
    <x v="15"/>
    <x v="1"/>
    <s v="21"/>
    <s v="213"/>
    <s v="Reparación de maquinaria, instalaciones técnicas y utillaje."/>
    <n v="262178"/>
    <n v="0"/>
    <n v="262178"/>
    <n v="106003.72"/>
    <n v="92379.28"/>
    <n v="44461.45"/>
    <n v="44461.45"/>
  </r>
  <r>
    <x v="2"/>
    <x v="15"/>
    <x v="15"/>
    <x v="1"/>
    <s v="22"/>
    <s v="22100"/>
    <s v="Energía eléctrica."/>
    <n v="428006"/>
    <n v="0"/>
    <n v="428006"/>
    <n v="423506"/>
    <n v="423506"/>
    <n v="97564.1"/>
    <n v="97564.1"/>
  </r>
  <r>
    <x v="2"/>
    <x v="15"/>
    <x v="15"/>
    <x v="1"/>
    <s v="22"/>
    <s v="22101"/>
    <s v="Agua."/>
    <n v="2000"/>
    <n v="0"/>
    <n v="2000"/>
    <n v="469.64"/>
    <n v="469.64"/>
    <n v="469.64"/>
    <n v="469.64"/>
  </r>
  <r>
    <x v="2"/>
    <x v="15"/>
    <x v="15"/>
    <x v="1"/>
    <s v="22"/>
    <s v="22102"/>
    <s v="Gas."/>
    <n v="430000"/>
    <n v="0"/>
    <n v="430000"/>
    <n v="315000"/>
    <n v="315000"/>
    <n v="130806.31"/>
    <n v="130806.31"/>
  </r>
  <r>
    <x v="2"/>
    <x v="15"/>
    <x v="15"/>
    <x v="1"/>
    <s v="22"/>
    <s v="22103"/>
    <s v="Combustibles y carburantes."/>
    <n v="2500"/>
    <n v="0"/>
    <n v="2500"/>
    <n v="502.15"/>
    <n v="502.15"/>
    <n v="502.15"/>
    <n v="502.15"/>
  </r>
  <r>
    <x v="2"/>
    <x v="15"/>
    <x v="15"/>
    <x v="1"/>
    <s v="22"/>
    <s v="22104"/>
    <s v="Vestuario."/>
    <n v="11790"/>
    <n v="0"/>
    <n v="11790"/>
    <n v="11789.5"/>
    <n v="11789.5"/>
    <n v="0"/>
    <n v="0"/>
  </r>
  <r>
    <x v="2"/>
    <x v="15"/>
    <x v="15"/>
    <x v="1"/>
    <s v="22"/>
    <s v="22199"/>
    <s v="Otros suministros."/>
    <n v="13000"/>
    <n v="0"/>
    <n v="13000"/>
    <n v="4442"/>
    <n v="4442"/>
    <n v="1400"/>
    <n v="1400"/>
  </r>
  <r>
    <x v="2"/>
    <x v="15"/>
    <x v="15"/>
    <x v="1"/>
    <s v="22"/>
    <s v="22602"/>
    <s v="Publicidad y propaganda."/>
    <n v="5000"/>
    <n v="0"/>
    <n v="5000"/>
    <n v="3968.83"/>
    <n v="3968.83"/>
    <n v="1764.01"/>
    <n v="1764.01"/>
  </r>
  <r>
    <x v="2"/>
    <x v="15"/>
    <x v="15"/>
    <x v="1"/>
    <s v="22"/>
    <s v="22609"/>
    <s v="Actividades culturales y deportivas"/>
    <n v="60748"/>
    <n v="0"/>
    <n v="60748"/>
    <n v="30475"/>
    <n v="30475"/>
    <n v="23161.5"/>
    <n v="23161.5"/>
  </r>
  <r>
    <x v="2"/>
    <x v="15"/>
    <x v="15"/>
    <x v="1"/>
    <s v="22"/>
    <s v="22699"/>
    <s v="Otros gastos diversos"/>
    <n v="19000"/>
    <n v="0"/>
    <n v="19000"/>
    <n v="0"/>
    <n v="0"/>
    <n v="0"/>
    <n v="0"/>
  </r>
  <r>
    <x v="2"/>
    <x v="15"/>
    <x v="15"/>
    <x v="1"/>
    <s v="22"/>
    <s v="22700"/>
    <s v="Limpieza y aseo."/>
    <n v="754466"/>
    <n v="0"/>
    <n v="754466"/>
    <n v="736464.79"/>
    <n v="736464.79"/>
    <n v="117149.55"/>
    <n v="78015.31"/>
  </r>
  <r>
    <x v="2"/>
    <x v="15"/>
    <x v="15"/>
    <x v="1"/>
    <s v="22"/>
    <s v="22701"/>
    <s v="Seguridad."/>
    <n v="375699"/>
    <n v="0"/>
    <n v="375699"/>
    <n v="231072.23"/>
    <n v="231072.23"/>
    <n v="72548.149999999994"/>
    <n v="72548.149999999994"/>
  </r>
  <r>
    <x v="2"/>
    <x v="15"/>
    <x v="15"/>
    <x v="1"/>
    <s v="22"/>
    <s v="22706"/>
    <s v="Estudios y trabajos técnicos."/>
    <n v="21690"/>
    <n v="0"/>
    <n v="21690"/>
    <n v="20388.5"/>
    <n v="20388.5"/>
    <n v="4038.39"/>
    <n v="4038.39"/>
  </r>
  <r>
    <x v="2"/>
    <x v="15"/>
    <x v="15"/>
    <x v="1"/>
    <s v="22"/>
    <s v="22799"/>
    <s v="Otros trabajos realizados por otras empresas y profes."/>
    <n v="326882"/>
    <n v="0"/>
    <n v="326882"/>
    <n v="257440.12"/>
    <n v="227231.26"/>
    <n v="9215.0499999999993"/>
    <n v="9215.0499999999993"/>
  </r>
  <r>
    <x v="2"/>
    <x v="15"/>
    <x v="15"/>
    <x v="2"/>
    <s v="48"/>
    <s v="481"/>
    <s v="Premios, becas, etc."/>
    <n v="70000"/>
    <n v="0"/>
    <n v="70000"/>
    <n v="0"/>
    <n v="0"/>
    <n v="0"/>
    <n v="0"/>
  </r>
  <r>
    <x v="2"/>
    <x v="15"/>
    <x v="15"/>
    <x v="2"/>
    <s v="48"/>
    <s v="48921"/>
    <s v="Transf. Federación Asociaciones de Vecinos Antonio Machado"/>
    <n v="10000"/>
    <n v="0"/>
    <n v="10000"/>
    <n v="0"/>
    <n v="0"/>
    <n v="0"/>
    <n v="0"/>
  </r>
  <r>
    <x v="2"/>
    <x v="15"/>
    <x v="15"/>
    <x v="2"/>
    <s v="48"/>
    <s v="48922"/>
    <s v="Transf. Asociación Pajarillos Educa"/>
    <n v="11000"/>
    <n v="0"/>
    <n v="11000"/>
    <n v="0"/>
    <n v="0"/>
    <n v="0"/>
    <n v="0"/>
  </r>
  <r>
    <x v="2"/>
    <x v="15"/>
    <x v="15"/>
    <x v="2"/>
    <s v="48"/>
    <s v="48999"/>
    <s v="Otras transf. a Familias e Instituciones sin fines de lucro."/>
    <n v="467000"/>
    <n v="0"/>
    <n v="467000"/>
    <n v="205922.63"/>
    <n v="205922.63"/>
    <n v="59168.95"/>
    <n v="59168.95"/>
  </r>
  <r>
    <x v="2"/>
    <x v="15"/>
    <x v="15"/>
    <x v="3"/>
    <s v="62"/>
    <s v="623"/>
    <s v="Maquinaria, instalaciones técnicas y utillaje."/>
    <n v="0"/>
    <n v="80500.490000000005"/>
    <n v="80500.490000000005"/>
    <n v="80500.490000000005"/>
    <n v="80500.490000000005"/>
    <n v="0"/>
    <n v="0"/>
  </r>
  <r>
    <x v="2"/>
    <x v="15"/>
    <x v="15"/>
    <x v="3"/>
    <s v="62"/>
    <s v="625"/>
    <s v="Mobiliario."/>
    <n v="34000"/>
    <n v="52163.59"/>
    <n v="86163.59"/>
    <n v="54179.45"/>
    <n v="54179.45"/>
    <n v="52514.49"/>
    <n v="0"/>
  </r>
  <r>
    <x v="2"/>
    <x v="15"/>
    <x v="15"/>
    <x v="3"/>
    <s v="63"/>
    <s v="632"/>
    <s v="Edificios y otras construcciones."/>
    <n v="62000"/>
    <n v="52788.51"/>
    <n v="114788.51"/>
    <n v="54348.5"/>
    <n v="54348.5"/>
    <n v="8676.91"/>
    <n v="886.98"/>
  </r>
  <r>
    <x v="2"/>
    <x v="15"/>
    <x v="15"/>
    <x v="3"/>
    <s v="63"/>
    <s v="633"/>
    <s v="Maquinaria, instalaciones técnicas y utillaje."/>
    <n v="63000"/>
    <n v="83490.83"/>
    <n v="146490.82999999999"/>
    <n v="83490.83"/>
    <n v="83490.83"/>
    <n v="8077.51"/>
    <n v="7391.67"/>
  </r>
  <r>
    <x v="2"/>
    <x v="15"/>
    <x v="15"/>
    <x v="3"/>
    <s v="63"/>
    <s v="635"/>
    <s v="Mobiliario."/>
    <n v="66000"/>
    <n v="0"/>
    <n v="66000"/>
    <n v="0"/>
    <n v="0"/>
    <n v="0"/>
    <n v="0"/>
  </r>
  <r>
    <x v="3"/>
    <x v="16"/>
    <x v="16"/>
    <x v="4"/>
    <s v="31"/>
    <s v="310"/>
    <s v="Intereses."/>
    <n v="4900000"/>
    <n v="0"/>
    <n v="4900000"/>
    <n v="584035.09"/>
    <n v="584035.09"/>
    <n v="584035.09"/>
    <n v="584035.09"/>
  </r>
  <r>
    <x v="3"/>
    <x v="16"/>
    <x v="16"/>
    <x v="7"/>
    <s v="91"/>
    <s v="913"/>
    <s v="Amort de prést a l/p de entes de fuera del sector público."/>
    <n v="14900000"/>
    <n v="0"/>
    <n v="14900000"/>
    <n v="14725633.550000001"/>
    <n v="14725633.550000001"/>
    <n v="2137980.04"/>
    <n v="2137980.04"/>
  </r>
  <r>
    <x v="3"/>
    <x v="17"/>
    <x v="17"/>
    <x v="0"/>
    <s v="12"/>
    <s v="12000"/>
    <s v="Sueldos del Grupo A1."/>
    <n v="81393"/>
    <n v="0"/>
    <n v="81393"/>
    <n v="72349"/>
    <n v="72349"/>
    <n v="21230.400000000001"/>
    <n v="21230.400000000001"/>
  </r>
  <r>
    <x v="3"/>
    <x v="17"/>
    <x v="17"/>
    <x v="0"/>
    <s v="12"/>
    <s v="12001"/>
    <s v="Sueldos del Grupo A2."/>
    <n v="47715"/>
    <n v="0"/>
    <n v="47715"/>
    <n v="46101"/>
    <n v="46101"/>
    <n v="13768.2"/>
    <n v="13768.2"/>
  </r>
  <r>
    <x v="3"/>
    <x v="17"/>
    <x v="17"/>
    <x v="0"/>
    <s v="12"/>
    <s v="12004"/>
    <s v="Sueldos del Grupo C2."/>
    <n v="20651"/>
    <n v="0"/>
    <n v="20651"/>
    <n v="5100"/>
    <n v="5100"/>
    <n v="2867.92"/>
    <n v="2867.92"/>
  </r>
  <r>
    <x v="3"/>
    <x v="17"/>
    <x v="17"/>
    <x v="0"/>
    <s v="12"/>
    <s v="12006"/>
    <s v="Trienios."/>
    <n v="28026"/>
    <n v="0"/>
    <n v="28026"/>
    <n v="28025"/>
    <n v="28025"/>
    <n v="8538.65"/>
    <n v="8538.65"/>
  </r>
  <r>
    <x v="3"/>
    <x v="17"/>
    <x v="17"/>
    <x v="0"/>
    <s v="12"/>
    <s v="12100"/>
    <s v="Complemento de destino."/>
    <n v="81682"/>
    <n v="0"/>
    <n v="81682"/>
    <n v="66758"/>
    <n v="66758"/>
    <n v="19978.2"/>
    <n v="19978.2"/>
  </r>
  <r>
    <x v="3"/>
    <x v="17"/>
    <x v="17"/>
    <x v="0"/>
    <s v="12"/>
    <s v="12101"/>
    <s v="Complemento específico."/>
    <n v="207921"/>
    <n v="0"/>
    <n v="207921"/>
    <n v="170401"/>
    <n v="170401"/>
    <n v="50801.45"/>
    <n v="50801.45"/>
  </r>
  <r>
    <x v="3"/>
    <x v="17"/>
    <x v="17"/>
    <x v="0"/>
    <s v="12"/>
    <s v="12103"/>
    <s v="Otros complementos."/>
    <n v="13226"/>
    <n v="0"/>
    <n v="13226"/>
    <n v="13226"/>
    <n v="13226"/>
    <n v="4266.74"/>
    <n v="4266.74"/>
  </r>
  <r>
    <x v="3"/>
    <x v="17"/>
    <x v="17"/>
    <x v="1"/>
    <s v="21"/>
    <s v="213"/>
    <s v="Reparación de maquinaria, instalaciones técnicas y utillaje."/>
    <n v="2030"/>
    <n v="0"/>
    <n v="2030"/>
    <n v="1774.61"/>
    <n v="1774.61"/>
    <n v="79.86"/>
    <n v="79.86"/>
  </r>
  <r>
    <x v="3"/>
    <x v="17"/>
    <x v="17"/>
    <x v="1"/>
    <s v="22"/>
    <s v="22002"/>
    <s v="Material informático no inventariable."/>
    <n v="2030"/>
    <n v="0"/>
    <n v="2030"/>
    <n v="0"/>
    <n v="0"/>
    <n v="0"/>
    <n v="0"/>
  </r>
  <r>
    <x v="3"/>
    <x v="17"/>
    <x v="17"/>
    <x v="1"/>
    <s v="22"/>
    <s v="22104"/>
    <s v="Vestuario."/>
    <n v="812"/>
    <n v="0"/>
    <n v="812"/>
    <n v="0"/>
    <n v="0"/>
    <n v="0"/>
    <n v="0"/>
  </r>
  <r>
    <x v="3"/>
    <x v="17"/>
    <x v="17"/>
    <x v="1"/>
    <s v="22"/>
    <s v="22106"/>
    <s v="Productos farmacéuticos y material sanitario."/>
    <n v="42630"/>
    <n v="0"/>
    <n v="42630"/>
    <n v="18500"/>
    <n v="18500"/>
    <n v="4536.0200000000004"/>
    <n v="4536.0200000000004"/>
  </r>
  <r>
    <x v="3"/>
    <x v="17"/>
    <x v="17"/>
    <x v="1"/>
    <s v="22"/>
    <s v="22199"/>
    <s v="Otros suministros."/>
    <n v="508"/>
    <n v="0"/>
    <n v="508"/>
    <n v="1600"/>
    <n v="1600"/>
    <n v="314.37"/>
    <n v="0"/>
  </r>
  <r>
    <x v="3"/>
    <x v="17"/>
    <x v="17"/>
    <x v="1"/>
    <s v="22"/>
    <s v="22706"/>
    <s v="Estudios y trabajos técnicos."/>
    <n v="34138"/>
    <n v="0"/>
    <n v="34138"/>
    <n v="26120.29"/>
    <n v="26120.29"/>
    <n v="6249.26"/>
    <n v="6249.26"/>
  </r>
  <r>
    <x v="3"/>
    <x v="17"/>
    <x v="17"/>
    <x v="1"/>
    <s v="22"/>
    <s v="22799"/>
    <s v="Otros trabajos realizados por otras empresas y profes."/>
    <n v="34000"/>
    <n v="0"/>
    <n v="34000"/>
    <n v="6749.99"/>
    <n v="6749.99"/>
    <n v="3189.64"/>
    <n v="3136.84"/>
  </r>
  <r>
    <x v="3"/>
    <x v="17"/>
    <x v="17"/>
    <x v="3"/>
    <s v="63"/>
    <s v="632"/>
    <s v="Edificios y otras construcciones."/>
    <n v="100000"/>
    <n v="0"/>
    <n v="100000"/>
    <n v="0"/>
    <n v="0"/>
    <n v="0"/>
    <n v="0"/>
  </r>
  <r>
    <x v="3"/>
    <x v="18"/>
    <x v="18"/>
    <x v="0"/>
    <s v="12"/>
    <s v="12000"/>
    <s v="Sueldos del Grupo A1."/>
    <n v="54262"/>
    <n v="0"/>
    <n v="54262"/>
    <n v="24000"/>
    <n v="24000"/>
    <n v="10615.2"/>
    <n v="10615.2"/>
  </r>
  <r>
    <x v="3"/>
    <x v="18"/>
    <x v="18"/>
    <x v="0"/>
    <s v="12"/>
    <s v="12001"/>
    <s v="Sueldos del Grupo A2."/>
    <n v="63620"/>
    <n v="0"/>
    <n v="63620"/>
    <n v="52000"/>
    <n v="52000"/>
    <n v="22889.82"/>
    <n v="22889.82"/>
  </r>
  <r>
    <x v="3"/>
    <x v="18"/>
    <x v="18"/>
    <x v="0"/>
    <s v="12"/>
    <s v="12003"/>
    <s v="Sueldos del Grupo C1."/>
    <n v="121814"/>
    <n v="0"/>
    <n v="121814"/>
    <n v="47000"/>
    <n v="47000"/>
    <n v="23488.12"/>
    <n v="23488.12"/>
  </r>
  <r>
    <x v="3"/>
    <x v="18"/>
    <x v="18"/>
    <x v="0"/>
    <s v="12"/>
    <s v="12004"/>
    <s v="Sueldos del Grupo C2."/>
    <n v="61952"/>
    <n v="0"/>
    <n v="61952"/>
    <n v="43000"/>
    <n v="43000"/>
    <n v="28698.03"/>
    <n v="28698.03"/>
  </r>
  <r>
    <x v="3"/>
    <x v="18"/>
    <x v="18"/>
    <x v="0"/>
    <s v="12"/>
    <s v="12006"/>
    <s v="Trienios."/>
    <n v="78674"/>
    <n v="0"/>
    <n v="78674"/>
    <n v="49000"/>
    <n v="49000"/>
    <n v="22878.25"/>
    <n v="22878.25"/>
  </r>
  <r>
    <x v="3"/>
    <x v="18"/>
    <x v="18"/>
    <x v="0"/>
    <s v="12"/>
    <s v="12100"/>
    <s v="Complemento de destino."/>
    <n v="184085"/>
    <n v="0"/>
    <n v="184085"/>
    <n v="109000"/>
    <n v="109000"/>
    <n v="49728.19"/>
    <n v="49728.19"/>
  </r>
  <r>
    <x v="3"/>
    <x v="18"/>
    <x v="18"/>
    <x v="0"/>
    <s v="12"/>
    <s v="12101"/>
    <s v="Complemento específico."/>
    <n v="434324"/>
    <n v="0"/>
    <n v="434324"/>
    <n v="287000"/>
    <n v="287000"/>
    <n v="125212.39"/>
    <n v="125212.39"/>
  </r>
  <r>
    <x v="3"/>
    <x v="18"/>
    <x v="18"/>
    <x v="0"/>
    <s v="12"/>
    <s v="12103"/>
    <s v="Otros complementos."/>
    <n v="37900"/>
    <n v="0"/>
    <n v="37900"/>
    <n v="23000"/>
    <n v="23000"/>
    <n v="12751.78"/>
    <n v="12751.78"/>
  </r>
  <r>
    <x v="3"/>
    <x v="18"/>
    <x v="18"/>
    <x v="0"/>
    <s v="14"/>
    <s v="143"/>
    <s v="Otro personal."/>
    <n v="101000"/>
    <n v="0"/>
    <n v="101000"/>
    <n v="101000"/>
    <n v="101000"/>
    <n v="81577.45"/>
    <n v="81577.45"/>
  </r>
  <r>
    <x v="3"/>
    <x v="18"/>
    <x v="18"/>
    <x v="0"/>
    <s v="15"/>
    <s v="150"/>
    <s v="Productividad."/>
    <n v="225000"/>
    <n v="0"/>
    <n v="225000"/>
    <n v="212774.41"/>
    <n v="212774.41"/>
    <n v="207978.89"/>
    <n v="207978.89"/>
  </r>
  <r>
    <x v="3"/>
    <x v="18"/>
    <x v="18"/>
    <x v="0"/>
    <s v="16"/>
    <s v="16000"/>
    <s v="Seguridad Social."/>
    <n v="25785395"/>
    <n v="0"/>
    <n v="25785395"/>
    <n v="6626252.8600000003"/>
    <n v="6626252.8600000003"/>
    <n v="6626252.8600000003"/>
    <n v="6621870.5599999996"/>
  </r>
  <r>
    <x v="3"/>
    <x v="18"/>
    <x v="18"/>
    <x v="0"/>
    <s v="16"/>
    <s v="16105"/>
    <s v="Pensiones a cargo de la Entidad local."/>
    <n v="1000"/>
    <n v="0"/>
    <n v="1000"/>
    <n v="223.62"/>
    <n v="223.62"/>
    <n v="223.62"/>
    <n v="223.62"/>
  </r>
  <r>
    <x v="3"/>
    <x v="18"/>
    <x v="18"/>
    <x v="0"/>
    <s v="16"/>
    <s v="16200"/>
    <s v="Formación y perfeccionamiento del personal."/>
    <n v="58760"/>
    <n v="0"/>
    <n v="58760"/>
    <n v="58760"/>
    <n v="1056"/>
    <n v="1056"/>
    <n v="0"/>
  </r>
  <r>
    <x v="3"/>
    <x v="18"/>
    <x v="18"/>
    <x v="0"/>
    <s v="16"/>
    <s v="16204"/>
    <s v="Acción social."/>
    <n v="599300"/>
    <n v="0"/>
    <n v="599300"/>
    <n v="46944.99"/>
    <n v="46944.99"/>
    <n v="23818.49"/>
    <n v="23818.49"/>
  </r>
  <r>
    <x v="3"/>
    <x v="18"/>
    <x v="18"/>
    <x v="0"/>
    <s v="16"/>
    <s v="16205"/>
    <s v="Seguros."/>
    <n v="390000"/>
    <n v="0"/>
    <n v="390000"/>
    <n v="190259.87"/>
    <n v="12482.1"/>
    <n v="0"/>
    <n v="0"/>
  </r>
  <r>
    <x v="3"/>
    <x v="18"/>
    <x v="18"/>
    <x v="1"/>
    <s v="20"/>
    <s v="203"/>
    <s v="Arrendamientos de maquinaria, instalaciones y utillaje."/>
    <n v="1700"/>
    <n v="0"/>
    <n v="1700"/>
    <n v="1660"/>
    <n v="1660"/>
    <n v="0"/>
    <n v="0"/>
  </r>
  <r>
    <x v="3"/>
    <x v="18"/>
    <x v="18"/>
    <x v="1"/>
    <s v="21"/>
    <s v="213"/>
    <s v="Reparación de maquinaria, instalaciones técnicas y utillaje."/>
    <n v="4765"/>
    <n v="0"/>
    <n v="4765"/>
    <n v="400"/>
    <n v="400"/>
    <n v="0"/>
    <n v="0"/>
  </r>
  <r>
    <x v="3"/>
    <x v="18"/>
    <x v="18"/>
    <x v="1"/>
    <s v="22"/>
    <s v="22602"/>
    <s v="Publicidad y propaganda."/>
    <n v="4250"/>
    <n v="0"/>
    <n v="4250"/>
    <n v="0"/>
    <n v="0"/>
    <n v="0"/>
    <n v="0"/>
  </r>
  <r>
    <x v="3"/>
    <x v="18"/>
    <x v="18"/>
    <x v="1"/>
    <s v="22"/>
    <s v="22607"/>
    <s v="Oposiciones y pruebas selectivas"/>
    <n v="42500"/>
    <n v="0"/>
    <n v="42500"/>
    <n v="0"/>
    <n v="0"/>
    <n v="0"/>
    <n v="0"/>
  </r>
  <r>
    <x v="3"/>
    <x v="18"/>
    <x v="18"/>
    <x v="1"/>
    <s v="22"/>
    <s v="22699"/>
    <s v="Otros gastos diversos"/>
    <n v="920"/>
    <n v="0"/>
    <n v="920"/>
    <n v="143.55000000000001"/>
    <n v="143.55000000000001"/>
    <n v="0"/>
    <n v="0"/>
  </r>
  <r>
    <x v="3"/>
    <x v="18"/>
    <x v="18"/>
    <x v="1"/>
    <s v="22"/>
    <s v="22799"/>
    <s v="Otros trabajos realizados por otras empresas y profes."/>
    <n v="17000"/>
    <n v="0"/>
    <n v="17000"/>
    <n v="0"/>
    <n v="0"/>
    <n v="0"/>
    <n v="0"/>
  </r>
  <r>
    <x v="3"/>
    <x v="18"/>
    <x v="18"/>
    <x v="1"/>
    <s v="23"/>
    <s v="23020"/>
    <s v="Dietas del personal no directivo"/>
    <n v="3000"/>
    <n v="0"/>
    <n v="3000"/>
    <n v="190.11"/>
    <n v="190.11"/>
    <n v="190.11"/>
    <n v="190.11"/>
  </r>
  <r>
    <x v="3"/>
    <x v="18"/>
    <x v="18"/>
    <x v="1"/>
    <s v="23"/>
    <s v="23120"/>
    <s v="Locomoción del personal no directivo."/>
    <n v="3000"/>
    <n v="0"/>
    <n v="3000"/>
    <n v="100.32"/>
    <n v="100.32"/>
    <n v="100.32"/>
    <n v="100.32"/>
  </r>
  <r>
    <x v="3"/>
    <x v="18"/>
    <x v="18"/>
    <x v="1"/>
    <s v="23"/>
    <s v="233"/>
    <s v="Otras indemnizaciones."/>
    <n v="246500"/>
    <n v="-7667.37"/>
    <n v="238832.63"/>
    <n v="65176.13"/>
    <n v="65176.13"/>
    <n v="65176.08"/>
    <n v="65176.08"/>
  </r>
  <r>
    <x v="3"/>
    <x v="18"/>
    <x v="18"/>
    <x v="3"/>
    <s v="64"/>
    <s v="641"/>
    <s v="Gastos en aplicaciones informáticas."/>
    <n v="277150"/>
    <n v="0"/>
    <n v="277150"/>
    <n v="277149.59999999998"/>
    <n v="277149.59999999998"/>
    <n v="0"/>
    <n v="0"/>
  </r>
  <r>
    <x v="3"/>
    <x v="18"/>
    <x v="18"/>
    <x v="6"/>
    <s v="83"/>
    <s v="83001"/>
    <s v="Anticipos al personal"/>
    <n v="170000"/>
    <n v="0"/>
    <n v="170000"/>
    <n v="82499.5"/>
    <n v="82499.5"/>
    <n v="82499.5"/>
    <n v="82499.5"/>
  </r>
  <r>
    <x v="3"/>
    <x v="18"/>
    <x v="18"/>
    <x v="6"/>
    <s v="83"/>
    <s v="83101"/>
    <s v="Prestamos al personal"/>
    <n v="400000"/>
    <n v="0"/>
    <n v="400000"/>
    <n v="30386"/>
    <n v="30386"/>
    <n v="30386"/>
    <n v="30386"/>
  </r>
  <r>
    <x v="3"/>
    <x v="19"/>
    <x v="19"/>
    <x v="0"/>
    <s v="12"/>
    <s v="12000"/>
    <s v="Sueldos del Grupo A1."/>
    <n v="171829"/>
    <n v="0"/>
    <n v="171829"/>
    <n v="162786"/>
    <n v="162786"/>
    <n v="53739.45"/>
    <n v="53739.45"/>
  </r>
  <r>
    <x v="3"/>
    <x v="19"/>
    <x v="19"/>
    <x v="0"/>
    <s v="12"/>
    <s v="12001"/>
    <s v="Sueldos del Grupo A2."/>
    <n v="71573"/>
    <n v="0"/>
    <n v="71573"/>
    <n v="47715"/>
    <n v="47715"/>
    <n v="13768.2"/>
    <n v="13768.2"/>
  </r>
  <r>
    <x v="3"/>
    <x v="19"/>
    <x v="19"/>
    <x v="0"/>
    <s v="12"/>
    <s v="12003"/>
    <s v="Sueldos del Grupo C1."/>
    <n v="12181"/>
    <n v="0"/>
    <n v="12181"/>
    <n v="11770"/>
    <n v="11770"/>
    <n v="3445.84"/>
    <n v="3445.84"/>
  </r>
  <r>
    <x v="3"/>
    <x v="19"/>
    <x v="19"/>
    <x v="0"/>
    <s v="12"/>
    <s v="12004"/>
    <s v="Sueldos del Grupo C2."/>
    <n v="10325"/>
    <n v="0"/>
    <n v="10325"/>
    <n v="9976"/>
    <n v="9976"/>
    <n v="2871.63"/>
    <n v="2871.63"/>
  </r>
  <r>
    <x v="3"/>
    <x v="19"/>
    <x v="19"/>
    <x v="0"/>
    <s v="12"/>
    <s v="12006"/>
    <s v="Trienios."/>
    <n v="41104"/>
    <n v="0"/>
    <n v="41104"/>
    <n v="38858"/>
    <n v="38858"/>
    <n v="14328.88"/>
    <n v="14328.88"/>
  </r>
  <r>
    <x v="3"/>
    <x v="19"/>
    <x v="19"/>
    <x v="0"/>
    <s v="12"/>
    <s v="12100"/>
    <s v="Complemento de destino."/>
    <n v="145518"/>
    <n v="0"/>
    <n v="145518"/>
    <n v="129739"/>
    <n v="129739"/>
    <n v="38733.89"/>
    <n v="38733.89"/>
  </r>
  <r>
    <x v="3"/>
    <x v="19"/>
    <x v="19"/>
    <x v="0"/>
    <s v="12"/>
    <s v="12101"/>
    <s v="Complemento específico."/>
    <n v="417328"/>
    <n v="0"/>
    <n v="417328"/>
    <n v="376629"/>
    <n v="376629"/>
    <n v="112680.49"/>
    <n v="112680.49"/>
  </r>
  <r>
    <x v="3"/>
    <x v="19"/>
    <x v="19"/>
    <x v="0"/>
    <s v="12"/>
    <s v="12103"/>
    <s v="Otros complementos."/>
    <n v="18248"/>
    <n v="0"/>
    <n v="18248"/>
    <n v="16411"/>
    <n v="16411"/>
    <n v="7924.47"/>
    <n v="7924.47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1"/>
    <s v="213"/>
    <s v="Reparación de maquinaria, instalaciones técnicas y utillaje."/>
    <n v="10725"/>
    <n v="0"/>
    <n v="10725"/>
    <n v="8418.6"/>
    <n v="8134.13"/>
    <n v="715.53"/>
    <n v="715.53"/>
  </r>
  <r>
    <x v="3"/>
    <x v="19"/>
    <x v="19"/>
    <x v="1"/>
    <s v="21"/>
    <s v="216"/>
    <s v="Equipos para procesos de información."/>
    <n v="1201032"/>
    <n v="0"/>
    <n v="1201032"/>
    <n v="1146900.73"/>
    <n v="1146900.73"/>
    <n v="191460.39"/>
    <n v="191460.39"/>
  </r>
  <r>
    <x v="3"/>
    <x v="19"/>
    <x v="19"/>
    <x v="1"/>
    <s v="22"/>
    <s v="22002"/>
    <s v="Material informático no inventariable."/>
    <n v="51363"/>
    <n v="0"/>
    <n v="51363"/>
    <n v="48362.65"/>
    <n v="48362.65"/>
    <n v="5488.56"/>
    <n v="5488.56"/>
  </r>
  <r>
    <x v="3"/>
    <x v="19"/>
    <x v="19"/>
    <x v="1"/>
    <s v="22"/>
    <s v="22100"/>
    <s v="Energía eléctrica."/>
    <n v="81296"/>
    <n v="0"/>
    <n v="81296"/>
    <n v="70000"/>
    <n v="70000"/>
    <n v="16766.8"/>
    <n v="16766.8"/>
  </r>
  <r>
    <x v="3"/>
    <x v="19"/>
    <x v="19"/>
    <x v="1"/>
    <s v="22"/>
    <s v="22200"/>
    <s v="Servicios de Telecomunicaciones."/>
    <n v="432824"/>
    <n v="0"/>
    <n v="432824"/>
    <n v="328829.09999999998"/>
    <n v="328829.09999999998"/>
    <n v="54804.86"/>
    <n v="54804.86"/>
  </r>
  <r>
    <x v="3"/>
    <x v="19"/>
    <x v="19"/>
    <x v="1"/>
    <s v="22"/>
    <s v="22699"/>
    <s v="Otros gastos diversos"/>
    <n v="3000"/>
    <n v="0"/>
    <n v="3000"/>
    <n v="6050"/>
    <n v="6050"/>
    <n v="3025"/>
    <n v="3025"/>
  </r>
  <r>
    <x v="3"/>
    <x v="19"/>
    <x v="19"/>
    <x v="1"/>
    <s v="22"/>
    <s v="22700"/>
    <s v="Limpieza y aseo."/>
    <n v="15331"/>
    <n v="0"/>
    <n v="15331"/>
    <n v="11724.78"/>
    <n v="11724.78"/>
    <n v="1954.12"/>
    <n v="1954.12"/>
  </r>
  <r>
    <x v="3"/>
    <x v="19"/>
    <x v="19"/>
    <x v="1"/>
    <s v="22"/>
    <s v="22701"/>
    <s v="Seguridad."/>
    <n v="40064"/>
    <n v="0"/>
    <n v="40064"/>
    <n v="40063.1"/>
    <n v="40063.1"/>
    <n v="3589.62"/>
    <n v="3589.62"/>
  </r>
  <r>
    <x v="3"/>
    <x v="19"/>
    <x v="19"/>
    <x v="1"/>
    <s v="22"/>
    <s v="22799"/>
    <s v="Otros trabajos realizados por otras empresas y profes."/>
    <n v="19965"/>
    <n v="0"/>
    <n v="19965"/>
    <n v="19965"/>
    <n v="19965"/>
    <n v="0"/>
    <n v="0"/>
  </r>
  <r>
    <x v="3"/>
    <x v="19"/>
    <x v="19"/>
    <x v="1"/>
    <s v="23"/>
    <s v="23020"/>
    <s v="Dietas del personal no directivo"/>
    <n v="500"/>
    <n v="0"/>
    <n v="500"/>
    <n v="0"/>
    <n v="0"/>
    <n v="0"/>
    <n v="0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3"/>
    <s v="62"/>
    <s v="626"/>
    <s v="Equipos para procesos de información."/>
    <n v="496928"/>
    <n v="0"/>
    <n v="496928"/>
    <n v="139221.87"/>
    <n v="139221.87"/>
    <n v="15427.5"/>
    <n v="0"/>
  </r>
  <r>
    <x v="3"/>
    <x v="19"/>
    <x v="19"/>
    <x v="3"/>
    <s v="63"/>
    <s v="636"/>
    <s v="Equipos para procesos de información."/>
    <n v="1217785"/>
    <n v="0"/>
    <n v="1217785"/>
    <n v="822086.91"/>
    <n v="822086.91"/>
    <n v="183467.85"/>
    <n v="183467.85"/>
  </r>
  <r>
    <x v="3"/>
    <x v="19"/>
    <x v="19"/>
    <x v="3"/>
    <s v="64"/>
    <s v="641"/>
    <s v="Gastos en aplicaciones informáticas."/>
    <n v="2853987"/>
    <n v="0"/>
    <n v="2853987"/>
    <n v="2364660.2999999998"/>
    <n v="2364660.2999999998"/>
    <n v="231792.24"/>
    <n v="231792.24"/>
  </r>
  <r>
    <x v="3"/>
    <x v="20"/>
    <x v="20"/>
    <x v="0"/>
    <s v="12"/>
    <s v="12000"/>
    <s v="Sueldos del Grupo A1."/>
    <n v="108524"/>
    <n v="0"/>
    <n v="108524"/>
    <n v="104854"/>
    <n v="104854"/>
    <n v="31845.599999999999"/>
    <n v="31845.599999999999"/>
  </r>
  <r>
    <x v="3"/>
    <x v="20"/>
    <x v="20"/>
    <x v="0"/>
    <s v="12"/>
    <s v="12001"/>
    <s v="Sueldos del Grupo A2."/>
    <n v="23858"/>
    <n v="0"/>
    <n v="23858"/>
    <n v="15905"/>
    <n v="15905"/>
    <n v="4589.3999999999996"/>
    <n v="4589.3999999999996"/>
  </r>
  <r>
    <x v="3"/>
    <x v="20"/>
    <x v="20"/>
    <x v="0"/>
    <s v="12"/>
    <s v="12003"/>
    <s v="Sueldos del Grupo C1."/>
    <n v="60907"/>
    <n v="0"/>
    <n v="60907"/>
    <n v="47111"/>
    <n v="47111"/>
    <n v="10337.52"/>
    <n v="10337.52"/>
  </r>
  <r>
    <x v="3"/>
    <x v="20"/>
    <x v="20"/>
    <x v="0"/>
    <s v="12"/>
    <s v="12004"/>
    <s v="Sueldos del Grupo C2."/>
    <n v="20651"/>
    <n v="0"/>
    <n v="20651"/>
    <n v="19952"/>
    <n v="19952"/>
    <n v="5404.96"/>
    <n v="5404.96"/>
  </r>
  <r>
    <x v="3"/>
    <x v="20"/>
    <x v="20"/>
    <x v="0"/>
    <s v="12"/>
    <s v="12006"/>
    <s v="Trienios."/>
    <n v="68946"/>
    <n v="0"/>
    <n v="68946"/>
    <n v="66602"/>
    <n v="66602"/>
    <n v="19294.96"/>
    <n v="19294.96"/>
  </r>
  <r>
    <x v="3"/>
    <x v="20"/>
    <x v="20"/>
    <x v="0"/>
    <s v="12"/>
    <s v="12100"/>
    <s v="Complemento de destino."/>
    <n v="148911"/>
    <n v="0"/>
    <n v="148911"/>
    <n v="138306"/>
    <n v="138306"/>
    <n v="36090.639999999999"/>
    <n v="36090.639999999999"/>
  </r>
  <r>
    <x v="3"/>
    <x v="20"/>
    <x v="20"/>
    <x v="0"/>
    <s v="12"/>
    <s v="12101"/>
    <s v="Complemento específico."/>
    <n v="356161"/>
    <n v="0"/>
    <n v="356161"/>
    <n v="332931"/>
    <n v="332931"/>
    <n v="99967.08"/>
    <n v="99967.08"/>
  </r>
  <r>
    <x v="3"/>
    <x v="20"/>
    <x v="20"/>
    <x v="0"/>
    <s v="12"/>
    <s v="12103"/>
    <s v="Otros complementos."/>
    <n v="33593"/>
    <n v="0"/>
    <n v="33593"/>
    <n v="32171"/>
    <n v="32171"/>
    <n v="11285.78"/>
    <n v="11285.78"/>
  </r>
  <r>
    <x v="3"/>
    <x v="20"/>
    <x v="20"/>
    <x v="1"/>
    <s v="20"/>
    <s v="203"/>
    <s v="Arrendamientos de maquinaria, instalaciones y utillaje."/>
    <n v="4000"/>
    <n v="0"/>
    <n v="4000"/>
    <n v="3956.7"/>
    <n v="3956.7"/>
    <n v="0"/>
    <n v="0"/>
  </r>
  <r>
    <x v="3"/>
    <x v="20"/>
    <x v="20"/>
    <x v="1"/>
    <s v="22"/>
    <s v="22706"/>
    <s v="Estudios y trabajos técnicos."/>
    <n v="15250"/>
    <n v="0"/>
    <n v="15250"/>
    <n v="0"/>
    <n v="0"/>
    <n v="0"/>
    <n v="0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4"/>
    <s v="35"/>
    <s v="352"/>
    <s v="Intereses de demora."/>
    <n v="200"/>
    <n v="0"/>
    <n v="200"/>
    <n v="200"/>
    <n v="200"/>
    <n v="200"/>
    <n v="200"/>
  </r>
  <r>
    <x v="3"/>
    <x v="20"/>
    <x v="20"/>
    <x v="3"/>
    <s v="62"/>
    <s v="625"/>
    <s v="Mobiliario."/>
    <n v="250000"/>
    <n v="0"/>
    <n v="250000"/>
    <n v="4645.0200000000004"/>
    <n v="4645.0200000000004"/>
    <n v="0"/>
    <n v="0"/>
  </r>
  <r>
    <x v="3"/>
    <x v="21"/>
    <x v="21"/>
    <x v="0"/>
    <s v="12"/>
    <s v="12000"/>
    <s v="Sueldos del Grupo A1."/>
    <n v="36175"/>
    <n v="0"/>
    <n v="36175"/>
    <n v="34951"/>
    <n v="34951"/>
    <n v="10615.2"/>
    <n v="10615.2"/>
  </r>
  <r>
    <x v="3"/>
    <x v="21"/>
    <x v="21"/>
    <x v="0"/>
    <s v="12"/>
    <s v="12001"/>
    <s v="Sueldos del Grupo A2."/>
    <n v="31810"/>
    <n v="0"/>
    <n v="31810"/>
    <n v="30734"/>
    <n v="30734"/>
    <n v="9178.7999999999993"/>
    <n v="9178.7999999999993"/>
  </r>
  <r>
    <x v="3"/>
    <x v="21"/>
    <x v="21"/>
    <x v="0"/>
    <s v="12"/>
    <s v="12003"/>
    <s v="Sueldos del Grupo C1."/>
    <n v="207084"/>
    <n v="0"/>
    <n v="207084"/>
    <n v="170539"/>
    <n v="170539"/>
    <n v="49823.49"/>
    <n v="49823.49"/>
  </r>
  <r>
    <x v="3"/>
    <x v="21"/>
    <x v="21"/>
    <x v="0"/>
    <s v="12"/>
    <s v="12004"/>
    <s v="Sueldos del Grupo C2."/>
    <n v="92928"/>
    <n v="0"/>
    <n v="92928"/>
    <n v="82603"/>
    <n v="82603"/>
    <n v="24369.19"/>
    <n v="24369.19"/>
  </r>
  <r>
    <x v="3"/>
    <x v="21"/>
    <x v="21"/>
    <x v="0"/>
    <s v="12"/>
    <s v="12006"/>
    <s v="Trienios."/>
    <n v="110818"/>
    <n v="0"/>
    <n v="110818"/>
    <n v="110797"/>
    <n v="110797"/>
    <n v="31712.77"/>
    <n v="31712.77"/>
  </r>
  <r>
    <x v="3"/>
    <x v="21"/>
    <x v="21"/>
    <x v="0"/>
    <s v="12"/>
    <s v="12100"/>
    <s v="Complemento de destino."/>
    <n v="226382"/>
    <n v="0"/>
    <n v="226382"/>
    <n v="198360"/>
    <n v="198360"/>
    <n v="56633.79"/>
    <n v="56633.79"/>
  </r>
  <r>
    <x v="3"/>
    <x v="21"/>
    <x v="21"/>
    <x v="0"/>
    <s v="12"/>
    <s v="12101"/>
    <s v="Complemento específico."/>
    <n v="510203"/>
    <n v="0"/>
    <n v="510203"/>
    <n v="448006"/>
    <n v="448006"/>
    <n v="128625.8"/>
    <n v="128625.8"/>
  </r>
  <r>
    <x v="3"/>
    <x v="21"/>
    <x v="21"/>
    <x v="0"/>
    <s v="12"/>
    <s v="12103"/>
    <s v="Otros complementos."/>
    <n v="61705"/>
    <n v="0"/>
    <n v="61705"/>
    <n v="59277"/>
    <n v="59277"/>
    <n v="19886.12"/>
    <n v="19886.12"/>
  </r>
  <r>
    <x v="3"/>
    <x v="21"/>
    <x v="21"/>
    <x v="0"/>
    <s v="13"/>
    <s v="13000"/>
    <s v="Retribuciones básicas."/>
    <n v="82836"/>
    <n v="0"/>
    <n v="82836"/>
    <n v="77994"/>
    <n v="77994"/>
    <n v="22896.16"/>
    <n v="22896.16"/>
  </r>
  <r>
    <x v="3"/>
    <x v="21"/>
    <x v="21"/>
    <x v="0"/>
    <s v="13"/>
    <s v="13002"/>
    <s v="Otras remuneraciones."/>
    <n v="72573"/>
    <n v="0"/>
    <n v="72573"/>
    <n v="70664.800000000003"/>
    <n v="70664.800000000003"/>
    <n v="21590.45"/>
    <n v="21590.45"/>
  </r>
  <r>
    <x v="3"/>
    <x v="21"/>
    <x v="21"/>
    <x v="1"/>
    <s v="21"/>
    <s v="213"/>
    <s v="Reparación de maquinaria, instalaciones técnicas y utillaje."/>
    <n v="6000"/>
    <n v="0"/>
    <n v="6000"/>
    <n v="5000"/>
    <n v="5000"/>
    <n v="0"/>
    <n v="0"/>
  </r>
  <r>
    <x v="3"/>
    <x v="21"/>
    <x v="21"/>
    <x v="1"/>
    <s v="22"/>
    <s v="22000"/>
    <s v="Ordinario no inventariable."/>
    <n v="1500"/>
    <n v="0"/>
    <n v="1500"/>
    <n v="0"/>
    <n v="0"/>
    <n v="0"/>
    <n v="0"/>
  </r>
  <r>
    <x v="3"/>
    <x v="21"/>
    <x v="21"/>
    <x v="1"/>
    <s v="22"/>
    <s v="22199"/>
    <s v="Otros suministros."/>
    <n v="1000"/>
    <n v="0"/>
    <n v="1000"/>
    <n v="0"/>
    <n v="0"/>
    <n v="0"/>
    <n v="0"/>
  </r>
  <r>
    <x v="3"/>
    <x v="21"/>
    <x v="21"/>
    <x v="1"/>
    <s v="22"/>
    <s v="22201"/>
    <s v="Postales."/>
    <n v="2936000"/>
    <n v="0"/>
    <n v="2936000"/>
    <n v="2851205.48"/>
    <n v="2851205.48"/>
    <n v="178166.97"/>
    <n v="178166.97"/>
  </r>
  <r>
    <x v="3"/>
    <x v="21"/>
    <x v="21"/>
    <x v="1"/>
    <s v="22"/>
    <s v="22699"/>
    <s v="Otros gastos diversos"/>
    <n v="4500"/>
    <n v="0"/>
    <n v="4500"/>
    <n v="64.92"/>
    <n v="64.92"/>
    <n v="64.92"/>
    <n v="64.92"/>
  </r>
  <r>
    <x v="3"/>
    <x v="21"/>
    <x v="21"/>
    <x v="1"/>
    <s v="22"/>
    <s v="22705"/>
    <s v="Procesos electorales."/>
    <n v="27500"/>
    <n v="0"/>
    <n v="27500"/>
    <n v="0"/>
    <n v="0"/>
    <n v="0"/>
    <n v="0"/>
  </r>
  <r>
    <x v="3"/>
    <x v="21"/>
    <x v="21"/>
    <x v="1"/>
    <s v="22"/>
    <s v="22799"/>
    <s v="Otros trabajos realizados por otras empresas y profes."/>
    <n v="530000"/>
    <n v="0"/>
    <n v="530000"/>
    <n v="521545.26"/>
    <n v="521545.26"/>
    <n v="45712.959999999999"/>
    <n v="45712.959999999999"/>
  </r>
  <r>
    <x v="3"/>
    <x v="21"/>
    <x v="21"/>
    <x v="2"/>
    <s v="46"/>
    <s v="466"/>
    <s v="A otras Entidades que agrupen municipios."/>
    <n v="3000"/>
    <n v="0"/>
    <n v="3000"/>
    <n v="0"/>
    <n v="0"/>
    <n v="0"/>
    <n v="0"/>
  </r>
  <r>
    <x v="3"/>
    <x v="21"/>
    <x v="21"/>
    <x v="3"/>
    <s v="64"/>
    <s v="641"/>
    <s v="Gastos en aplicaciones informáticas."/>
    <n v="6479"/>
    <n v="7667.37"/>
    <n v="14146.37"/>
    <n v="14146.37"/>
    <n v="14146.37"/>
    <n v="2750"/>
    <n v="2750"/>
  </r>
  <r>
    <x v="3"/>
    <x v="22"/>
    <x v="22"/>
    <x v="8"/>
    <s v="50"/>
    <s v="500"/>
    <s v="Fondo de Contingencia"/>
    <n v="200000"/>
    <n v="0"/>
    <n v="200000"/>
    <n v="0"/>
    <n v="0"/>
    <n v="0"/>
    <n v="0"/>
  </r>
  <r>
    <x v="3"/>
    <x v="23"/>
    <x v="23"/>
    <x v="0"/>
    <s v="12"/>
    <s v="12000"/>
    <s v="Sueldos del Grupo A1."/>
    <n v="36175"/>
    <n v="0"/>
    <n v="36175"/>
    <n v="18087"/>
    <n v="18087"/>
    <n v="5307.6"/>
    <n v="5307.6"/>
  </r>
  <r>
    <x v="3"/>
    <x v="23"/>
    <x v="23"/>
    <x v="0"/>
    <s v="12"/>
    <s v="12003"/>
    <s v="Sueldos del Grupo C1."/>
    <n v="24363"/>
    <n v="0"/>
    <n v="24363"/>
    <n v="23539"/>
    <n v="23539"/>
    <n v="6891.68"/>
    <n v="6891.68"/>
  </r>
  <r>
    <x v="3"/>
    <x v="23"/>
    <x v="23"/>
    <x v="0"/>
    <s v="12"/>
    <s v="12006"/>
    <s v="Trienios."/>
    <n v="9611"/>
    <n v="0"/>
    <n v="9611"/>
    <n v="9611"/>
    <n v="9611"/>
    <n v="2852.8"/>
    <n v="2852.8"/>
  </r>
  <r>
    <x v="3"/>
    <x v="23"/>
    <x v="23"/>
    <x v="0"/>
    <s v="12"/>
    <s v="12100"/>
    <s v="Complemento de destino."/>
    <n v="41580"/>
    <n v="0"/>
    <n v="41580"/>
    <n v="29533"/>
    <n v="29533"/>
    <n v="8192.44"/>
    <n v="8192.44"/>
  </r>
  <r>
    <x v="3"/>
    <x v="23"/>
    <x v="23"/>
    <x v="0"/>
    <s v="12"/>
    <s v="12101"/>
    <s v="Complemento específico."/>
    <n v="99766"/>
    <n v="0"/>
    <n v="99766"/>
    <n v="67055"/>
    <n v="67055"/>
    <n v="18600.64"/>
    <n v="18600.64"/>
  </r>
  <r>
    <x v="3"/>
    <x v="23"/>
    <x v="23"/>
    <x v="0"/>
    <s v="12"/>
    <s v="12103"/>
    <s v="Otros complementos."/>
    <n v="4545"/>
    <n v="0"/>
    <n v="4545"/>
    <n v="4545"/>
    <n v="4545"/>
    <n v="1526.2"/>
    <n v="1526.2"/>
  </r>
  <r>
    <x v="3"/>
    <x v="23"/>
    <x v="23"/>
    <x v="1"/>
    <s v="20"/>
    <s v="203"/>
    <s v="Arrendamientos de maquinaria, instalaciones y utillaje."/>
    <n v="2000"/>
    <n v="0"/>
    <n v="2000"/>
    <n v="1502.82"/>
    <n v="1502.82"/>
    <n v="0"/>
    <n v="0"/>
  </r>
  <r>
    <x v="3"/>
    <x v="23"/>
    <x v="23"/>
    <x v="1"/>
    <s v="22"/>
    <s v="225"/>
    <s v="Tributos."/>
    <n v="7500"/>
    <n v="0"/>
    <n v="7500"/>
    <n v="6040.21"/>
    <n v="6040.21"/>
    <n v="6040.21"/>
    <n v="6040.21"/>
  </r>
  <r>
    <x v="3"/>
    <x v="23"/>
    <x v="23"/>
    <x v="1"/>
    <s v="22"/>
    <s v="22603"/>
    <s v="Publicación en Diarios Oficiales"/>
    <n v="1117"/>
    <n v="0"/>
    <n v="1117"/>
    <n v="16.8"/>
    <n v="16.8"/>
    <n v="16.8"/>
    <n v="16.8"/>
  </r>
  <r>
    <x v="3"/>
    <x v="23"/>
    <x v="23"/>
    <x v="1"/>
    <s v="22"/>
    <s v="22699"/>
    <s v="Otros gastos diversos"/>
    <n v="1000"/>
    <n v="0"/>
    <n v="1000"/>
    <n v="0"/>
    <n v="0"/>
    <n v="0"/>
    <n v="0"/>
  </r>
  <r>
    <x v="3"/>
    <x v="23"/>
    <x v="23"/>
    <x v="1"/>
    <s v="23"/>
    <s v="23020"/>
    <s v="Dietas del personal no directivo"/>
    <n v="1000"/>
    <n v="0"/>
    <n v="1000"/>
    <n v="0"/>
    <n v="0"/>
    <n v="0"/>
    <n v="0"/>
  </r>
  <r>
    <x v="3"/>
    <x v="24"/>
    <x v="24"/>
    <x v="0"/>
    <s v="12"/>
    <s v="12000"/>
    <s v="Sueldos del Grupo A1."/>
    <n v="126611"/>
    <n v="0"/>
    <n v="126611"/>
    <n v="100155"/>
    <n v="100155"/>
    <n v="25653.4"/>
    <n v="25653.4"/>
  </r>
  <r>
    <x v="3"/>
    <x v="24"/>
    <x v="24"/>
    <x v="0"/>
    <s v="12"/>
    <s v="12001"/>
    <s v="Sueldos del Grupo A2."/>
    <n v="63620"/>
    <n v="0"/>
    <n v="63620"/>
    <n v="31810"/>
    <n v="31810"/>
    <n v="13653.47"/>
    <n v="13653.47"/>
  </r>
  <r>
    <x v="3"/>
    <x v="24"/>
    <x v="24"/>
    <x v="0"/>
    <s v="12"/>
    <s v="12003"/>
    <s v="Sueldos del Grupo C1."/>
    <n v="255809"/>
    <n v="0"/>
    <n v="255809"/>
    <n v="235423"/>
    <n v="235423"/>
    <n v="70954.559999999998"/>
    <n v="70954.559999999998"/>
  </r>
  <r>
    <x v="3"/>
    <x v="24"/>
    <x v="24"/>
    <x v="0"/>
    <s v="12"/>
    <s v="12004"/>
    <s v="Sueldos del Grupo C2."/>
    <n v="82603"/>
    <n v="0"/>
    <n v="82603"/>
    <n v="72277"/>
    <n v="72277"/>
    <n v="23181.99"/>
    <n v="23181.99"/>
  </r>
  <r>
    <x v="3"/>
    <x v="24"/>
    <x v="24"/>
    <x v="0"/>
    <s v="12"/>
    <s v="12006"/>
    <s v="Trienios."/>
    <n v="151733"/>
    <n v="0"/>
    <n v="151733"/>
    <n v="131899"/>
    <n v="131899"/>
    <n v="42441.99"/>
    <n v="42441.99"/>
  </r>
  <r>
    <x v="3"/>
    <x v="24"/>
    <x v="24"/>
    <x v="0"/>
    <s v="12"/>
    <s v="12100"/>
    <s v="Complemento de destino."/>
    <n v="314014"/>
    <n v="0"/>
    <n v="314014"/>
    <n v="272146.01"/>
    <n v="272146.01"/>
    <n v="79003.95"/>
    <n v="79003.95"/>
  </r>
  <r>
    <x v="3"/>
    <x v="24"/>
    <x v="24"/>
    <x v="0"/>
    <s v="12"/>
    <s v="12101"/>
    <s v="Complemento específico."/>
    <n v="733541"/>
    <n v="0"/>
    <n v="733541"/>
    <n v="628141.06999999995"/>
    <n v="628141.06999999995"/>
    <n v="200053.11"/>
    <n v="200053.11"/>
  </r>
  <r>
    <x v="3"/>
    <x v="24"/>
    <x v="24"/>
    <x v="0"/>
    <s v="12"/>
    <s v="12103"/>
    <s v="Otros complementos."/>
    <n v="75724"/>
    <n v="0"/>
    <n v="75724"/>
    <n v="66190"/>
    <n v="66190"/>
    <n v="23599.279999999999"/>
    <n v="23599.279999999999"/>
  </r>
  <r>
    <x v="3"/>
    <x v="24"/>
    <x v="24"/>
    <x v="0"/>
    <s v="13"/>
    <s v="13000"/>
    <s v="Retribuciones básicas."/>
    <n v="37847"/>
    <n v="0"/>
    <n v="37847"/>
    <n v="35322"/>
    <n v="35322"/>
    <n v="8391.5400000000009"/>
    <n v="8391.5400000000009"/>
  </r>
  <r>
    <x v="3"/>
    <x v="24"/>
    <x v="24"/>
    <x v="0"/>
    <s v="13"/>
    <s v="13002"/>
    <s v="Otras remuneraciones."/>
    <n v="35295"/>
    <n v="0"/>
    <n v="35295"/>
    <n v="34374.400000000001"/>
    <n v="34374.400000000001"/>
    <n v="12830.06"/>
    <n v="12830.06"/>
  </r>
  <r>
    <x v="3"/>
    <x v="24"/>
    <x v="24"/>
    <x v="0"/>
    <s v="15"/>
    <s v="151"/>
    <s v="Gratificaciones."/>
    <n v="7000"/>
    <n v="0"/>
    <n v="7000"/>
    <n v="0"/>
    <n v="0"/>
    <n v="0"/>
    <n v="0"/>
  </r>
  <r>
    <x v="3"/>
    <x v="24"/>
    <x v="24"/>
    <x v="1"/>
    <s v="20"/>
    <s v="203"/>
    <s v="Arrendamientos de maquinaria, instalaciones y utillaje."/>
    <n v="8075"/>
    <n v="0"/>
    <n v="8075"/>
    <n v="7000"/>
    <n v="7000"/>
    <n v="317.93"/>
    <n v="317.93"/>
  </r>
  <r>
    <x v="3"/>
    <x v="24"/>
    <x v="24"/>
    <x v="1"/>
    <s v="22"/>
    <s v="22000"/>
    <s v="Ordinario no inventariable."/>
    <n v="1540"/>
    <n v="0"/>
    <n v="1540"/>
    <n v="0"/>
    <n v="0"/>
    <n v="0"/>
    <n v="0"/>
  </r>
  <r>
    <x v="3"/>
    <x v="24"/>
    <x v="24"/>
    <x v="1"/>
    <s v="22"/>
    <s v="22602"/>
    <s v="Publicidad y propaganda."/>
    <n v="11900"/>
    <n v="0"/>
    <n v="11900"/>
    <n v="11074.4"/>
    <n v="11074.4"/>
    <n v="649.39"/>
    <n v="649.39"/>
  </r>
  <r>
    <x v="3"/>
    <x v="24"/>
    <x v="24"/>
    <x v="1"/>
    <s v="22"/>
    <s v="22604"/>
    <s v="Jurídicos, contenciosos."/>
    <n v="850"/>
    <n v="0"/>
    <n v="850"/>
    <n v="0"/>
    <n v="0"/>
    <n v="0"/>
    <n v="0"/>
  </r>
  <r>
    <x v="3"/>
    <x v="24"/>
    <x v="24"/>
    <x v="1"/>
    <s v="22"/>
    <s v="22699"/>
    <s v="Otros gastos diversos"/>
    <n v="3970"/>
    <n v="0"/>
    <n v="3970"/>
    <n v="0"/>
    <n v="0"/>
    <n v="0"/>
    <n v="0"/>
  </r>
  <r>
    <x v="3"/>
    <x v="24"/>
    <x v="24"/>
    <x v="1"/>
    <s v="22"/>
    <s v="22799"/>
    <s v="Otros trabajos realizados por otras empresas y profes."/>
    <n v="34000"/>
    <n v="0"/>
    <n v="34000"/>
    <n v="38255.42"/>
    <n v="38255.42"/>
    <n v="30392.12"/>
    <n v="30392.12"/>
  </r>
  <r>
    <x v="3"/>
    <x v="24"/>
    <x v="24"/>
    <x v="3"/>
    <s v="64"/>
    <s v="641"/>
    <s v="Gastos en aplicaciones informáticas."/>
    <n v="1027304"/>
    <n v="33189"/>
    <n v="1060493"/>
    <n v="137894.04999999999"/>
    <n v="137894.04999999999"/>
    <n v="27637.47"/>
    <n v="27637.47"/>
  </r>
  <r>
    <x v="3"/>
    <x v="25"/>
    <x v="25"/>
    <x v="0"/>
    <s v="12"/>
    <s v="12000"/>
    <s v="Sueldos del Grupo A1."/>
    <n v="90436"/>
    <n v="0"/>
    <n v="90436"/>
    <n v="101281"/>
    <n v="101281"/>
    <n v="19502.84"/>
    <n v="19502.84"/>
  </r>
  <r>
    <x v="3"/>
    <x v="25"/>
    <x v="25"/>
    <x v="0"/>
    <s v="12"/>
    <s v="12001"/>
    <s v="Sueldos del Grupo A2."/>
    <n v="47715"/>
    <n v="0"/>
    <n v="47715"/>
    <n v="58701"/>
    <n v="58701"/>
    <n v="17530.59"/>
    <n v="17530.59"/>
  </r>
  <r>
    <x v="3"/>
    <x v="25"/>
    <x v="25"/>
    <x v="0"/>
    <s v="12"/>
    <s v="12003"/>
    <s v="Sueldos del Grupo C1."/>
    <n v="231447"/>
    <n v="0"/>
    <n v="231447"/>
    <n v="100721"/>
    <n v="100721"/>
    <n v="56339.48"/>
    <n v="56339.48"/>
  </r>
  <r>
    <x v="3"/>
    <x v="25"/>
    <x v="25"/>
    <x v="0"/>
    <s v="12"/>
    <s v="12004"/>
    <s v="Sueldos del Grupo C2."/>
    <n v="92928"/>
    <n v="0"/>
    <n v="92928"/>
    <n v="69833"/>
    <n v="69833"/>
    <n v="29430.63"/>
    <n v="29430.63"/>
  </r>
  <r>
    <x v="3"/>
    <x v="25"/>
    <x v="25"/>
    <x v="0"/>
    <s v="12"/>
    <s v="12006"/>
    <s v="Trienios."/>
    <n v="134761"/>
    <n v="0"/>
    <n v="134761"/>
    <n v="100358"/>
    <n v="100358"/>
    <n v="36561.199999999997"/>
    <n v="36561.199999999997"/>
  </r>
  <r>
    <x v="3"/>
    <x v="25"/>
    <x v="25"/>
    <x v="0"/>
    <s v="12"/>
    <s v="12100"/>
    <s v="Complemento de destino."/>
    <n v="278026"/>
    <n v="-2000"/>
    <n v="276026"/>
    <n v="216872"/>
    <n v="216872"/>
    <n v="71954.179999999993"/>
    <n v="71954.179999999993"/>
  </r>
  <r>
    <x v="3"/>
    <x v="25"/>
    <x v="25"/>
    <x v="0"/>
    <s v="12"/>
    <s v="12101"/>
    <s v="Complemento específico."/>
    <n v="668527"/>
    <n v="0"/>
    <n v="668527"/>
    <n v="342535"/>
    <n v="342535"/>
    <n v="195575.54"/>
    <n v="195575.54"/>
  </r>
  <r>
    <x v="3"/>
    <x v="25"/>
    <x v="25"/>
    <x v="0"/>
    <s v="12"/>
    <s v="12103"/>
    <s v="Otros complementos."/>
    <n v="65138"/>
    <n v="0"/>
    <n v="65138"/>
    <n v="64488"/>
    <n v="64488"/>
    <n v="19104.72"/>
    <n v="19104.72"/>
  </r>
  <r>
    <x v="3"/>
    <x v="25"/>
    <x v="25"/>
    <x v="0"/>
    <s v="13"/>
    <s v="13000"/>
    <s v="Retribuciones básicas."/>
    <n v="51742"/>
    <n v="0"/>
    <n v="51742"/>
    <n v="38169"/>
    <n v="38169"/>
    <n v="13135.53"/>
    <n v="13135.53"/>
  </r>
  <r>
    <x v="3"/>
    <x v="25"/>
    <x v="25"/>
    <x v="0"/>
    <s v="13"/>
    <s v="13002"/>
    <s v="Otras remuneraciones."/>
    <n v="49878"/>
    <n v="0"/>
    <n v="49878"/>
    <n v="36780"/>
    <n v="36780"/>
    <n v="14063.56"/>
    <n v="14063.56"/>
  </r>
  <r>
    <x v="3"/>
    <x v="25"/>
    <x v="25"/>
    <x v="0"/>
    <s v="13"/>
    <s v="131"/>
    <s v="Laboral temporal."/>
    <n v="26500"/>
    <n v="0"/>
    <n v="26500"/>
    <n v="26500"/>
    <n v="26500"/>
    <n v="21901.79"/>
    <n v="21901.79"/>
  </r>
  <r>
    <x v="3"/>
    <x v="25"/>
    <x v="25"/>
    <x v="0"/>
    <s v="15"/>
    <s v="151"/>
    <s v="Gratificaciones."/>
    <n v="0"/>
    <n v="2000"/>
    <n v="2000"/>
    <n v="1983.28"/>
    <n v="1983.28"/>
    <n v="1983.28"/>
    <n v="1983.28"/>
  </r>
  <r>
    <x v="3"/>
    <x v="25"/>
    <x v="25"/>
    <x v="1"/>
    <s v="21"/>
    <s v="213"/>
    <s v="Reparación de maquinaria, instalaciones técnicas y utillaje."/>
    <n v="5700"/>
    <n v="0"/>
    <n v="5700"/>
    <n v="1000"/>
    <n v="1000"/>
    <n v="0"/>
    <n v="0"/>
  </r>
  <r>
    <x v="3"/>
    <x v="25"/>
    <x v="25"/>
    <x v="1"/>
    <s v="22"/>
    <s v="22000"/>
    <s v="Ordinario no inventariable."/>
    <n v="1000"/>
    <n v="0"/>
    <n v="1000"/>
    <n v="0"/>
    <n v="0"/>
    <n v="0"/>
    <n v="0"/>
  </r>
  <r>
    <x v="3"/>
    <x v="25"/>
    <x v="25"/>
    <x v="1"/>
    <s v="22"/>
    <s v="22699"/>
    <s v="Otros gastos diversos"/>
    <n v="62800"/>
    <n v="0"/>
    <n v="62800"/>
    <n v="51932.31"/>
    <n v="51932.31"/>
    <n v="4580.32"/>
    <n v="4580.32"/>
  </r>
  <r>
    <x v="3"/>
    <x v="25"/>
    <x v="25"/>
    <x v="1"/>
    <s v="23"/>
    <s v="23020"/>
    <s v="Dietas del personal no directivo"/>
    <n v="1000"/>
    <n v="0"/>
    <n v="1000"/>
    <n v="0"/>
    <n v="0"/>
    <n v="0"/>
    <n v="0"/>
  </r>
  <r>
    <x v="3"/>
    <x v="25"/>
    <x v="25"/>
    <x v="1"/>
    <s v="23"/>
    <s v="23120"/>
    <s v="Locomoción del personal no directivo."/>
    <n v="600"/>
    <n v="0"/>
    <n v="600"/>
    <n v="0"/>
    <n v="0"/>
    <n v="0"/>
    <n v="0"/>
  </r>
  <r>
    <x v="3"/>
    <x v="25"/>
    <x v="25"/>
    <x v="1"/>
    <s v="23"/>
    <s v="233"/>
    <s v="Otras indemnizaciones."/>
    <n v="1450"/>
    <n v="0"/>
    <n v="1450"/>
    <n v="0"/>
    <n v="0"/>
    <n v="0"/>
    <n v="0"/>
  </r>
  <r>
    <x v="4"/>
    <x v="26"/>
    <x v="26"/>
    <x v="0"/>
    <s v="12"/>
    <s v="12000"/>
    <s v="Sueldos del Grupo A1."/>
    <n v="54262"/>
    <n v="0"/>
    <n v="54262"/>
    <n v="36174"/>
    <n v="36174"/>
    <n v="10615.2"/>
    <n v="10615.2"/>
  </r>
  <r>
    <x v="4"/>
    <x v="26"/>
    <x v="26"/>
    <x v="0"/>
    <s v="12"/>
    <s v="12001"/>
    <s v="Sueldos del Grupo A2."/>
    <n v="15905"/>
    <n v="0"/>
    <n v="15905"/>
    <n v="15367"/>
    <n v="15367"/>
    <n v="4589.3999999999996"/>
    <n v="4589.3999999999996"/>
  </r>
  <r>
    <x v="4"/>
    <x v="26"/>
    <x v="26"/>
    <x v="0"/>
    <s v="12"/>
    <s v="12003"/>
    <s v="Sueldos del Grupo C1."/>
    <n v="24363"/>
    <n v="0"/>
    <n v="24363"/>
    <n v="23539"/>
    <n v="23539"/>
    <n v="6891.68"/>
    <n v="6891.68"/>
  </r>
  <r>
    <x v="4"/>
    <x v="26"/>
    <x v="26"/>
    <x v="0"/>
    <s v="12"/>
    <s v="12004"/>
    <s v="Sueldos del Grupo C2."/>
    <n v="10325"/>
    <n v="0"/>
    <n v="10325"/>
    <n v="9976"/>
    <n v="9976"/>
    <n v="2150.94"/>
    <n v="2150.94"/>
  </r>
  <r>
    <x v="4"/>
    <x v="26"/>
    <x v="26"/>
    <x v="0"/>
    <s v="12"/>
    <s v="12006"/>
    <s v="Trienios."/>
    <n v="30567"/>
    <n v="0"/>
    <n v="30567"/>
    <n v="27902"/>
    <n v="27902"/>
    <n v="9066.2800000000007"/>
    <n v="9066.2800000000007"/>
  </r>
  <r>
    <x v="4"/>
    <x v="26"/>
    <x v="26"/>
    <x v="0"/>
    <s v="12"/>
    <s v="12100"/>
    <s v="Complemento de destino."/>
    <n v="73156"/>
    <n v="0"/>
    <n v="73156"/>
    <n v="64359"/>
    <n v="64359"/>
    <n v="17487.87"/>
    <n v="17487.87"/>
  </r>
  <r>
    <x v="4"/>
    <x v="26"/>
    <x v="26"/>
    <x v="0"/>
    <s v="12"/>
    <s v="12101"/>
    <s v="Complemento específico."/>
    <n v="183624"/>
    <n v="0"/>
    <n v="183624"/>
    <n v="159514"/>
    <n v="159514"/>
    <n v="43365.18"/>
    <n v="43365.18"/>
  </r>
  <r>
    <x v="4"/>
    <x v="26"/>
    <x v="26"/>
    <x v="0"/>
    <s v="12"/>
    <s v="12103"/>
    <s v="Otros complementos."/>
    <n v="12616"/>
    <n v="0"/>
    <n v="12616"/>
    <n v="11788"/>
    <n v="11788"/>
    <n v="4652.51"/>
    <n v="4652.51"/>
  </r>
  <r>
    <x v="4"/>
    <x v="26"/>
    <x v="26"/>
    <x v="1"/>
    <s v="20"/>
    <s v="203"/>
    <s v="Arrendamientos de maquinaria, instalaciones y utillaje."/>
    <n v="3000"/>
    <n v="0"/>
    <n v="3000"/>
    <n v="3000"/>
    <n v="3000"/>
    <n v="0"/>
    <n v="0"/>
  </r>
  <r>
    <x v="4"/>
    <x v="26"/>
    <x v="26"/>
    <x v="1"/>
    <s v="23"/>
    <s v="23010"/>
    <s v="Del personal directivo."/>
    <n v="300"/>
    <n v="0"/>
    <n v="300"/>
    <n v="0"/>
    <n v="0"/>
    <n v="0"/>
    <n v="0"/>
  </r>
  <r>
    <x v="4"/>
    <x v="26"/>
    <x v="26"/>
    <x v="1"/>
    <s v="23"/>
    <s v="23020"/>
    <s v="Dietas del personal no directivo"/>
    <n v="600"/>
    <n v="0"/>
    <n v="600"/>
    <n v="0"/>
    <n v="0"/>
    <n v="0"/>
    <n v="0"/>
  </r>
  <r>
    <x v="4"/>
    <x v="26"/>
    <x v="26"/>
    <x v="1"/>
    <s v="23"/>
    <s v="23120"/>
    <s v="Locomoción del personal no directivo."/>
    <n v="600"/>
    <n v="0"/>
    <n v="600"/>
    <n v="0"/>
    <n v="0"/>
    <n v="0"/>
    <n v="0"/>
  </r>
  <r>
    <x v="4"/>
    <x v="26"/>
    <x v="26"/>
    <x v="4"/>
    <s v="35"/>
    <s v="352"/>
    <s v="Intereses de demora."/>
    <n v="200"/>
    <n v="685.51"/>
    <n v="885.51"/>
    <n v="885.51"/>
    <n v="885.51"/>
    <n v="885.51"/>
    <n v="200"/>
  </r>
  <r>
    <x v="4"/>
    <x v="27"/>
    <x v="27"/>
    <x v="0"/>
    <s v="12"/>
    <s v="12000"/>
    <s v="Sueldos del Grupo A1."/>
    <n v="0"/>
    <n v="0"/>
    <n v="0"/>
    <n v="9500"/>
    <n v="9500"/>
    <n v="5307.6"/>
    <n v="5307.6"/>
  </r>
  <r>
    <x v="4"/>
    <x v="27"/>
    <x v="27"/>
    <x v="0"/>
    <s v="12"/>
    <s v="12001"/>
    <s v="Sueldos del Grupo A2."/>
    <n v="45064"/>
    <n v="0"/>
    <n v="45064"/>
    <n v="15452"/>
    <n v="15452"/>
    <n v="7916.72"/>
    <n v="7916.72"/>
  </r>
  <r>
    <x v="4"/>
    <x v="27"/>
    <x v="27"/>
    <x v="0"/>
    <s v="12"/>
    <s v="12003"/>
    <s v="Sueldos del Grupo C1."/>
    <n v="12181"/>
    <n v="0"/>
    <n v="12181"/>
    <n v="11770"/>
    <n v="11770"/>
    <n v="3445.84"/>
    <n v="3445.84"/>
  </r>
  <r>
    <x v="4"/>
    <x v="27"/>
    <x v="27"/>
    <x v="0"/>
    <s v="12"/>
    <s v="12004"/>
    <s v="Sueldos del Grupo C2."/>
    <n v="10354"/>
    <n v="0"/>
    <n v="10354"/>
    <n v="10325"/>
    <n v="10325"/>
    <n v="2060.85"/>
    <n v="2060.85"/>
  </r>
  <r>
    <x v="4"/>
    <x v="27"/>
    <x v="27"/>
    <x v="0"/>
    <s v="12"/>
    <s v="12006"/>
    <s v="Trienios."/>
    <n v="20097"/>
    <n v="0"/>
    <n v="20097"/>
    <n v="13227"/>
    <n v="13227"/>
    <n v="5411.64"/>
    <n v="5411.64"/>
  </r>
  <r>
    <x v="4"/>
    <x v="27"/>
    <x v="27"/>
    <x v="0"/>
    <s v="12"/>
    <s v="12100"/>
    <s v="Complemento de destino."/>
    <n v="36829"/>
    <n v="0"/>
    <n v="36829"/>
    <n v="27257"/>
    <n v="27257"/>
    <n v="9823.58"/>
    <n v="9823.58"/>
  </r>
  <r>
    <x v="4"/>
    <x v="27"/>
    <x v="27"/>
    <x v="0"/>
    <s v="12"/>
    <s v="12101"/>
    <s v="Complemento específico."/>
    <n v="91961"/>
    <n v="0"/>
    <n v="91961"/>
    <n v="67564"/>
    <n v="67564"/>
    <n v="33499.31"/>
    <n v="33499.31"/>
  </r>
  <r>
    <x v="4"/>
    <x v="27"/>
    <x v="27"/>
    <x v="0"/>
    <s v="12"/>
    <s v="12103"/>
    <s v="Otros complementos."/>
    <n v="8882"/>
    <n v="0"/>
    <n v="8882"/>
    <n v="6890"/>
    <n v="6890"/>
    <n v="2714.03"/>
    <n v="2714.03"/>
  </r>
  <r>
    <x v="4"/>
    <x v="27"/>
    <x v="27"/>
    <x v="0"/>
    <s v="13"/>
    <s v="13000"/>
    <s v="Retribuciones básicas."/>
    <n v="204615"/>
    <n v="0"/>
    <n v="204615"/>
    <n v="156939"/>
    <n v="156939"/>
    <n v="41114.71"/>
    <n v="41114.71"/>
  </r>
  <r>
    <x v="4"/>
    <x v="27"/>
    <x v="27"/>
    <x v="0"/>
    <s v="13"/>
    <s v="13001"/>
    <s v="Horas extraordinarias"/>
    <n v="500"/>
    <n v="0"/>
    <n v="500"/>
    <n v="734.58"/>
    <n v="734.58"/>
    <n v="734.58"/>
    <n v="734.58"/>
  </r>
  <r>
    <x v="4"/>
    <x v="27"/>
    <x v="27"/>
    <x v="0"/>
    <s v="13"/>
    <s v="13002"/>
    <s v="Otras remuneraciones."/>
    <n v="186319"/>
    <n v="0"/>
    <n v="186319"/>
    <n v="139141"/>
    <n v="139141"/>
    <n v="53281.89"/>
    <n v="53281.89"/>
  </r>
  <r>
    <x v="4"/>
    <x v="27"/>
    <x v="27"/>
    <x v="1"/>
    <s v="20"/>
    <s v="202"/>
    <s v="Arrendamientos de edificios y otras construcciones."/>
    <n v="25000"/>
    <n v="0"/>
    <n v="25000"/>
    <n v="0"/>
    <n v="0"/>
    <n v="0"/>
    <n v="0"/>
  </r>
  <r>
    <x v="4"/>
    <x v="27"/>
    <x v="27"/>
    <x v="1"/>
    <s v="20"/>
    <s v="203"/>
    <s v="Arrendamientos de maquinaria, instalaciones y utillaje."/>
    <n v="1000"/>
    <n v="0"/>
    <n v="1000"/>
    <n v="2000"/>
    <n v="2000"/>
    <n v="159.72"/>
    <n v="159.72"/>
  </r>
  <r>
    <x v="4"/>
    <x v="27"/>
    <x v="27"/>
    <x v="1"/>
    <s v="21"/>
    <s v="212"/>
    <s v="Reparación de edificios y otras construcciones."/>
    <n v="1000"/>
    <n v="0"/>
    <n v="1000"/>
    <n v="0"/>
    <n v="0"/>
    <n v="0"/>
    <n v="0"/>
  </r>
  <r>
    <x v="4"/>
    <x v="27"/>
    <x v="27"/>
    <x v="1"/>
    <s v="21"/>
    <s v="213"/>
    <s v="Reparación de maquinaria, instalaciones técnicas y utillaje."/>
    <n v="800"/>
    <n v="0"/>
    <n v="800"/>
    <n v="0"/>
    <n v="0"/>
    <n v="0"/>
    <n v="0"/>
  </r>
  <r>
    <x v="4"/>
    <x v="27"/>
    <x v="27"/>
    <x v="1"/>
    <s v="22"/>
    <s v="22100"/>
    <s v="Energía eléctrica."/>
    <n v="8000"/>
    <n v="0"/>
    <n v="8000"/>
    <n v="8000"/>
    <n v="8000"/>
    <n v="1170.23"/>
    <n v="1170.23"/>
  </r>
  <r>
    <x v="4"/>
    <x v="27"/>
    <x v="27"/>
    <x v="1"/>
    <s v="22"/>
    <s v="22102"/>
    <s v="Gas."/>
    <n v="2200"/>
    <n v="0"/>
    <n v="2200"/>
    <n v="1800"/>
    <n v="1800"/>
    <n v="934.33"/>
    <n v="934.33"/>
  </r>
  <r>
    <x v="4"/>
    <x v="27"/>
    <x v="27"/>
    <x v="1"/>
    <s v="22"/>
    <s v="22104"/>
    <s v="Vestuario."/>
    <n v="3132"/>
    <n v="0"/>
    <n v="3132"/>
    <n v="3131.21"/>
    <n v="3131.21"/>
    <n v="0"/>
    <n v="0"/>
  </r>
  <r>
    <x v="4"/>
    <x v="27"/>
    <x v="27"/>
    <x v="1"/>
    <s v="22"/>
    <s v="22199"/>
    <s v="Otros suministros."/>
    <n v="800"/>
    <n v="0"/>
    <n v="800"/>
    <n v="3000"/>
    <n v="0"/>
    <n v="0"/>
    <n v="0"/>
  </r>
  <r>
    <x v="4"/>
    <x v="27"/>
    <x v="27"/>
    <x v="1"/>
    <s v="22"/>
    <s v="22200"/>
    <s v="Servicios de Telecomunicaciones."/>
    <n v="300"/>
    <n v="0"/>
    <n v="300"/>
    <n v="0"/>
    <n v="0"/>
    <n v="0"/>
    <n v="0"/>
  </r>
  <r>
    <x v="4"/>
    <x v="27"/>
    <x v="27"/>
    <x v="1"/>
    <s v="22"/>
    <s v="22602"/>
    <s v="Publicidad y propaganda."/>
    <n v="25000"/>
    <n v="0"/>
    <n v="25000"/>
    <n v="0"/>
    <n v="0"/>
    <n v="0"/>
    <n v="0"/>
  </r>
  <r>
    <x v="4"/>
    <x v="27"/>
    <x v="27"/>
    <x v="1"/>
    <s v="22"/>
    <s v="22604"/>
    <s v="Jurídicos, contenciosos."/>
    <n v="0"/>
    <n v="0"/>
    <n v="0"/>
    <n v="19886.84"/>
    <n v="19886.84"/>
    <n v="19886.84"/>
    <n v="19886.84"/>
  </r>
  <r>
    <x v="4"/>
    <x v="27"/>
    <x v="27"/>
    <x v="1"/>
    <s v="22"/>
    <s v="22606"/>
    <s v="Reuniones, conferencias y cursos."/>
    <n v="4000"/>
    <n v="0"/>
    <n v="4000"/>
    <n v="0"/>
    <n v="0"/>
    <n v="0"/>
    <n v="0"/>
  </r>
  <r>
    <x v="4"/>
    <x v="27"/>
    <x v="27"/>
    <x v="1"/>
    <s v="22"/>
    <s v="22699"/>
    <s v="Otros gastos diversos"/>
    <n v="95000"/>
    <n v="-685.51"/>
    <n v="94314.49"/>
    <n v="1214.8399999999999"/>
    <n v="1214.8399999999999"/>
    <n v="0"/>
    <n v="0"/>
  </r>
  <r>
    <x v="4"/>
    <x v="27"/>
    <x v="27"/>
    <x v="1"/>
    <s v="22"/>
    <s v="22700"/>
    <s v="Limpieza y aseo."/>
    <n v="5569"/>
    <n v="0"/>
    <n v="5569"/>
    <n v="4952.0200000000004"/>
    <n v="4952.0200000000004"/>
    <n v="1237.98"/>
    <n v="1237.98"/>
  </r>
  <r>
    <x v="4"/>
    <x v="27"/>
    <x v="27"/>
    <x v="1"/>
    <s v="22"/>
    <s v="22706"/>
    <s v="Estudios y trabajos técnicos."/>
    <n v="14700"/>
    <n v="0"/>
    <n v="14700"/>
    <n v="1210"/>
    <n v="1210"/>
    <n v="0"/>
    <n v="0"/>
  </r>
  <r>
    <x v="4"/>
    <x v="27"/>
    <x v="27"/>
    <x v="1"/>
    <s v="22"/>
    <s v="22799"/>
    <s v="Otros trabajos realizados por otras empresas y profes."/>
    <n v="100000"/>
    <n v="0"/>
    <n v="100000"/>
    <n v="40650.019999999997"/>
    <n v="40650.019999999997"/>
    <n v="9746.24"/>
    <n v="9746.24"/>
  </r>
  <r>
    <x v="4"/>
    <x v="27"/>
    <x v="27"/>
    <x v="2"/>
    <s v="47"/>
    <s v="479"/>
    <s v="Otras subvenciones a Empresas privadas."/>
    <n v="24039"/>
    <n v="0"/>
    <n v="24039"/>
    <n v="0"/>
    <n v="0"/>
    <n v="0"/>
    <n v="0"/>
  </r>
  <r>
    <x v="4"/>
    <x v="27"/>
    <x v="27"/>
    <x v="2"/>
    <s v="48"/>
    <s v="48999"/>
    <s v="Otras transf. a Familias e Instituciones sin fines de lucro."/>
    <n v="30000"/>
    <n v="0"/>
    <n v="30000"/>
    <n v="0"/>
    <n v="0"/>
    <n v="0"/>
    <n v="0"/>
  </r>
  <r>
    <x v="4"/>
    <x v="27"/>
    <x v="27"/>
    <x v="3"/>
    <s v="62"/>
    <s v="623"/>
    <s v="Maquinaria, instalaciones técnicas y utillaje."/>
    <n v="27700"/>
    <n v="0"/>
    <n v="27700"/>
    <n v="0"/>
    <n v="0"/>
    <n v="0"/>
    <n v="0"/>
  </r>
  <r>
    <x v="4"/>
    <x v="27"/>
    <x v="27"/>
    <x v="3"/>
    <s v="63"/>
    <s v="632"/>
    <s v="Edificios y otras construcciones."/>
    <n v="772360"/>
    <n v="95597.32"/>
    <n v="867957.32"/>
    <n v="97277.39"/>
    <n v="97277.39"/>
    <n v="0"/>
    <n v="0"/>
  </r>
  <r>
    <x v="4"/>
    <x v="28"/>
    <x v="28"/>
    <x v="0"/>
    <s v="12"/>
    <s v="12000"/>
    <s v="Sueldos del Grupo A1."/>
    <n v="36175"/>
    <n v="0"/>
    <n v="36175"/>
    <n v="34951"/>
    <n v="34951"/>
    <n v="15922.8"/>
    <n v="15922.8"/>
  </r>
  <r>
    <x v="4"/>
    <x v="28"/>
    <x v="28"/>
    <x v="0"/>
    <s v="12"/>
    <s v="12001"/>
    <s v="Sueldos del Grupo A2."/>
    <n v="47715"/>
    <n v="0"/>
    <n v="47715"/>
    <n v="15905"/>
    <n v="15905"/>
    <n v="0"/>
    <n v="0"/>
  </r>
  <r>
    <x v="4"/>
    <x v="28"/>
    <x v="28"/>
    <x v="0"/>
    <s v="12"/>
    <s v="12003"/>
    <s v="Sueldos del Grupo C1."/>
    <n v="12181"/>
    <n v="0"/>
    <n v="12181"/>
    <n v="8871"/>
    <n v="8871"/>
    <n v="861.46"/>
    <n v="861.46"/>
  </r>
  <r>
    <x v="4"/>
    <x v="28"/>
    <x v="28"/>
    <x v="0"/>
    <s v="12"/>
    <s v="12004"/>
    <s v="Sueldos del Grupo C2."/>
    <n v="10325"/>
    <n v="0"/>
    <n v="10325"/>
    <n v="9976"/>
    <n v="9976"/>
    <n v="2867.92"/>
    <n v="2867.92"/>
  </r>
  <r>
    <x v="4"/>
    <x v="28"/>
    <x v="28"/>
    <x v="0"/>
    <s v="12"/>
    <s v="12006"/>
    <s v="Trienios."/>
    <n v="19713"/>
    <n v="0"/>
    <n v="19713"/>
    <n v="18816"/>
    <n v="18816"/>
    <n v="4405.1099999999997"/>
    <n v="4405.1099999999997"/>
  </r>
  <r>
    <x v="4"/>
    <x v="28"/>
    <x v="28"/>
    <x v="0"/>
    <s v="12"/>
    <s v="12100"/>
    <s v="Complemento de destino."/>
    <n v="61091"/>
    <n v="0"/>
    <n v="61091"/>
    <n v="44067"/>
    <n v="44067"/>
    <n v="10970.69"/>
    <n v="10970.69"/>
  </r>
  <r>
    <x v="4"/>
    <x v="28"/>
    <x v="28"/>
    <x v="0"/>
    <s v="12"/>
    <s v="12101"/>
    <s v="Complemento específico."/>
    <n v="151377"/>
    <n v="0"/>
    <n v="151377"/>
    <n v="109710"/>
    <n v="109710"/>
    <n v="45156.92"/>
    <n v="45156.92"/>
  </r>
  <r>
    <x v="4"/>
    <x v="28"/>
    <x v="28"/>
    <x v="0"/>
    <s v="12"/>
    <s v="12103"/>
    <s v="Otros complementos."/>
    <n v="6937"/>
    <n v="0"/>
    <n v="6937"/>
    <n v="6486"/>
    <n v="6486"/>
    <n v="2739.63"/>
    <n v="2739.63"/>
  </r>
  <r>
    <x v="4"/>
    <x v="28"/>
    <x v="28"/>
    <x v="1"/>
    <s v="20"/>
    <s v="203"/>
    <s v="Arrendamientos de maquinaria, instalaciones y utillaje."/>
    <n v="200"/>
    <n v="0"/>
    <n v="200"/>
    <n v="0"/>
    <n v="0"/>
    <n v="0"/>
    <n v="0"/>
  </r>
  <r>
    <x v="4"/>
    <x v="28"/>
    <x v="28"/>
    <x v="1"/>
    <s v="21"/>
    <s v="212"/>
    <s v="Reparación de edificios y otras construcciones."/>
    <n v="200"/>
    <n v="0"/>
    <n v="200"/>
    <n v="0"/>
    <n v="0"/>
    <n v="0"/>
    <n v="0"/>
  </r>
  <r>
    <x v="4"/>
    <x v="28"/>
    <x v="28"/>
    <x v="1"/>
    <s v="21"/>
    <s v="213"/>
    <s v="Reparación de maquinaria, instalaciones técnicas y utillaje."/>
    <n v="20000"/>
    <n v="0"/>
    <n v="20000"/>
    <n v="15902.5"/>
    <n v="15902.5"/>
    <n v="0"/>
    <n v="0"/>
  </r>
  <r>
    <x v="4"/>
    <x v="28"/>
    <x v="28"/>
    <x v="1"/>
    <s v="22"/>
    <s v="22100"/>
    <s v="Energía eléctrica."/>
    <n v="11000"/>
    <n v="0"/>
    <n v="11000"/>
    <n v="11000"/>
    <n v="11000"/>
    <n v="0"/>
    <n v="0"/>
  </r>
  <r>
    <x v="4"/>
    <x v="28"/>
    <x v="28"/>
    <x v="1"/>
    <s v="22"/>
    <s v="22602"/>
    <s v="Publicidad y propaganda."/>
    <n v="25000"/>
    <n v="0"/>
    <n v="25000"/>
    <n v="0"/>
    <n v="0"/>
    <n v="0"/>
    <n v="0"/>
  </r>
  <r>
    <x v="4"/>
    <x v="28"/>
    <x v="28"/>
    <x v="1"/>
    <s v="22"/>
    <s v="22606"/>
    <s v="Reuniones, conferencias y cursos."/>
    <n v="5000"/>
    <n v="0"/>
    <n v="5000"/>
    <n v="0"/>
    <n v="0"/>
    <n v="0"/>
    <n v="0"/>
  </r>
  <r>
    <x v="4"/>
    <x v="28"/>
    <x v="28"/>
    <x v="1"/>
    <s v="22"/>
    <s v="22699"/>
    <s v="Otros gastos diversos"/>
    <n v="8000"/>
    <n v="0"/>
    <n v="8000"/>
    <n v="3162.6"/>
    <n v="3162.6"/>
    <n v="0"/>
    <n v="0"/>
  </r>
  <r>
    <x v="4"/>
    <x v="28"/>
    <x v="28"/>
    <x v="1"/>
    <s v="22"/>
    <s v="22706"/>
    <s v="Estudios y trabajos técnicos."/>
    <n v="6000"/>
    <n v="0"/>
    <n v="6000"/>
    <n v="0"/>
    <n v="0"/>
    <n v="0"/>
    <n v="0"/>
  </r>
  <r>
    <x v="4"/>
    <x v="28"/>
    <x v="28"/>
    <x v="1"/>
    <s v="22"/>
    <s v="22799"/>
    <s v="Otros trabajos realizados por otras empresas y profes."/>
    <n v="33097"/>
    <n v="0"/>
    <n v="33097"/>
    <n v="19026.79"/>
    <n v="19026.79"/>
    <n v="0"/>
    <n v="0"/>
  </r>
  <r>
    <x v="4"/>
    <x v="28"/>
    <x v="28"/>
    <x v="2"/>
    <s v="46"/>
    <s v="467"/>
    <s v="A Consorcios."/>
    <n v="393000"/>
    <n v="0"/>
    <n v="393000"/>
    <n v="0"/>
    <n v="0"/>
    <n v="0"/>
    <n v="0"/>
  </r>
  <r>
    <x v="4"/>
    <x v="28"/>
    <x v="28"/>
    <x v="2"/>
    <s v="48"/>
    <s v="48923"/>
    <s v="Transf. Fed. Organizaciones Artesanas de CyL (FOACAL)"/>
    <n v="142000"/>
    <n v="0"/>
    <n v="142000"/>
    <n v="36000"/>
    <n v="36000"/>
    <n v="0"/>
    <n v="0"/>
  </r>
  <r>
    <x v="4"/>
    <x v="28"/>
    <x v="28"/>
    <x v="2"/>
    <s v="48"/>
    <s v="48924"/>
    <s v="Transf. Asociación de Ceramistas de Valladolid (ACEVA)"/>
    <n v="30000"/>
    <n v="0"/>
    <n v="30000"/>
    <n v="0"/>
    <n v="0"/>
    <n v="0"/>
    <n v="0"/>
  </r>
  <r>
    <x v="4"/>
    <x v="28"/>
    <x v="28"/>
    <x v="2"/>
    <s v="48"/>
    <s v="48925"/>
    <s v="Transf. FECOSVA, AVADECO y Cámara de Comercio"/>
    <n v="394774"/>
    <n v="0"/>
    <n v="394774"/>
    <n v="280000"/>
    <n v="280000"/>
    <n v="20000"/>
    <n v="20000"/>
  </r>
  <r>
    <x v="4"/>
    <x v="28"/>
    <x v="28"/>
    <x v="2"/>
    <s v="48"/>
    <s v="48999"/>
    <s v="Otras transf. a Familias e Instituciones sin fines de lucro."/>
    <n v="9300"/>
    <n v="0"/>
    <n v="9300"/>
    <n v="0"/>
    <n v="0"/>
    <n v="0"/>
    <n v="0"/>
  </r>
  <r>
    <x v="5"/>
    <x v="29"/>
    <x v="29"/>
    <x v="0"/>
    <s v="12"/>
    <s v="12000"/>
    <s v="Sueldos del Grupo A1."/>
    <n v="72349"/>
    <n v="0"/>
    <n v="72349"/>
    <n v="66121"/>
    <n v="66121"/>
    <n v="21407.32"/>
    <n v="21407.32"/>
  </r>
  <r>
    <x v="5"/>
    <x v="29"/>
    <x v="29"/>
    <x v="0"/>
    <s v="12"/>
    <s v="12003"/>
    <s v="Sueldos del Grupo C1."/>
    <n v="24363"/>
    <n v="0"/>
    <n v="24363"/>
    <n v="8000"/>
    <n v="8000"/>
    <n v="3445.84"/>
    <n v="3445.84"/>
  </r>
  <r>
    <x v="5"/>
    <x v="29"/>
    <x v="29"/>
    <x v="0"/>
    <s v="12"/>
    <s v="12004"/>
    <s v="Sueldos del Grupo C2."/>
    <n v="10325"/>
    <n v="0"/>
    <n v="10325"/>
    <n v="10075"/>
    <n v="10075"/>
    <n v="2557.2399999999998"/>
    <n v="2557.2399999999998"/>
  </r>
  <r>
    <x v="5"/>
    <x v="29"/>
    <x v="29"/>
    <x v="0"/>
    <s v="12"/>
    <s v="12006"/>
    <s v="Trienios."/>
    <n v="21424"/>
    <n v="0"/>
    <n v="21424"/>
    <n v="15500"/>
    <n v="15500"/>
    <n v="7625.66"/>
    <n v="7625.66"/>
  </r>
  <r>
    <x v="5"/>
    <x v="29"/>
    <x v="29"/>
    <x v="0"/>
    <s v="12"/>
    <s v="12100"/>
    <s v="Complemento de destino."/>
    <n v="71578"/>
    <n v="0"/>
    <n v="71578"/>
    <n v="50286"/>
    <n v="50286"/>
    <n v="17745.650000000001"/>
    <n v="17745.650000000001"/>
  </r>
  <r>
    <x v="5"/>
    <x v="29"/>
    <x v="29"/>
    <x v="0"/>
    <s v="12"/>
    <s v="12101"/>
    <s v="Complemento específico."/>
    <n v="176371"/>
    <n v="0"/>
    <n v="176371"/>
    <n v="129212"/>
    <n v="129212"/>
    <n v="44673.67"/>
    <n v="44673.67"/>
  </r>
  <r>
    <x v="5"/>
    <x v="29"/>
    <x v="29"/>
    <x v="0"/>
    <s v="12"/>
    <s v="12103"/>
    <s v="Otros complementos."/>
    <n v="7643"/>
    <n v="0"/>
    <n v="7643"/>
    <n v="6600"/>
    <n v="6600"/>
    <n v="4321.8900000000003"/>
    <n v="4321.8900000000003"/>
  </r>
  <r>
    <x v="5"/>
    <x v="29"/>
    <x v="29"/>
    <x v="1"/>
    <s v="23"/>
    <s v="23020"/>
    <s v="Dietas del personal no directivo"/>
    <n v="500"/>
    <n v="0"/>
    <n v="500"/>
    <n v="0"/>
    <n v="0"/>
    <n v="0"/>
    <n v="0"/>
  </r>
  <r>
    <x v="5"/>
    <x v="29"/>
    <x v="29"/>
    <x v="4"/>
    <s v="35"/>
    <s v="352"/>
    <s v="Intereses de demora."/>
    <n v="200"/>
    <n v="0"/>
    <n v="200"/>
    <n v="200"/>
    <n v="200"/>
    <n v="200"/>
    <n v="200"/>
  </r>
  <r>
    <x v="5"/>
    <x v="30"/>
    <x v="30"/>
    <x v="0"/>
    <s v="12"/>
    <s v="12000"/>
    <s v="Sueldos del Grupo A1."/>
    <n v="18087"/>
    <n v="0"/>
    <n v="18087"/>
    <n v="12500"/>
    <n v="12500"/>
    <n v="5307.6"/>
    <n v="5307.6"/>
  </r>
  <r>
    <x v="5"/>
    <x v="30"/>
    <x v="30"/>
    <x v="0"/>
    <s v="12"/>
    <s v="12001"/>
    <s v="Sueldos del Grupo A2."/>
    <n v="15905"/>
    <n v="0"/>
    <n v="15905"/>
    <n v="0"/>
    <n v="0"/>
    <n v="0"/>
    <n v="0"/>
  </r>
  <r>
    <x v="5"/>
    <x v="30"/>
    <x v="30"/>
    <x v="0"/>
    <s v="12"/>
    <s v="12004"/>
    <s v="Sueldos del Grupo C2."/>
    <n v="10325"/>
    <n v="0"/>
    <n v="10325"/>
    <n v="7000"/>
    <n v="7000"/>
    <n v="2871.63"/>
    <n v="2871.63"/>
  </r>
  <r>
    <x v="5"/>
    <x v="30"/>
    <x v="30"/>
    <x v="0"/>
    <s v="12"/>
    <s v="12006"/>
    <s v="Trienios."/>
    <n v="8507"/>
    <n v="0"/>
    <n v="8507"/>
    <n v="6100"/>
    <n v="6100"/>
    <n v="2472"/>
    <n v="2472"/>
  </r>
  <r>
    <x v="5"/>
    <x v="30"/>
    <x v="30"/>
    <x v="0"/>
    <s v="12"/>
    <s v="12100"/>
    <s v="Complemento de destino."/>
    <n v="23487"/>
    <n v="0"/>
    <n v="23487"/>
    <n v="10200"/>
    <n v="10200"/>
    <n v="4249.6000000000004"/>
    <n v="4249.6000000000004"/>
  </r>
  <r>
    <x v="5"/>
    <x v="30"/>
    <x v="30"/>
    <x v="0"/>
    <s v="12"/>
    <s v="12101"/>
    <s v="Complemento específico."/>
    <n v="59559"/>
    <n v="0"/>
    <n v="59559"/>
    <n v="27000"/>
    <n v="27000"/>
    <n v="11378.86"/>
    <n v="11378.86"/>
  </r>
  <r>
    <x v="5"/>
    <x v="30"/>
    <x v="30"/>
    <x v="0"/>
    <s v="12"/>
    <s v="12103"/>
    <s v="Otros complementos."/>
    <n v="5292"/>
    <n v="0"/>
    <n v="5292"/>
    <n v="3100"/>
    <n v="3100"/>
    <n v="1626.2"/>
    <n v="1626.2"/>
  </r>
  <r>
    <x v="5"/>
    <x v="30"/>
    <x v="30"/>
    <x v="1"/>
    <s v="21"/>
    <s v="212"/>
    <s v="Reparación de edificios y otras construcciones."/>
    <n v="15000"/>
    <n v="0"/>
    <n v="15000"/>
    <n v="3702"/>
    <n v="1729.58"/>
    <n v="773.36"/>
    <n v="773.36"/>
  </r>
  <r>
    <x v="5"/>
    <x v="30"/>
    <x v="30"/>
    <x v="1"/>
    <s v="21"/>
    <s v="213"/>
    <s v="Reparación de maquinaria, instalaciones técnicas y utillaje."/>
    <n v="36000"/>
    <n v="0"/>
    <n v="36000"/>
    <n v="39649.97"/>
    <n v="11289.93"/>
    <n v="3307.36"/>
    <n v="3307.36"/>
  </r>
  <r>
    <x v="5"/>
    <x v="30"/>
    <x v="30"/>
    <x v="1"/>
    <s v="22"/>
    <s v="22100"/>
    <s v="Energía eléctrica."/>
    <n v="49000"/>
    <n v="0"/>
    <n v="49000"/>
    <n v="49000"/>
    <n v="49000"/>
    <n v="8078.12"/>
    <n v="8078.12"/>
  </r>
  <r>
    <x v="5"/>
    <x v="30"/>
    <x v="30"/>
    <x v="1"/>
    <s v="22"/>
    <s v="22102"/>
    <s v="Gas."/>
    <n v="75500"/>
    <n v="0"/>
    <n v="75500"/>
    <n v="57000"/>
    <n v="57000"/>
    <n v="30440.17"/>
    <n v="30440.17"/>
  </r>
  <r>
    <x v="5"/>
    <x v="30"/>
    <x v="30"/>
    <x v="1"/>
    <s v="22"/>
    <s v="22199"/>
    <s v="Otros suministros."/>
    <n v="3000"/>
    <n v="0"/>
    <n v="3000"/>
    <n v="0"/>
    <n v="0"/>
    <n v="0"/>
    <n v="0"/>
  </r>
  <r>
    <x v="5"/>
    <x v="30"/>
    <x v="30"/>
    <x v="1"/>
    <s v="22"/>
    <s v="22602"/>
    <s v="Publicidad y propaganda."/>
    <n v="2000"/>
    <n v="0"/>
    <n v="2000"/>
    <n v="531.79999999999995"/>
    <n v="531.79999999999995"/>
    <n v="0"/>
    <n v="0"/>
  </r>
  <r>
    <x v="5"/>
    <x v="30"/>
    <x v="30"/>
    <x v="1"/>
    <s v="22"/>
    <s v="22699"/>
    <s v="Otros gastos diversos"/>
    <n v="6000"/>
    <n v="0"/>
    <n v="6000"/>
    <n v="0"/>
    <n v="0"/>
    <n v="0"/>
    <n v="0"/>
  </r>
  <r>
    <x v="5"/>
    <x v="30"/>
    <x v="30"/>
    <x v="1"/>
    <s v="22"/>
    <s v="22700"/>
    <s v="Limpieza y aseo."/>
    <n v="359500"/>
    <n v="0"/>
    <n v="359500"/>
    <n v="265791.67"/>
    <n v="265791.67"/>
    <n v="22149.32"/>
    <n v="22149.32"/>
  </r>
  <r>
    <x v="5"/>
    <x v="30"/>
    <x v="30"/>
    <x v="1"/>
    <s v="22"/>
    <s v="22799"/>
    <s v="Otros trabajos realizados por otras empresas y profes."/>
    <n v="3703835"/>
    <n v="0"/>
    <n v="3703835"/>
    <n v="3703834.05"/>
    <n v="3703834.05"/>
    <n v="577974.38"/>
    <n v="577974.38"/>
  </r>
  <r>
    <x v="5"/>
    <x v="30"/>
    <x v="30"/>
    <x v="3"/>
    <s v="63"/>
    <s v="632"/>
    <s v="Edificios y otras construcciones."/>
    <n v="100000"/>
    <n v="0"/>
    <n v="100000"/>
    <n v="0"/>
    <n v="0"/>
    <n v="0"/>
    <n v="0"/>
  </r>
  <r>
    <x v="5"/>
    <x v="30"/>
    <x v="30"/>
    <x v="3"/>
    <s v="63"/>
    <s v="633"/>
    <s v="Maquinaria, instalaciones técnicas y utillaje."/>
    <n v="15000"/>
    <n v="0"/>
    <n v="15000"/>
    <n v="0"/>
    <n v="0"/>
    <n v="0"/>
    <n v="0"/>
  </r>
  <r>
    <x v="5"/>
    <x v="31"/>
    <x v="31"/>
    <x v="0"/>
    <s v="12"/>
    <s v="12000"/>
    <s v="Sueldos del Grupo A1."/>
    <n v="18087"/>
    <n v="0"/>
    <n v="18087"/>
    <n v="13000"/>
    <n v="13000"/>
    <n v="5307.6"/>
    <n v="5307.6"/>
  </r>
  <r>
    <x v="5"/>
    <x v="31"/>
    <x v="31"/>
    <x v="0"/>
    <s v="12"/>
    <s v="12001"/>
    <s v="Sueldos del Grupo A2."/>
    <n v="31810"/>
    <n v="0"/>
    <n v="31810"/>
    <n v="24500"/>
    <n v="24500"/>
    <n v="9518.4500000000007"/>
    <n v="9518.4500000000007"/>
  </r>
  <r>
    <x v="5"/>
    <x v="31"/>
    <x v="31"/>
    <x v="0"/>
    <s v="12"/>
    <s v="12003"/>
    <s v="Sueldos del Grupo C1."/>
    <n v="12181"/>
    <n v="0"/>
    <n v="12181"/>
    <n v="8871"/>
    <n v="8871"/>
    <n v="775.31"/>
    <n v="775.31"/>
  </r>
  <r>
    <x v="5"/>
    <x v="31"/>
    <x v="31"/>
    <x v="0"/>
    <s v="12"/>
    <s v="12004"/>
    <s v="Sueldos del Grupo C2."/>
    <n v="30976"/>
    <n v="0"/>
    <n v="30976"/>
    <n v="29000"/>
    <n v="29000"/>
    <n v="12818.39"/>
    <n v="12818.39"/>
  </r>
  <r>
    <x v="5"/>
    <x v="31"/>
    <x v="31"/>
    <x v="0"/>
    <s v="12"/>
    <s v="12006"/>
    <s v="Trienios."/>
    <n v="15894"/>
    <n v="0"/>
    <n v="15894"/>
    <n v="11500"/>
    <n v="11500"/>
    <n v="4673.87"/>
    <n v="4673.87"/>
  </r>
  <r>
    <x v="5"/>
    <x v="31"/>
    <x v="31"/>
    <x v="0"/>
    <s v="12"/>
    <s v="12100"/>
    <s v="Complemento de destino."/>
    <n v="54605"/>
    <n v="0"/>
    <n v="54605"/>
    <n v="41960"/>
    <n v="41960"/>
    <n v="16023.42"/>
    <n v="16023.42"/>
  </r>
  <r>
    <x v="5"/>
    <x v="31"/>
    <x v="31"/>
    <x v="0"/>
    <s v="12"/>
    <s v="12101"/>
    <s v="Complemento específico."/>
    <n v="133256"/>
    <n v="0"/>
    <n v="133256"/>
    <n v="111226"/>
    <n v="111226"/>
    <n v="39844.03"/>
    <n v="39844.03"/>
  </r>
  <r>
    <x v="5"/>
    <x v="31"/>
    <x v="31"/>
    <x v="0"/>
    <s v="12"/>
    <s v="12103"/>
    <s v="Otros complementos."/>
    <n v="9651"/>
    <n v="0"/>
    <n v="9651"/>
    <n v="7000"/>
    <n v="7000"/>
    <n v="3391.24"/>
    <n v="3391.24"/>
  </r>
  <r>
    <x v="5"/>
    <x v="31"/>
    <x v="31"/>
    <x v="0"/>
    <s v="13"/>
    <s v="13000"/>
    <s v="Retribuciones básicas."/>
    <n v="888607"/>
    <n v="0"/>
    <n v="888607"/>
    <n v="510510"/>
    <n v="510510"/>
    <n v="217598.79"/>
    <n v="217598.79"/>
  </r>
  <r>
    <x v="5"/>
    <x v="31"/>
    <x v="31"/>
    <x v="0"/>
    <s v="13"/>
    <s v="13002"/>
    <s v="Otras remuneraciones."/>
    <n v="770641"/>
    <n v="0"/>
    <n v="770641"/>
    <n v="485510"/>
    <n v="485510"/>
    <n v="250976.91"/>
    <n v="250976.91"/>
  </r>
  <r>
    <x v="5"/>
    <x v="31"/>
    <x v="31"/>
    <x v="0"/>
    <s v="13"/>
    <s v="131"/>
    <s v="Laboral temporal."/>
    <n v="30000"/>
    <n v="0"/>
    <n v="30000"/>
    <n v="51000"/>
    <n v="51000"/>
    <n v="40621.07"/>
    <n v="40621.07"/>
  </r>
  <r>
    <x v="5"/>
    <x v="31"/>
    <x v="31"/>
    <x v="1"/>
    <s v="20"/>
    <s v="203"/>
    <s v="Arrendamientos de maquinaria, instalaciones y utillaje."/>
    <n v="15000"/>
    <n v="0"/>
    <n v="15000"/>
    <n v="7018"/>
    <n v="7018"/>
    <n v="3726.8"/>
    <n v="3726.8"/>
  </r>
  <r>
    <x v="5"/>
    <x v="31"/>
    <x v="31"/>
    <x v="1"/>
    <s v="21"/>
    <s v="212"/>
    <s v="Reparación de edificios y otras construcciones."/>
    <n v="280000"/>
    <n v="0"/>
    <n v="280000"/>
    <n v="95190.91"/>
    <n v="79925.97"/>
    <n v="15240.33"/>
    <n v="15240.33"/>
  </r>
  <r>
    <x v="5"/>
    <x v="31"/>
    <x v="31"/>
    <x v="1"/>
    <s v="21"/>
    <s v="213"/>
    <s v="Reparación de maquinaria, instalaciones técnicas y utillaje."/>
    <n v="192200"/>
    <n v="0"/>
    <n v="192200"/>
    <n v="233689.94"/>
    <n v="63744.35"/>
    <n v="20345.12"/>
    <n v="20345.12"/>
  </r>
  <r>
    <x v="5"/>
    <x v="31"/>
    <x v="31"/>
    <x v="1"/>
    <s v="22"/>
    <s v="22100"/>
    <s v="Energía eléctrica."/>
    <n v="460000"/>
    <n v="0"/>
    <n v="460000"/>
    <n v="460000"/>
    <n v="460000"/>
    <n v="125998.71"/>
    <n v="125998.71"/>
  </r>
  <r>
    <x v="5"/>
    <x v="31"/>
    <x v="31"/>
    <x v="1"/>
    <s v="22"/>
    <s v="22101"/>
    <s v="Agua."/>
    <n v="20150"/>
    <n v="0"/>
    <n v="20150"/>
    <n v="3545.78"/>
    <n v="3545.78"/>
    <n v="3545.78"/>
    <n v="0"/>
  </r>
  <r>
    <x v="5"/>
    <x v="31"/>
    <x v="31"/>
    <x v="1"/>
    <s v="22"/>
    <s v="22102"/>
    <s v="Gas."/>
    <n v="768000"/>
    <n v="0"/>
    <n v="768000"/>
    <n v="593025"/>
    <n v="593025"/>
    <n v="254718.01"/>
    <n v="254718.01"/>
  </r>
  <r>
    <x v="5"/>
    <x v="31"/>
    <x v="31"/>
    <x v="1"/>
    <s v="22"/>
    <s v="22104"/>
    <s v="Vestuario."/>
    <n v="3850"/>
    <n v="0"/>
    <n v="3850"/>
    <n v="3827.21"/>
    <n v="3827.21"/>
    <n v="0"/>
    <n v="0"/>
  </r>
  <r>
    <x v="5"/>
    <x v="31"/>
    <x v="31"/>
    <x v="1"/>
    <s v="22"/>
    <s v="22700"/>
    <s v="Limpieza y aseo."/>
    <n v="2497000"/>
    <n v="0"/>
    <n v="2497000"/>
    <n v="1891867.67"/>
    <n v="1891867.67"/>
    <n v="315311.26"/>
    <n v="157655.63"/>
  </r>
  <r>
    <x v="5"/>
    <x v="31"/>
    <x v="31"/>
    <x v="1"/>
    <s v="22"/>
    <s v="22799"/>
    <s v="Otros trabajos realizados por otras empresas y profes."/>
    <n v="155000"/>
    <n v="0"/>
    <n v="155000"/>
    <n v="157727.53"/>
    <n v="157727.53"/>
    <n v="29161.94"/>
    <n v="23199.19"/>
  </r>
  <r>
    <x v="5"/>
    <x v="31"/>
    <x v="31"/>
    <x v="3"/>
    <s v="63"/>
    <s v="632"/>
    <s v="Edificios y otras construcciones."/>
    <n v="308000"/>
    <n v="0"/>
    <n v="308000"/>
    <n v="11790.38"/>
    <n v="11790.38"/>
    <n v="3499.94"/>
    <n v="3499.94"/>
  </r>
  <r>
    <x v="5"/>
    <x v="31"/>
    <x v="31"/>
    <x v="3"/>
    <s v="63"/>
    <s v="635"/>
    <s v="Mobiliario."/>
    <n v="0"/>
    <n v="0"/>
    <n v="0"/>
    <n v="0"/>
    <n v="0"/>
    <n v="0"/>
    <n v="0"/>
  </r>
  <r>
    <x v="5"/>
    <x v="32"/>
    <x v="32"/>
    <x v="1"/>
    <s v="21"/>
    <s v="212"/>
    <s v="Reparación de edificios y otras construcciones."/>
    <n v="2000"/>
    <n v="0"/>
    <n v="2000"/>
    <n v="0"/>
    <n v="0"/>
    <n v="0"/>
    <n v="0"/>
  </r>
  <r>
    <x v="5"/>
    <x v="32"/>
    <x v="32"/>
    <x v="1"/>
    <s v="21"/>
    <s v="213"/>
    <s v="Reparación de maquinaria, instalaciones técnicas y utillaje."/>
    <n v="5250"/>
    <n v="0"/>
    <n v="5250"/>
    <n v="1736.7"/>
    <n v="536.70000000000005"/>
    <n v="38.119999999999997"/>
    <n v="38.119999999999997"/>
  </r>
  <r>
    <x v="5"/>
    <x v="32"/>
    <x v="32"/>
    <x v="1"/>
    <s v="21"/>
    <s v="214"/>
    <s v="Reparación de elementos de transporte."/>
    <n v="1500"/>
    <n v="0"/>
    <n v="1500"/>
    <n v="0"/>
    <n v="0"/>
    <n v="0"/>
    <n v="0"/>
  </r>
  <r>
    <x v="5"/>
    <x v="32"/>
    <x v="32"/>
    <x v="1"/>
    <s v="22"/>
    <s v="22103"/>
    <s v="Combustibles y carburantes."/>
    <n v="2500"/>
    <n v="0"/>
    <n v="2500"/>
    <n v="2500"/>
    <n v="2500"/>
    <n v="0"/>
    <n v="0"/>
  </r>
  <r>
    <x v="5"/>
    <x v="32"/>
    <x v="32"/>
    <x v="1"/>
    <s v="22"/>
    <s v="22602"/>
    <s v="Publicidad y propaganda."/>
    <n v="2000"/>
    <n v="0"/>
    <n v="2000"/>
    <n v="0"/>
    <n v="0"/>
    <n v="0"/>
    <n v="0"/>
  </r>
  <r>
    <x v="5"/>
    <x v="32"/>
    <x v="32"/>
    <x v="1"/>
    <s v="22"/>
    <s v="22614"/>
    <s v="Plan Infancia"/>
    <n v="50000"/>
    <n v="0"/>
    <n v="50000"/>
    <n v="14520"/>
    <n v="14520"/>
    <n v="0"/>
    <n v="0"/>
  </r>
  <r>
    <x v="5"/>
    <x v="32"/>
    <x v="32"/>
    <x v="1"/>
    <s v="22"/>
    <s v="22699"/>
    <s v="Otros gastos diversos"/>
    <n v="10000"/>
    <n v="0"/>
    <n v="10000"/>
    <n v="300"/>
    <n v="300"/>
    <n v="37.15"/>
    <n v="37.15"/>
  </r>
  <r>
    <x v="5"/>
    <x v="32"/>
    <x v="32"/>
    <x v="1"/>
    <s v="22"/>
    <s v="22700"/>
    <s v="Limpieza y aseo."/>
    <n v="15000"/>
    <n v="0"/>
    <n v="15000"/>
    <n v="10971.59"/>
    <n v="10971.59"/>
    <n v="914.3"/>
    <n v="914.3"/>
  </r>
  <r>
    <x v="5"/>
    <x v="32"/>
    <x v="32"/>
    <x v="1"/>
    <s v="22"/>
    <s v="22799"/>
    <s v="Otros trabajos realizados por otras empresas y profes."/>
    <n v="278000"/>
    <n v="0"/>
    <n v="278000"/>
    <n v="257361.3"/>
    <n v="257361.3"/>
    <n v="31717.99"/>
    <n v="20243.16"/>
  </r>
  <r>
    <x v="5"/>
    <x v="32"/>
    <x v="32"/>
    <x v="2"/>
    <s v="48"/>
    <s v="48000"/>
    <s v="Subvenciones a asociaciones y atenciones benéficas"/>
    <n v="16800"/>
    <n v="0"/>
    <n v="16800"/>
    <n v="0"/>
    <n v="0"/>
    <n v="0"/>
    <n v="0"/>
  </r>
  <r>
    <x v="5"/>
    <x v="32"/>
    <x v="32"/>
    <x v="2"/>
    <s v="48"/>
    <s v="48922"/>
    <s v="Transf. Asociación Pajarillos Educa"/>
    <n v="12000"/>
    <n v="0"/>
    <n v="12000"/>
    <n v="12000"/>
    <n v="12000"/>
    <n v="0"/>
    <n v="0"/>
  </r>
  <r>
    <x v="5"/>
    <x v="32"/>
    <x v="32"/>
    <x v="2"/>
    <s v="48"/>
    <s v="48930"/>
    <s v="Transf. APROME"/>
    <n v="8100"/>
    <n v="0"/>
    <n v="8100"/>
    <n v="8100"/>
    <n v="8100"/>
    <n v="8100"/>
    <n v="0"/>
  </r>
  <r>
    <x v="5"/>
    <x v="32"/>
    <x v="32"/>
    <x v="2"/>
    <s v="48"/>
    <s v="48935"/>
    <s v="Transf. Movimiento contra la Intolerancia"/>
    <n v="4500"/>
    <n v="0"/>
    <n v="4500"/>
    <n v="0"/>
    <n v="0"/>
    <n v="0"/>
    <n v="0"/>
  </r>
  <r>
    <x v="5"/>
    <x v="32"/>
    <x v="32"/>
    <x v="2"/>
    <s v="48"/>
    <s v="48937"/>
    <s v="Transf. ALESTE"/>
    <n v="4900"/>
    <n v="0"/>
    <n v="4900"/>
    <n v="4900"/>
    <n v="4900"/>
    <n v="0"/>
    <n v="0"/>
  </r>
  <r>
    <x v="5"/>
    <x v="32"/>
    <x v="32"/>
    <x v="2"/>
    <s v="48"/>
    <s v="48940"/>
    <s v="Transf. Asociación de Mujeres Rondilla"/>
    <n v="3000"/>
    <n v="0"/>
    <n v="3000"/>
    <n v="3000"/>
    <n v="3000"/>
    <n v="3000"/>
    <n v="0"/>
  </r>
  <r>
    <x v="5"/>
    <x v="32"/>
    <x v="32"/>
    <x v="2"/>
    <s v="48"/>
    <s v="48943"/>
    <s v="Transf. Asociación padres de autistas y psicóticos Va/prov."/>
    <n v="12000"/>
    <n v="0"/>
    <n v="12000"/>
    <n v="12000"/>
    <n v="12000"/>
    <n v="12000"/>
    <n v="0"/>
  </r>
  <r>
    <x v="5"/>
    <x v="32"/>
    <x v="32"/>
    <x v="2"/>
    <s v="48"/>
    <s v="48944"/>
    <s v="Transf. Allende Mundi: fomento de la educación"/>
    <n v="5000"/>
    <n v="0"/>
    <n v="5000"/>
    <n v="0"/>
    <n v="0"/>
    <n v="0"/>
    <n v="0"/>
  </r>
  <r>
    <x v="5"/>
    <x v="32"/>
    <x v="32"/>
    <x v="2"/>
    <s v="48"/>
    <s v="48999"/>
    <s v="Otras transf. a Familias e Instituciones sin fines de lucro."/>
    <n v="60000"/>
    <n v="0"/>
    <n v="60000"/>
    <n v="0"/>
    <n v="0"/>
    <n v="0"/>
    <n v="0"/>
  </r>
  <r>
    <x v="5"/>
    <x v="33"/>
    <x v="33"/>
    <x v="0"/>
    <s v="12"/>
    <s v="12001"/>
    <s v="Sueldos del Grupo A2."/>
    <n v="137843"/>
    <n v="0"/>
    <n v="137843"/>
    <n v="111335"/>
    <n v="111335"/>
    <n v="31207.919999999998"/>
    <n v="31207.919999999998"/>
  </r>
  <r>
    <x v="5"/>
    <x v="33"/>
    <x v="33"/>
    <x v="0"/>
    <s v="12"/>
    <s v="12003"/>
    <s v="Sueldos del Grupo C1."/>
    <n v="217235"/>
    <n v="0"/>
    <n v="217235"/>
    <n v="207083"/>
    <n v="207083"/>
    <n v="51490.35"/>
    <n v="51490.35"/>
  </r>
  <r>
    <x v="5"/>
    <x v="33"/>
    <x v="33"/>
    <x v="0"/>
    <s v="12"/>
    <s v="12004"/>
    <s v="Sueldos del Grupo C2."/>
    <n v="10325"/>
    <n v="0"/>
    <n v="10325"/>
    <n v="9976"/>
    <n v="9976"/>
    <n v="2867.92"/>
    <n v="2867.92"/>
  </r>
  <r>
    <x v="5"/>
    <x v="33"/>
    <x v="33"/>
    <x v="0"/>
    <s v="12"/>
    <s v="12006"/>
    <s v="Trienios."/>
    <n v="62857"/>
    <n v="0"/>
    <n v="62857"/>
    <n v="62856"/>
    <n v="62856"/>
    <n v="16705.490000000002"/>
    <n v="16705.490000000002"/>
  </r>
  <r>
    <x v="5"/>
    <x v="33"/>
    <x v="33"/>
    <x v="0"/>
    <s v="12"/>
    <s v="12100"/>
    <s v="Complemento de destino."/>
    <n v="203785"/>
    <n v="0"/>
    <n v="203785"/>
    <n v="184819"/>
    <n v="184819"/>
    <n v="46810.7"/>
    <n v="46810.7"/>
  </r>
  <r>
    <x v="5"/>
    <x v="33"/>
    <x v="33"/>
    <x v="0"/>
    <s v="12"/>
    <s v="12101"/>
    <s v="Complemento específico."/>
    <n v="484335"/>
    <n v="0"/>
    <n v="484335"/>
    <n v="410850"/>
    <n v="410850"/>
    <n v="122048.58"/>
    <n v="122048.58"/>
  </r>
  <r>
    <x v="5"/>
    <x v="33"/>
    <x v="33"/>
    <x v="0"/>
    <s v="12"/>
    <s v="12103"/>
    <s v="Otros complementos."/>
    <n v="27539"/>
    <n v="0"/>
    <n v="27539"/>
    <n v="34356"/>
    <n v="34356"/>
    <n v="9423.7999999999993"/>
    <n v="9423.7999999999993"/>
  </r>
  <r>
    <x v="5"/>
    <x v="33"/>
    <x v="33"/>
    <x v="0"/>
    <s v="13"/>
    <s v="13000"/>
    <s v="Retribuciones básicas."/>
    <n v="158538"/>
    <n v="0"/>
    <n v="158538"/>
    <n v="73498"/>
    <n v="73498"/>
    <n v="43784.53"/>
    <n v="43784.53"/>
  </r>
  <r>
    <x v="5"/>
    <x v="33"/>
    <x v="33"/>
    <x v="0"/>
    <s v="13"/>
    <s v="13002"/>
    <s v="Otras remuneraciones."/>
    <n v="162276"/>
    <n v="0"/>
    <n v="162276"/>
    <n v="68376"/>
    <n v="68376"/>
    <n v="47952.45"/>
    <n v="47952.45"/>
  </r>
  <r>
    <x v="5"/>
    <x v="33"/>
    <x v="33"/>
    <x v="0"/>
    <s v="13"/>
    <s v="131"/>
    <s v="Laboral temporal."/>
    <n v="20000"/>
    <n v="0"/>
    <n v="20000"/>
    <n v="20000"/>
    <n v="20000"/>
    <n v="13877.42"/>
    <n v="13877.42"/>
  </r>
  <r>
    <x v="5"/>
    <x v="33"/>
    <x v="33"/>
    <x v="0"/>
    <s v="15"/>
    <s v="151"/>
    <s v="Gratificaciones."/>
    <n v="5000"/>
    <n v="0"/>
    <n v="5000"/>
    <n v="1113.8399999999999"/>
    <n v="1113.8399999999999"/>
    <n v="1113.8399999999999"/>
    <n v="1113.8399999999999"/>
  </r>
  <r>
    <x v="5"/>
    <x v="33"/>
    <x v="33"/>
    <x v="1"/>
    <s v="21"/>
    <s v="212"/>
    <s v="Reparación de edificios y otras construcciones."/>
    <n v="12000"/>
    <n v="0"/>
    <n v="12000"/>
    <n v="5266.66"/>
    <n v="3205.64"/>
    <n v="1188.98"/>
    <n v="1188.98"/>
  </r>
  <r>
    <x v="5"/>
    <x v="33"/>
    <x v="33"/>
    <x v="1"/>
    <s v="21"/>
    <s v="213"/>
    <s v="Reparación de maquinaria, instalaciones técnicas y utillaje."/>
    <n v="13550"/>
    <n v="0"/>
    <n v="13550"/>
    <n v="10963.74"/>
    <n v="5130.3999999999996"/>
    <n v="134.76"/>
    <n v="134.76"/>
  </r>
  <r>
    <x v="5"/>
    <x v="33"/>
    <x v="33"/>
    <x v="1"/>
    <s v="21"/>
    <s v="215"/>
    <s v="Mobiliario."/>
    <n v="2000"/>
    <n v="0"/>
    <n v="2000"/>
    <n v="0"/>
    <n v="0"/>
    <n v="0"/>
    <n v="0"/>
  </r>
  <r>
    <x v="5"/>
    <x v="33"/>
    <x v="33"/>
    <x v="1"/>
    <s v="22"/>
    <s v="22001"/>
    <s v="Prensa, revistas, libros y otras publicaciones."/>
    <n v="65000"/>
    <n v="0"/>
    <n v="65000"/>
    <n v="49505.25"/>
    <n v="49505.25"/>
    <n v="32852.86"/>
    <n v="32852.86"/>
  </r>
  <r>
    <x v="5"/>
    <x v="33"/>
    <x v="33"/>
    <x v="1"/>
    <s v="22"/>
    <s v="22100"/>
    <s v="Energía eléctrica."/>
    <n v="5000"/>
    <n v="0"/>
    <n v="5000"/>
    <n v="5000"/>
    <n v="5000"/>
    <n v="947.26"/>
    <n v="947.26"/>
  </r>
  <r>
    <x v="5"/>
    <x v="33"/>
    <x v="33"/>
    <x v="1"/>
    <s v="22"/>
    <s v="22102"/>
    <s v="Gas."/>
    <n v="10750"/>
    <n v="0"/>
    <n v="10750"/>
    <n v="8242"/>
    <n v="8242"/>
    <n v="1806.83"/>
    <n v="1806.83"/>
  </r>
  <r>
    <x v="5"/>
    <x v="33"/>
    <x v="33"/>
    <x v="1"/>
    <s v="22"/>
    <s v="22199"/>
    <s v="Otros suministros."/>
    <n v="15000"/>
    <n v="0"/>
    <n v="15000"/>
    <n v="8106"/>
    <n v="8106"/>
    <n v="4740.49"/>
    <n v="4740.49"/>
  </r>
  <r>
    <x v="5"/>
    <x v="33"/>
    <x v="33"/>
    <x v="1"/>
    <s v="22"/>
    <s v="223"/>
    <s v="Transportes."/>
    <n v="1500"/>
    <n v="0"/>
    <n v="1500"/>
    <n v="750"/>
    <n v="750"/>
    <n v="117.51"/>
    <n v="117.51"/>
  </r>
  <r>
    <x v="5"/>
    <x v="33"/>
    <x v="33"/>
    <x v="1"/>
    <s v="22"/>
    <s v="22602"/>
    <s v="Publicidad y propaganda."/>
    <n v="1000"/>
    <n v="0"/>
    <n v="1000"/>
    <n v="0"/>
    <n v="0"/>
    <n v="0"/>
    <n v="0"/>
  </r>
  <r>
    <x v="5"/>
    <x v="33"/>
    <x v="33"/>
    <x v="1"/>
    <s v="22"/>
    <s v="22699"/>
    <s v="Otros gastos diversos"/>
    <n v="8000"/>
    <n v="0"/>
    <n v="8000"/>
    <n v="472.44"/>
    <n v="472.44"/>
    <n v="264.39999999999998"/>
    <n v="91.96"/>
  </r>
  <r>
    <x v="5"/>
    <x v="33"/>
    <x v="33"/>
    <x v="1"/>
    <s v="22"/>
    <s v="22700"/>
    <s v="Limpieza y aseo."/>
    <n v="90000"/>
    <n v="0"/>
    <n v="90000"/>
    <n v="65930.95"/>
    <n v="65930.95"/>
    <n v="5495.46"/>
    <n v="5495.46"/>
  </r>
  <r>
    <x v="5"/>
    <x v="33"/>
    <x v="33"/>
    <x v="1"/>
    <s v="22"/>
    <s v="22799"/>
    <s v="Otros trabajos realizados por otras empresas y profes."/>
    <n v="362900"/>
    <n v="0"/>
    <n v="362900"/>
    <n v="363033.63"/>
    <n v="363033.63"/>
    <n v="46358.1"/>
    <n v="40324.6"/>
  </r>
  <r>
    <x v="5"/>
    <x v="33"/>
    <x v="33"/>
    <x v="2"/>
    <s v="48"/>
    <s v="48945"/>
    <s v="Transf. Biblioteca Entrelíneas (A.V. Unión Esgueva)"/>
    <n v="3000"/>
    <n v="0"/>
    <n v="3000"/>
    <n v="3000"/>
    <n v="3000"/>
    <n v="3000"/>
    <n v="0"/>
  </r>
  <r>
    <x v="5"/>
    <x v="33"/>
    <x v="33"/>
    <x v="3"/>
    <s v="62"/>
    <s v="629"/>
    <s v="Otras inv nuevas asoc al funcionam operativo de los serv"/>
    <n v="120000"/>
    <n v="0"/>
    <n v="120000"/>
    <n v="120000"/>
    <n v="7866.41"/>
    <n v="7866.41"/>
    <n v="45.59"/>
  </r>
  <r>
    <x v="5"/>
    <x v="33"/>
    <x v="33"/>
    <x v="3"/>
    <s v="63"/>
    <s v="633"/>
    <s v="Maquinaria, instalaciones técnicas y utillaje."/>
    <n v="9000"/>
    <n v="0"/>
    <n v="9000"/>
    <n v="0"/>
    <n v="0"/>
    <n v="0"/>
    <n v="0"/>
  </r>
  <r>
    <x v="5"/>
    <x v="33"/>
    <x v="33"/>
    <x v="3"/>
    <s v="63"/>
    <s v="635"/>
    <s v="Mobiliario."/>
    <n v="18000"/>
    <n v="0"/>
    <n v="18000"/>
    <n v="0"/>
    <n v="0"/>
    <n v="0"/>
    <n v="0"/>
  </r>
  <r>
    <x v="5"/>
    <x v="34"/>
    <x v="34"/>
    <x v="0"/>
    <s v="12"/>
    <s v="12001"/>
    <s v="Sueldos del Grupo A2."/>
    <n v="15905"/>
    <n v="0"/>
    <n v="15905"/>
    <n v="15367"/>
    <n v="15367"/>
    <n v="4589.3999999999996"/>
    <n v="4589.3999999999996"/>
  </r>
  <r>
    <x v="5"/>
    <x v="34"/>
    <x v="34"/>
    <x v="0"/>
    <s v="12"/>
    <s v="12003"/>
    <s v="Sueldos del Grupo C1."/>
    <n v="32484"/>
    <n v="0"/>
    <n v="32484"/>
    <n v="12181"/>
    <n v="12181"/>
    <n v="5168.76"/>
    <n v="5168.76"/>
  </r>
  <r>
    <x v="5"/>
    <x v="34"/>
    <x v="34"/>
    <x v="0"/>
    <s v="12"/>
    <s v="12006"/>
    <s v="Trienios."/>
    <n v="11254"/>
    <n v="0"/>
    <n v="11254"/>
    <n v="11254"/>
    <n v="11254"/>
    <n v="3282.98"/>
    <n v="3282.98"/>
  </r>
  <r>
    <x v="5"/>
    <x v="34"/>
    <x v="34"/>
    <x v="0"/>
    <s v="12"/>
    <s v="12100"/>
    <s v="Complemento de destino."/>
    <n v="32276"/>
    <n v="0"/>
    <n v="32276"/>
    <n v="19632"/>
    <n v="19632"/>
    <n v="6498.06"/>
    <n v="6498.06"/>
  </r>
  <r>
    <x v="5"/>
    <x v="34"/>
    <x v="34"/>
    <x v="0"/>
    <s v="12"/>
    <s v="12101"/>
    <s v="Complemento específico."/>
    <n v="72752"/>
    <n v="0"/>
    <n v="72752"/>
    <n v="47725"/>
    <n v="47725"/>
    <n v="15186.58"/>
    <n v="15186.58"/>
  </r>
  <r>
    <x v="5"/>
    <x v="34"/>
    <x v="34"/>
    <x v="0"/>
    <s v="12"/>
    <s v="12103"/>
    <s v="Otros complementos."/>
    <n v="5030"/>
    <n v="0"/>
    <n v="5030"/>
    <n v="5029"/>
    <n v="5029"/>
    <n v="1620.77"/>
    <n v="1620.77"/>
  </r>
  <r>
    <x v="5"/>
    <x v="34"/>
    <x v="34"/>
    <x v="1"/>
    <s v="21"/>
    <s v="215"/>
    <s v="Mobiliario."/>
    <n v="20000"/>
    <n v="0"/>
    <n v="20000"/>
    <n v="0"/>
    <n v="0"/>
    <n v="0"/>
    <n v="0"/>
  </r>
  <r>
    <x v="5"/>
    <x v="34"/>
    <x v="34"/>
    <x v="1"/>
    <s v="22"/>
    <s v="22100"/>
    <s v="Energía eléctrica."/>
    <n v="8000"/>
    <n v="0"/>
    <n v="8000"/>
    <n v="8000"/>
    <n v="8000"/>
    <n v="767.48"/>
    <n v="767.48"/>
  </r>
  <r>
    <x v="5"/>
    <x v="34"/>
    <x v="34"/>
    <x v="1"/>
    <s v="22"/>
    <s v="22602"/>
    <s v="Publicidad y propaganda."/>
    <n v="10000"/>
    <n v="0"/>
    <n v="10000"/>
    <n v="0"/>
    <n v="0"/>
    <n v="0"/>
    <n v="0"/>
  </r>
  <r>
    <x v="5"/>
    <x v="34"/>
    <x v="34"/>
    <x v="1"/>
    <s v="22"/>
    <s v="22609"/>
    <s v="Actividades culturales y deportivas"/>
    <n v="150000"/>
    <n v="0"/>
    <n v="150000"/>
    <n v="0"/>
    <n v="0"/>
    <n v="0"/>
    <n v="0"/>
  </r>
  <r>
    <x v="5"/>
    <x v="34"/>
    <x v="34"/>
    <x v="1"/>
    <s v="22"/>
    <s v="22699"/>
    <s v="Otros gastos diversos"/>
    <n v="20000"/>
    <n v="0"/>
    <n v="20000"/>
    <n v="7381"/>
    <n v="7381"/>
    <n v="0"/>
    <n v="0"/>
  </r>
  <r>
    <x v="5"/>
    <x v="34"/>
    <x v="34"/>
    <x v="1"/>
    <s v="22"/>
    <s v="22701"/>
    <s v="Seguridad."/>
    <n v="15000"/>
    <n v="0"/>
    <n v="15000"/>
    <n v="0"/>
    <n v="0"/>
    <n v="0"/>
    <n v="0"/>
  </r>
  <r>
    <x v="5"/>
    <x v="34"/>
    <x v="34"/>
    <x v="1"/>
    <s v="22"/>
    <s v="22706"/>
    <s v="Estudios y trabajos técnicos."/>
    <n v="7000"/>
    <n v="0"/>
    <n v="7000"/>
    <n v="0"/>
    <n v="0"/>
    <n v="0"/>
    <n v="0"/>
  </r>
  <r>
    <x v="5"/>
    <x v="34"/>
    <x v="34"/>
    <x v="1"/>
    <s v="22"/>
    <s v="22799"/>
    <s v="Otros trabajos realizados por otras empresas y profes."/>
    <n v="228500"/>
    <n v="0"/>
    <n v="228500"/>
    <n v="12753.43"/>
    <n v="12753.43"/>
    <n v="457.78"/>
    <n v="457.78"/>
  </r>
  <r>
    <x v="5"/>
    <x v="34"/>
    <x v="34"/>
    <x v="2"/>
    <s v="41"/>
    <s v="411"/>
    <s v="Transf. corriente a la F.M. Cultura"/>
    <n v="10536945"/>
    <n v="0"/>
    <n v="10536945"/>
    <n v="10536945"/>
    <n v="10536945"/>
    <n v="4000000"/>
    <n v="4000000"/>
  </r>
  <r>
    <x v="5"/>
    <x v="34"/>
    <x v="34"/>
    <x v="2"/>
    <s v="47"/>
    <s v="47902"/>
    <s v="Subvención a Cultura y Comunicación (Foro de la Cultura)"/>
    <n v="50000"/>
    <n v="0"/>
    <n v="50000"/>
    <n v="50000"/>
    <n v="50000"/>
    <n v="50000"/>
    <n v="50000"/>
  </r>
  <r>
    <x v="5"/>
    <x v="34"/>
    <x v="34"/>
    <x v="2"/>
    <s v="48"/>
    <s v="48206"/>
    <s v="Transf. a Fundación Francisco Umbral"/>
    <n v="5000"/>
    <n v="0"/>
    <n v="5000"/>
    <n v="0"/>
    <n v="0"/>
    <n v="0"/>
    <n v="0"/>
  </r>
  <r>
    <x v="5"/>
    <x v="34"/>
    <x v="34"/>
    <x v="2"/>
    <s v="48"/>
    <s v="48207"/>
    <s v="Transf. a Fundación Jorge Guillén"/>
    <n v="22000"/>
    <n v="0"/>
    <n v="22000"/>
    <n v="0"/>
    <n v="0"/>
    <n v="0"/>
    <n v="0"/>
  </r>
  <r>
    <x v="5"/>
    <x v="34"/>
    <x v="34"/>
    <x v="2"/>
    <s v="48"/>
    <s v="48946"/>
    <s v="Transf. Gremio de Libreros de Valladolid"/>
    <n v="120000"/>
    <n v="0"/>
    <n v="120000"/>
    <n v="120000"/>
    <n v="120000"/>
    <n v="50000"/>
    <n v="0"/>
  </r>
  <r>
    <x v="5"/>
    <x v="34"/>
    <x v="34"/>
    <x v="2"/>
    <s v="48"/>
    <s v="48949"/>
    <s v="Transf. Instituo Castellano y Leonés de la Lengua"/>
    <n v="21500"/>
    <n v="0"/>
    <n v="21500"/>
    <n v="0"/>
    <n v="0"/>
    <n v="0"/>
    <n v="0"/>
  </r>
  <r>
    <x v="5"/>
    <x v="34"/>
    <x v="34"/>
    <x v="2"/>
    <s v="48"/>
    <s v="48950"/>
    <s v="Transf. Asociación Ateneo Valladolid"/>
    <n v="40000"/>
    <n v="0"/>
    <n v="40000"/>
    <n v="36000"/>
    <n v="36000"/>
    <n v="0"/>
    <n v="0"/>
  </r>
  <r>
    <x v="5"/>
    <x v="34"/>
    <x v="34"/>
    <x v="2"/>
    <s v="48"/>
    <s v="48951"/>
    <s v="Transf. Fundación Miguel Delibes"/>
    <n v="15000"/>
    <n v="0"/>
    <n v="15000"/>
    <n v="0"/>
    <n v="0"/>
    <n v="0"/>
    <n v="0"/>
  </r>
  <r>
    <x v="5"/>
    <x v="34"/>
    <x v="34"/>
    <x v="2"/>
    <s v="48"/>
    <s v="48953"/>
    <s v="Transf. Asociación de Libreros de Viejo y Antiguo de CyL"/>
    <n v="20000"/>
    <n v="0"/>
    <n v="20000"/>
    <n v="20000"/>
    <n v="20000"/>
    <n v="10000"/>
    <n v="10000"/>
  </r>
  <r>
    <x v="5"/>
    <x v="34"/>
    <x v="34"/>
    <x v="2"/>
    <s v="48"/>
    <s v="48955"/>
    <s v="Transf. UVA: máster universitario"/>
    <n v="10000"/>
    <n v="0"/>
    <n v="10000"/>
    <n v="0"/>
    <n v="0"/>
    <n v="0"/>
    <n v="0"/>
  </r>
  <r>
    <x v="5"/>
    <x v="34"/>
    <x v="34"/>
    <x v="2"/>
    <s v="48"/>
    <s v="48956"/>
    <s v="Transf. Caja Negra: Crimen y Ficción"/>
    <n v="9000"/>
    <n v="0"/>
    <n v="9000"/>
    <n v="0"/>
    <n v="0"/>
    <n v="0"/>
    <n v="0"/>
  </r>
  <r>
    <x v="5"/>
    <x v="34"/>
    <x v="34"/>
    <x v="2"/>
    <s v="48"/>
    <s v="48992"/>
    <s v="Transf. Círculo de Recreo"/>
    <n v="10000"/>
    <n v="0"/>
    <n v="10000"/>
    <n v="0"/>
    <n v="0"/>
    <n v="0"/>
    <n v="0"/>
  </r>
  <r>
    <x v="5"/>
    <x v="34"/>
    <x v="34"/>
    <x v="2"/>
    <s v="48"/>
    <s v="48999"/>
    <s v="Otras transf. a Familias e Instituciones sin fines de lucro."/>
    <n v="25000"/>
    <n v="0"/>
    <n v="25000"/>
    <n v="0"/>
    <n v="0"/>
    <n v="0"/>
    <n v="0"/>
  </r>
  <r>
    <x v="5"/>
    <x v="34"/>
    <x v="34"/>
    <x v="5"/>
    <s v="71"/>
    <s v="711"/>
    <s v="Aportación capital a F.M. Cultura"/>
    <n v="300000"/>
    <n v="0"/>
    <n v="300000"/>
    <n v="0"/>
    <n v="0"/>
    <n v="0"/>
    <n v="0"/>
  </r>
  <r>
    <x v="5"/>
    <x v="34"/>
    <x v="34"/>
    <x v="5"/>
    <s v="78"/>
    <s v="789"/>
    <s v="Tran. capital a familias e instituciones sin fines de lucro."/>
    <n v="10000"/>
    <n v="0"/>
    <n v="10000"/>
    <n v="0"/>
    <n v="0"/>
    <n v="0"/>
    <n v="0"/>
  </r>
  <r>
    <x v="6"/>
    <x v="35"/>
    <x v="35"/>
    <x v="0"/>
    <s v="13"/>
    <s v="13000"/>
    <s v="Retribuciones básicas."/>
    <n v="0"/>
    <n v="0"/>
    <n v="0"/>
    <n v="20000"/>
    <n v="20000"/>
    <n v="7295.23"/>
    <n v="7295.23"/>
  </r>
  <r>
    <x v="6"/>
    <x v="35"/>
    <x v="35"/>
    <x v="0"/>
    <s v="13"/>
    <s v="13002"/>
    <s v="Otras remuneraciones."/>
    <n v="0"/>
    <n v="0"/>
    <n v="0"/>
    <n v="20000"/>
    <n v="20000"/>
    <n v="7613.59"/>
    <n v="7613.59"/>
  </r>
  <r>
    <x v="6"/>
    <x v="35"/>
    <x v="35"/>
    <x v="0"/>
    <s v="13"/>
    <s v="131"/>
    <s v="Laboral temporal."/>
    <n v="45000"/>
    <n v="0"/>
    <n v="45000"/>
    <n v="5000"/>
    <n v="5000"/>
    <n v="4515.8599999999997"/>
    <n v="4515.8599999999997"/>
  </r>
  <r>
    <x v="6"/>
    <x v="35"/>
    <x v="35"/>
    <x v="1"/>
    <s v="22"/>
    <s v="22700"/>
    <s v="Limpieza y aseo."/>
    <n v="4095684"/>
    <n v="0"/>
    <n v="4095684"/>
    <n v="1009886.91"/>
    <n v="1009886.91"/>
    <n v="1009886.91"/>
    <n v="1009886.91"/>
  </r>
  <r>
    <x v="6"/>
    <x v="35"/>
    <x v="35"/>
    <x v="1"/>
    <s v="22"/>
    <s v="22706"/>
    <s v="Estudios y trabajos técnicos."/>
    <n v="0"/>
    <n v="0"/>
    <n v="0"/>
    <n v="0"/>
    <n v="0"/>
    <n v="0"/>
    <n v="0"/>
  </r>
  <r>
    <x v="6"/>
    <x v="35"/>
    <x v="35"/>
    <x v="3"/>
    <s v="61"/>
    <s v="619"/>
    <s v="Otras inver de reposic en infraest y bienes dest al uso gral"/>
    <n v="3305097"/>
    <n v="450000"/>
    <n v="3755097"/>
    <n v="3755096.93"/>
    <n v="0"/>
    <n v="0"/>
    <n v="0"/>
  </r>
  <r>
    <x v="6"/>
    <x v="36"/>
    <x v="36"/>
    <x v="0"/>
    <s v="12"/>
    <s v="12000"/>
    <s v="Sueldos del Grupo A1."/>
    <n v="45218"/>
    <n v="0"/>
    <n v="45218"/>
    <n v="16000"/>
    <n v="16000"/>
    <n v="10349.84"/>
    <n v="10349.84"/>
  </r>
  <r>
    <x v="6"/>
    <x v="36"/>
    <x v="36"/>
    <x v="0"/>
    <s v="12"/>
    <s v="12001"/>
    <s v="Sueldos del Grupo A2."/>
    <n v="31810"/>
    <n v="0"/>
    <n v="31810"/>
    <n v="16100"/>
    <n v="16100"/>
    <n v="9178.7999999999993"/>
    <n v="9178.7999999999993"/>
  </r>
  <r>
    <x v="6"/>
    <x v="36"/>
    <x v="36"/>
    <x v="0"/>
    <s v="12"/>
    <s v="12003"/>
    <s v="Sueldos del Grupo C1."/>
    <n v="24363"/>
    <n v="0"/>
    <n v="24363"/>
    <n v="9000"/>
    <n v="9000"/>
    <n v="6891.68"/>
    <n v="6891.68"/>
  </r>
  <r>
    <x v="6"/>
    <x v="36"/>
    <x v="36"/>
    <x v="0"/>
    <s v="12"/>
    <s v="12004"/>
    <s v="Sueldos del Grupo C2."/>
    <n v="10325"/>
    <n v="0"/>
    <n v="10325"/>
    <n v="7000"/>
    <n v="7000"/>
    <n v="2796.22"/>
    <n v="2796.22"/>
  </r>
  <r>
    <x v="6"/>
    <x v="36"/>
    <x v="36"/>
    <x v="0"/>
    <s v="12"/>
    <s v="12006"/>
    <s v="Trienios."/>
    <n v="37948"/>
    <n v="0"/>
    <n v="37948"/>
    <n v="25000"/>
    <n v="25000"/>
    <n v="11200.5"/>
    <n v="11200.5"/>
  </r>
  <r>
    <x v="6"/>
    <x v="36"/>
    <x v="36"/>
    <x v="0"/>
    <s v="12"/>
    <s v="12100"/>
    <s v="Complemento de destino."/>
    <n v="79196"/>
    <n v="0"/>
    <n v="79196"/>
    <n v="46000"/>
    <n v="46000"/>
    <n v="20018.57"/>
    <n v="20018.57"/>
  </r>
  <r>
    <x v="6"/>
    <x v="36"/>
    <x v="36"/>
    <x v="0"/>
    <s v="12"/>
    <s v="12101"/>
    <s v="Complemento específico."/>
    <n v="189863"/>
    <n v="0"/>
    <n v="189863"/>
    <n v="107000"/>
    <n v="107000"/>
    <n v="47707.43"/>
    <n v="47707.43"/>
  </r>
  <r>
    <x v="6"/>
    <x v="36"/>
    <x v="36"/>
    <x v="0"/>
    <s v="12"/>
    <s v="12103"/>
    <s v="Otros complementos."/>
    <n v="15034"/>
    <n v="0"/>
    <n v="15034"/>
    <n v="12000"/>
    <n v="12000"/>
    <n v="6034.24"/>
    <n v="6034.24"/>
  </r>
  <r>
    <x v="6"/>
    <x v="36"/>
    <x v="36"/>
    <x v="1"/>
    <s v="21"/>
    <s v="213"/>
    <s v="Reparación de maquinaria, instalaciones técnicas y utillaje."/>
    <n v="12600"/>
    <n v="0"/>
    <n v="12600"/>
    <n v="3348.99"/>
    <n v="3348.99"/>
    <n v="2890.4"/>
    <n v="2890.4"/>
  </r>
  <r>
    <x v="6"/>
    <x v="36"/>
    <x v="36"/>
    <x v="1"/>
    <s v="22"/>
    <s v="22100"/>
    <s v="Energía eléctrica."/>
    <n v="21800"/>
    <n v="0"/>
    <n v="21800"/>
    <n v="21000"/>
    <n v="21000"/>
    <n v="6019.27"/>
    <n v="6019.27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30003"/>
    <n v="0"/>
    <n v="30003"/>
    <n v="30307.64"/>
    <n v="30307.64"/>
    <n v="0"/>
    <n v="0"/>
  </r>
  <r>
    <x v="6"/>
    <x v="36"/>
    <x v="36"/>
    <x v="1"/>
    <s v="22"/>
    <s v="22110"/>
    <s v="Productos de limpieza y aseo."/>
    <n v="1680"/>
    <n v="0"/>
    <n v="1680"/>
    <n v="0"/>
    <n v="0"/>
    <n v="0"/>
    <n v="0"/>
  </r>
  <r>
    <x v="6"/>
    <x v="36"/>
    <x v="36"/>
    <x v="1"/>
    <s v="22"/>
    <s v="224"/>
    <s v="Primas de seguros."/>
    <n v="1600"/>
    <n v="0"/>
    <n v="1600"/>
    <n v="1656.23"/>
    <n v="1656.23"/>
    <n v="1656.23"/>
    <n v="1656.23"/>
  </r>
  <r>
    <x v="6"/>
    <x v="36"/>
    <x v="36"/>
    <x v="1"/>
    <s v="22"/>
    <s v="22602"/>
    <s v="Publicidad y propaganda."/>
    <n v="3500"/>
    <n v="0"/>
    <n v="3500"/>
    <n v="0"/>
    <n v="0"/>
    <n v="0"/>
    <n v="0"/>
  </r>
  <r>
    <x v="6"/>
    <x v="36"/>
    <x v="36"/>
    <x v="1"/>
    <s v="22"/>
    <s v="22606"/>
    <s v="Reuniones, conferencias y cursos."/>
    <n v="3000"/>
    <n v="0"/>
    <n v="3000"/>
    <n v="0"/>
    <n v="0"/>
    <n v="0"/>
    <n v="0"/>
  </r>
  <r>
    <x v="6"/>
    <x v="36"/>
    <x v="36"/>
    <x v="1"/>
    <s v="22"/>
    <s v="22699"/>
    <s v="Otros gastos diversos"/>
    <n v="18000"/>
    <n v="0"/>
    <n v="18000"/>
    <n v="638"/>
    <n v="638"/>
    <n v="0"/>
    <n v="0"/>
  </r>
  <r>
    <x v="6"/>
    <x v="36"/>
    <x v="36"/>
    <x v="1"/>
    <s v="22"/>
    <s v="22700"/>
    <s v="Limpieza y aseo."/>
    <n v="63250"/>
    <n v="0"/>
    <n v="63250"/>
    <n v="88130.92"/>
    <n v="88130.92"/>
    <n v="14688.48"/>
    <n v="14688.48"/>
  </r>
  <r>
    <x v="6"/>
    <x v="36"/>
    <x v="36"/>
    <x v="1"/>
    <s v="22"/>
    <s v="22706"/>
    <s v="Estudios y trabajos técnicos."/>
    <n v="60000"/>
    <n v="0"/>
    <n v="60000"/>
    <n v="50709.62"/>
    <n v="50709.62"/>
    <n v="8451.6"/>
    <n v="8451.6"/>
  </r>
  <r>
    <x v="6"/>
    <x v="36"/>
    <x v="36"/>
    <x v="1"/>
    <s v="22"/>
    <s v="22799"/>
    <s v="Otros trabajos realizados por otras empresas y profes."/>
    <n v="52100"/>
    <n v="0"/>
    <n v="52100"/>
    <n v="25022"/>
    <n v="25022"/>
    <n v="0"/>
    <n v="0"/>
  </r>
  <r>
    <x v="6"/>
    <x v="36"/>
    <x v="36"/>
    <x v="1"/>
    <s v="23"/>
    <s v="23020"/>
    <s v="Dietas del personal no directivo"/>
    <n v="1000"/>
    <n v="0"/>
    <n v="100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0"/>
    <n v="0"/>
    <n v="0"/>
    <n v="0"/>
  </r>
  <r>
    <x v="6"/>
    <x v="36"/>
    <x v="36"/>
    <x v="4"/>
    <s v="35"/>
    <s v="352"/>
    <s v="Intereses de demora."/>
    <n v="4000"/>
    <n v="0"/>
    <n v="4000"/>
    <n v="2282.88"/>
    <n v="2282.88"/>
    <n v="2282.88"/>
    <n v="2282.88"/>
  </r>
  <r>
    <x v="6"/>
    <x v="36"/>
    <x v="36"/>
    <x v="2"/>
    <s v="46"/>
    <s v="466"/>
    <s v="A otras Entidades que agrupen municipios."/>
    <n v="6200"/>
    <n v="0"/>
    <n v="6200"/>
    <n v="2000"/>
    <n v="2000"/>
    <n v="0"/>
    <n v="0"/>
  </r>
  <r>
    <x v="6"/>
    <x v="36"/>
    <x v="36"/>
    <x v="5"/>
    <s v="76"/>
    <s v="763"/>
    <s v="A Mancomunidades."/>
    <n v="791583"/>
    <n v="0"/>
    <n v="791583"/>
    <n v="0"/>
    <n v="0"/>
    <n v="0"/>
    <n v="0"/>
  </r>
  <r>
    <x v="6"/>
    <x v="37"/>
    <x v="37"/>
    <x v="0"/>
    <s v="12"/>
    <s v="12000"/>
    <s v="Sueldos del Grupo A1."/>
    <n v="18087"/>
    <n v="0"/>
    <n v="18087"/>
    <n v="11000"/>
    <n v="11000"/>
    <n v="4511.4799999999996"/>
    <n v="4511.4799999999996"/>
  </r>
  <r>
    <x v="6"/>
    <x v="37"/>
    <x v="37"/>
    <x v="0"/>
    <s v="12"/>
    <s v="12003"/>
    <s v="Sueldos del Grupo C1."/>
    <n v="24363"/>
    <n v="0"/>
    <n v="24363"/>
    <n v="8000"/>
    <n v="8000"/>
    <n v="3589.42"/>
    <n v="3589.42"/>
  </r>
  <r>
    <x v="6"/>
    <x v="37"/>
    <x v="37"/>
    <x v="0"/>
    <s v="12"/>
    <s v="12004"/>
    <s v="Sueldos del Grupo C2."/>
    <n v="10325"/>
    <n v="0"/>
    <n v="10325"/>
    <n v="6000"/>
    <n v="6000"/>
    <n v="2294.36"/>
    <n v="2294.36"/>
  </r>
  <r>
    <x v="6"/>
    <x v="37"/>
    <x v="37"/>
    <x v="0"/>
    <s v="12"/>
    <s v="12006"/>
    <s v="Trienios."/>
    <n v="5720"/>
    <n v="0"/>
    <n v="5720"/>
    <n v="4000"/>
    <n v="4000"/>
    <n v="1307.8900000000001"/>
    <n v="1307.8900000000001"/>
  </r>
  <r>
    <x v="6"/>
    <x v="37"/>
    <x v="37"/>
    <x v="0"/>
    <s v="12"/>
    <s v="12100"/>
    <s v="Complemento de destino."/>
    <n v="34022"/>
    <n v="0"/>
    <n v="34022"/>
    <n v="15000"/>
    <n v="15000"/>
    <n v="6645.89"/>
    <n v="6645.89"/>
  </r>
  <r>
    <x v="6"/>
    <x v="37"/>
    <x v="37"/>
    <x v="0"/>
    <s v="12"/>
    <s v="12101"/>
    <s v="Complemento específico."/>
    <n v="76149"/>
    <n v="0"/>
    <n v="76149"/>
    <n v="34000"/>
    <n v="34000"/>
    <n v="20040.5"/>
    <n v="20040.5"/>
  </r>
  <r>
    <x v="6"/>
    <x v="37"/>
    <x v="37"/>
    <x v="0"/>
    <s v="12"/>
    <s v="12103"/>
    <s v="Otros complementos."/>
    <n v="2092"/>
    <n v="0"/>
    <n v="2092"/>
    <n v="1700"/>
    <n v="1700"/>
    <n v="824.7"/>
    <n v="824.7"/>
  </r>
  <r>
    <x v="6"/>
    <x v="37"/>
    <x v="37"/>
    <x v="0"/>
    <s v="13"/>
    <s v="13000"/>
    <s v="Retribuciones básicas."/>
    <n v="1932199"/>
    <n v="0"/>
    <n v="1932199"/>
    <n v="745000"/>
    <n v="745000"/>
    <n v="333630.44"/>
    <n v="333630.44"/>
  </r>
  <r>
    <x v="6"/>
    <x v="37"/>
    <x v="37"/>
    <x v="0"/>
    <s v="13"/>
    <s v="13001"/>
    <s v="Horas extraordinarias"/>
    <n v="17000"/>
    <n v="0"/>
    <n v="17000"/>
    <n v="0"/>
    <n v="0"/>
    <n v="0"/>
    <n v="0"/>
  </r>
  <r>
    <x v="6"/>
    <x v="37"/>
    <x v="37"/>
    <x v="0"/>
    <s v="13"/>
    <s v="13002"/>
    <s v="Otras remuneraciones."/>
    <n v="1916925"/>
    <n v="0"/>
    <n v="1916925"/>
    <n v="835000"/>
    <n v="835000"/>
    <n v="388113.79"/>
    <n v="388113.79"/>
  </r>
  <r>
    <x v="6"/>
    <x v="37"/>
    <x v="37"/>
    <x v="0"/>
    <s v="13"/>
    <s v="131"/>
    <s v="Laboral temporal."/>
    <n v="10000"/>
    <n v="0"/>
    <n v="10000"/>
    <n v="80000"/>
    <n v="80000"/>
    <n v="32337.51"/>
    <n v="32337.51"/>
  </r>
  <r>
    <x v="6"/>
    <x v="37"/>
    <x v="37"/>
    <x v="0"/>
    <s v="14"/>
    <s v="143"/>
    <s v="Otro personal."/>
    <n v="827000"/>
    <n v="0"/>
    <n v="827000"/>
    <n v="0"/>
    <n v="0"/>
    <n v="0"/>
    <n v="0"/>
  </r>
  <r>
    <x v="6"/>
    <x v="37"/>
    <x v="37"/>
    <x v="1"/>
    <s v="20"/>
    <s v="203"/>
    <s v="Arrendamientos de maquinaria, instalaciones y utillaje."/>
    <n v="31000"/>
    <n v="0"/>
    <n v="31000"/>
    <n v="10593.55"/>
    <n v="10593.55"/>
    <n v="0"/>
    <n v="0"/>
  </r>
  <r>
    <x v="6"/>
    <x v="37"/>
    <x v="37"/>
    <x v="1"/>
    <s v="21"/>
    <s v="210"/>
    <s v="Infraestructuras y bienes naturales."/>
    <n v="96000"/>
    <n v="0"/>
    <n v="96000"/>
    <n v="0"/>
    <n v="0"/>
    <n v="0"/>
    <n v="0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0"/>
    <n v="95000"/>
    <n v="85000"/>
    <n v="19175.28"/>
    <n v="15853.88"/>
    <n v="15853.88"/>
  </r>
  <r>
    <x v="6"/>
    <x v="37"/>
    <x v="37"/>
    <x v="1"/>
    <s v="21"/>
    <s v="214"/>
    <s v="Reparación de elementos de transporte."/>
    <n v="65000"/>
    <n v="0"/>
    <n v="65000"/>
    <n v="60000"/>
    <n v="20527.7"/>
    <n v="20527.7"/>
    <n v="20527.7"/>
  </r>
  <r>
    <x v="6"/>
    <x v="37"/>
    <x v="37"/>
    <x v="1"/>
    <s v="22"/>
    <s v="22100"/>
    <s v="Energía eléctrica."/>
    <n v="375000"/>
    <n v="0"/>
    <n v="375000"/>
    <n v="340000"/>
    <n v="340000"/>
    <n v="72233.7"/>
    <n v="72233.7"/>
  </r>
  <r>
    <x v="6"/>
    <x v="37"/>
    <x v="37"/>
    <x v="1"/>
    <s v="22"/>
    <s v="22101"/>
    <s v="Agua."/>
    <n v="90000"/>
    <n v="0"/>
    <n v="90000"/>
    <n v="10899.34"/>
    <n v="10899.34"/>
    <n v="10899.34"/>
    <n v="10899.34"/>
  </r>
  <r>
    <x v="6"/>
    <x v="37"/>
    <x v="37"/>
    <x v="1"/>
    <s v="22"/>
    <s v="22102"/>
    <s v="Gas."/>
    <n v="2000"/>
    <n v="0"/>
    <n v="2000"/>
    <n v="0"/>
    <n v="0"/>
    <n v="0"/>
    <n v="0"/>
  </r>
  <r>
    <x v="6"/>
    <x v="37"/>
    <x v="37"/>
    <x v="1"/>
    <s v="22"/>
    <s v="22103"/>
    <s v="Combustibles y carburantes."/>
    <n v="100000"/>
    <n v="0"/>
    <n v="100000"/>
    <n v="130000"/>
    <n v="130000"/>
    <n v="0"/>
    <n v="0"/>
  </r>
  <r>
    <x v="6"/>
    <x v="37"/>
    <x v="37"/>
    <x v="1"/>
    <s v="22"/>
    <s v="22104"/>
    <s v="Vestuario."/>
    <n v="40000"/>
    <n v="0"/>
    <n v="40000"/>
    <n v="40000"/>
    <n v="457.07"/>
    <n v="457.07"/>
    <n v="457.07"/>
  </r>
  <r>
    <x v="6"/>
    <x v="37"/>
    <x v="37"/>
    <x v="1"/>
    <s v="22"/>
    <s v="22106"/>
    <s v="Productos farmacéuticos y material sanitario."/>
    <n v="15000"/>
    <n v="0"/>
    <n v="15000"/>
    <n v="10000"/>
    <n v="1371.84"/>
    <n v="408.69"/>
    <n v="408.69"/>
  </r>
  <r>
    <x v="6"/>
    <x v="37"/>
    <x v="37"/>
    <x v="1"/>
    <s v="22"/>
    <s v="22110"/>
    <s v="Productos de limpieza y aseo."/>
    <n v="3500"/>
    <n v="0"/>
    <n v="3500"/>
    <n v="0"/>
    <n v="0"/>
    <n v="0"/>
    <n v="0"/>
  </r>
  <r>
    <x v="6"/>
    <x v="37"/>
    <x v="37"/>
    <x v="1"/>
    <s v="22"/>
    <s v="22113"/>
    <s v="Manutención de animales."/>
    <n v="6500"/>
    <n v="0"/>
    <n v="6500"/>
    <n v="1375.9"/>
    <n v="1375.9"/>
    <n v="1375.9"/>
    <n v="1375.9"/>
  </r>
  <r>
    <x v="6"/>
    <x v="37"/>
    <x v="37"/>
    <x v="1"/>
    <s v="22"/>
    <s v="22199"/>
    <s v="Otros suministros."/>
    <n v="90000"/>
    <n v="0"/>
    <n v="90000"/>
    <n v="76319.44"/>
    <n v="14086.22"/>
    <n v="14086.22"/>
    <n v="14086.22"/>
  </r>
  <r>
    <x v="6"/>
    <x v="37"/>
    <x v="37"/>
    <x v="1"/>
    <s v="22"/>
    <s v="224"/>
    <s v="Primas de seguros."/>
    <n v="3500"/>
    <n v="0"/>
    <n v="3500"/>
    <n v="0"/>
    <n v="0"/>
    <n v="0"/>
    <n v="0"/>
  </r>
  <r>
    <x v="6"/>
    <x v="37"/>
    <x v="37"/>
    <x v="1"/>
    <s v="22"/>
    <s v="225"/>
    <s v="Tributos."/>
    <n v="3000"/>
    <n v="0"/>
    <n v="3000"/>
    <n v="636.6"/>
    <n v="636.6"/>
    <n v="636.6"/>
    <n v="636.6"/>
  </r>
  <r>
    <x v="6"/>
    <x v="37"/>
    <x v="37"/>
    <x v="1"/>
    <s v="22"/>
    <s v="22602"/>
    <s v="Publicidad y propaganda."/>
    <n v="0"/>
    <n v="0"/>
    <n v="0"/>
    <n v="0"/>
    <n v="0"/>
    <n v="0"/>
    <n v="0"/>
  </r>
  <r>
    <x v="6"/>
    <x v="37"/>
    <x v="37"/>
    <x v="1"/>
    <s v="22"/>
    <s v="22606"/>
    <s v="Reuniones, conferencias y cursos."/>
    <n v="0"/>
    <n v="0"/>
    <n v="0"/>
    <n v="0"/>
    <n v="0"/>
    <n v="0"/>
    <n v="0"/>
  </r>
  <r>
    <x v="6"/>
    <x v="37"/>
    <x v="37"/>
    <x v="1"/>
    <s v="22"/>
    <s v="22699"/>
    <s v="Otros gastos diversos"/>
    <n v="12282"/>
    <n v="0"/>
    <n v="12282"/>
    <n v="9659.48"/>
    <n v="9659.48"/>
    <n v="9659.48"/>
    <n v="9659.48"/>
  </r>
  <r>
    <x v="6"/>
    <x v="37"/>
    <x v="37"/>
    <x v="1"/>
    <s v="22"/>
    <s v="22700"/>
    <s v="Limpieza y aseo."/>
    <n v="21000"/>
    <n v="0"/>
    <n v="21000"/>
    <n v="14157"/>
    <n v="14157"/>
    <n v="4719"/>
    <n v="4719"/>
  </r>
  <r>
    <x v="6"/>
    <x v="37"/>
    <x v="37"/>
    <x v="1"/>
    <s v="22"/>
    <s v="22706"/>
    <s v="Estudios y trabajos técnicos."/>
    <n v="9000"/>
    <n v="0"/>
    <n v="9000"/>
    <n v="0"/>
    <n v="0"/>
    <n v="0"/>
    <n v="0"/>
  </r>
  <r>
    <x v="6"/>
    <x v="37"/>
    <x v="37"/>
    <x v="1"/>
    <s v="22"/>
    <s v="22799"/>
    <s v="Otros trabajos realizados por otras empresas y profes."/>
    <n v="1197705"/>
    <n v="0"/>
    <n v="1197705"/>
    <n v="812674.18"/>
    <n v="812674.18"/>
    <n v="196585.72"/>
    <n v="175503.77"/>
  </r>
  <r>
    <x v="6"/>
    <x v="37"/>
    <x v="37"/>
    <x v="2"/>
    <s v="48"/>
    <s v="48999"/>
    <s v="Otras transf. a Familias e Instituciones sin fines de lucro."/>
    <n v="198"/>
    <n v="0"/>
    <n v="198"/>
    <n v="0"/>
    <n v="0"/>
    <n v="0"/>
    <n v="0"/>
  </r>
  <r>
    <x v="6"/>
    <x v="37"/>
    <x v="37"/>
    <x v="3"/>
    <s v="61"/>
    <s v="610"/>
    <s v="Inversiones en terrenos."/>
    <n v="6000004"/>
    <n v="0"/>
    <n v="6000004"/>
    <n v="3882020.87"/>
    <n v="3882020.87"/>
    <n v="866436.37"/>
    <n v="716101.66"/>
  </r>
  <r>
    <x v="6"/>
    <x v="37"/>
    <x v="37"/>
    <x v="3"/>
    <s v="61"/>
    <s v="619"/>
    <s v="Otras inver de reposic en infraest y bienes dest al uso gral"/>
    <n v="849367"/>
    <n v="0"/>
    <n v="849367"/>
    <n v="768366.93"/>
    <n v="697040.37"/>
    <n v="73750.5"/>
    <n v="73750.5"/>
  </r>
  <r>
    <x v="6"/>
    <x v="37"/>
    <x v="37"/>
    <x v="3"/>
    <s v="62"/>
    <s v="622"/>
    <s v="Edificios y otras construcciones."/>
    <n v="50000"/>
    <n v="0"/>
    <n v="50000"/>
    <n v="0"/>
    <n v="0"/>
    <n v="0"/>
    <n v="0"/>
  </r>
  <r>
    <x v="6"/>
    <x v="37"/>
    <x v="37"/>
    <x v="3"/>
    <s v="62"/>
    <s v="623"/>
    <s v="Maquinaria, instalaciones técnicas y utillaje."/>
    <n v="90000"/>
    <n v="0"/>
    <n v="90000"/>
    <n v="25000"/>
    <n v="0"/>
    <n v="0"/>
    <n v="0"/>
  </r>
  <r>
    <x v="6"/>
    <x v="38"/>
    <x v="38"/>
    <x v="0"/>
    <s v="12"/>
    <s v="12000"/>
    <s v="Sueldos del Grupo A1."/>
    <n v="63305"/>
    <n v="0"/>
    <n v="63305"/>
    <n v="54261"/>
    <n v="54261"/>
    <n v="15922.8"/>
    <n v="15922.8"/>
  </r>
  <r>
    <x v="6"/>
    <x v="38"/>
    <x v="38"/>
    <x v="0"/>
    <s v="12"/>
    <s v="12001"/>
    <s v="Sueldos del Grupo A2."/>
    <n v="63620"/>
    <n v="0"/>
    <n v="63620"/>
    <n v="47715"/>
    <n v="47715"/>
    <n v="17896.79"/>
    <n v="17896.79"/>
  </r>
  <r>
    <x v="6"/>
    <x v="38"/>
    <x v="38"/>
    <x v="0"/>
    <s v="12"/>
    <s v="12003"/>
    <s v="Sueldos del Grupo C1."/>
    <n v="73088"/>
    <n v="0"/>
    <n v="73088"/>
    <n v="58848"/>
    <n v="58848"/>
    <n v="16340.95"/>
    <n v="16340.95"/>
  </r>
  <r>
    <x v="6"/>
    <x v="38"/>
    <x v="38"/>
    <x v="0"/>
    <s v="12"/>
    <s v="12004"/>
    <s v="Sueldos del Grupo C2."/>
    <n v="10325"/>
    <n v="0"/>
    <n v="10325"/>
    <n v="5100"/>
    <n v="5100"/>
    <n v="4203.21"/>
    <n v="4203.21"/>
  </r>
  <r>
    <x v="6"/>
    <x v="38"/>
    <x v="38"/>
    <x v="0"/>
    <s v="12"/>
    <s v="12006"/>
    <s v="Trienios."/>
    <n v="36358"/>
    <n v="0"/>
    <n v="36358"/>
    <n v="36357"/>
    <n v="36357"/>
    <n v="11021.6"/>
    <n v="11021.6"/>
  </r>
  <r>
    <x v="6"/>
    <x v="38"/>
    <x v="38"/>
    <x v="0"/>
    <s v="12"/>
    <s v="12100"/>
    <s v="Complemento de destino."/>
    <n v="122219"/>
    <n v="0"/>
    <n v="122219"/>
    <n v="96319"/>
    <n v="96319"/>
    <n v="35022.58"/>
    <n v="35022.58"/>
  </r>
  <r>
    <x v="6"/>
    <x v="38"/>
    <x v="38"/>
    <x v="0"/>
    <s v="12"/>
    <s v="12101"/>
    <s v="Complemento específico."/>
    <n v="293243"/>
    <n v="0"/>
    <n v="293243"/>
    <n v="225716"/>
    <n v="225716"/>
    <n v="103587.35"/>
    <n v="103587.35"/>
  </r>
  <r>
    <x v="6"/>
    <x v="38"/>
    <x v="38"/>
    <x v="0"/>
    <s v="12"/>
    <s v="12103"/>
    <s v="Otros complementos."/>
    <n v="14489"/>
    <n v="0"/>
    <n v="14489"/>
    <n v="14489"/>
    <n v="14489"/>
    <n v="6024.92"/>
    <n v="6024.92"/>
  </r>
  <r>
    <x v="6"/>
    <x v="38"/>
    <x v="38"/>
    <x v="0"/>
    <s v="13"/>
    <s v="13000"/>
    <s v="Retribuciones básicas."/>
    <n v="10268"/>
    <n v="0"/>
    <n v="10268"/>
    <n v="5268"/>
    <n v="5268"/>
    <n v="2468.5100000000002"/>
    <n v="2468.5100000000002"/>
  </r>
  <r>
    <x v="6"/>
    <x v="38"/>
    <x v="38"/>
    <x v="0"/>
    <s v="13"/>
    <s v="13002"/>
    <s v="Otras remuneraciones."/>
    <n v="7404"/>
    <n v="0"/>
    <n v="7404"/>
    <n v="5404"/>
    <n v="5404"/>
    <n v="1966.88"/>
    <n v="1966.88"/>
  </r>
  <r>
    <x v="6"/>
    <x v="38"/>
    <x v="38"/>
    <x v="0"/>
    <s v="13"/>
    <s v="131"/>
    <s v="Laboral temporal."/>
    <n v="30000"/>
    <n v="0"/>
    <n v="30000"/>
    <n v="17000"/>
    <n v="17000"/>
    <n v="8299.2199999999993"/>
    <n v="8299.2199999999993"/>
  </r>
  <r>
    <x v="6"/>
    <x v="38"/>
    <x v="38"/>
    <x v="1"/>
    <s v="20"/>
    <s v="203"/>
    <s v="Arrendamientos de maquinaria, instalaciones y utillaje."/>
    <n v="16000"/>
    <n v="0"/>
    <n v="16000"/>
    <n v="12350"/>
    <n v="12350"/>
    <n v="0"/>
    <n v="0"/>
  </r>
  <r>
    <x v="6"/>
    <x v="38"/>
    <x v="38"/>
    <x v="1"/>
    <s v="21"/>
    <s v="213"/>
    <s v="Reparación de maquinaria, instalaciones técnicas y utillaje."/>
    <n v="21000"/>
    <n v="0"/>
    <n v="21000"/>
    <n v="19880.63"/>
    <n v="19880.63"/>
    <n v="2416.5300000000002"/>
    <n v="2416.5300000000002"/>
  </r>
  <r>
    <x v="6"/>
    <x v="38"/>
    <x v="38"/>
    <x v="1"/>
    <s v="21"/>
    <s v="214"/>
    <s v="Reparación de elementos de transporte."/>
    <n v="2000"/>
    <n v="0"/>
    <n v="2000"/>
    <n v="0"/>
    <n v="0"/>
    <n v="0"/>
    <n v="0"/>
  </r>
  <r>
    <x v="6"/>
    <x v="38"/>
    <x v="38"/>
    <x v="1"/>
    <s v="22"/>
    <s v="22100"/>
    <s v="Energía eléctrica."/>
    <n v="29000"/>
    <n v="0"/>
    <n v="29000"/>
    <n v="20000"/>
    <n v="20000"/>
    <n v="0"/>
    <n v="0"/>
  </r>
  <r>
    <x v="6"/>
    <x v="38"/>
    <x v="38"/>
    <x v="1"/>
    <s v="22"/>
    <s v="22101"/>
    <s v="Agua."/>
    <n v="500"/>
    <n v="0"/>
    <n v="500"/>
    <n v="0"/>
    <n v="0"/>
    <n v="0"/>
    <n v="0"/>
  </r>
  <r>
    <x v="6"/>
    <x v="38"/>
    <x v="38"/>
    <x v="1"/>
    <s v="22"/>
    <s v="22103"/>
    <s v="Combustibles y carburantes."/>
    <n v="1200"/>
    <n v="0"/>
    <n v="1200"/>
    <n v="1000"/>
    <n v="1000"/>
    <n v="0"/>
    <n v="0"/>
  </r>
  <r>
    <x v="6"/>
    <x v="38"/>
    <x v="38"/>
    <x v="1"/>
    <s v="22"/>
    <s v="22104"/>
    <s v="Vestuario."/>
    <n v="1000"/>
    <n v="0"/>
    <n v="1000"/>
    <n v="0"/>
    <n v="0"/>
    <n v="0"/>
    <n v="0"/>
  </r>
  <r>
    <x v="6"/>
    <x v="38"/>
    <x v="38"/>
    <x v="1"/>
    <s v="22"/>
    <s v="22112"/>
    <s v="Sumin. de material electrónico, eléctrico y de telecomunic."/>
    <n v="40000"/>
    <n v="0"/>
    <n v="40000"/>
    <n v="11756.26"/>
    <n v="11756.26"/>
    <n v="0"/>
    <n v="0"/>
  </r>
  <r>
    <x v="6"/>
    <x v="38"/>
    <x v="38"/>
    <x v="1"/>
    <s v="22"/>
    <s v="22199"/>
    <s v="Otros suministros."/>
    <n v="19500"/>
    <n v="0"/>
    <n v="19500"/>
    <n v="7431.94"/>
    <n v="7431.94"/>
    <n v="1639.91"/>
    <n v="1639.91"/>
  </r>
  <r>
    <x v="6"/>
    <x v="38"/>
    <x v="38"/>
    <x v="1"/>
    <s v="22"/>
    <s v="223"/>
    <s v="Transportes."/>
    <n v="2000"/>
    <n v="0"/>
    <n v="2000"/>
    <n v="605"/>
    <n v="605"/>
    <n v="0"/>
    <n v="0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8000"/>
    <n v="0"/>
    <n v="18000"/>
    <n v="0"/>
    <n v="0"/>
    <n v="0"/>
    <n v="0"/>
  </r>
  <r>
    <x v="6"/>
    <x v="38"/>
    <x v="38"/>
    <x v="1"/>
    <s v="22"/>
    <s v="22602"/>
    <s v="Publicidad y propaganda."/>
    <n v="10300"/>
    <n v="0"/>
    <n v="10300"/>
    <n v="0"/>
    <n v="0"/>
    <n v="0"/>
    <n v="0"/>
  </r>
  <r>
    <x v="6"/>
    <x v="38"/>
    <x v="38"/>
    <x v="1"/>
    <s v="22"/>
    <s v="22603"/>
    <s v="Publicación en Diarios Oficiales"/>
    <n v="1000"/>
    <n v="0"/>
    <n v="1000"/>
    <n v="0"/>
    <n v="0"/>
    <n v="0"/>
    <n v="0"/>
  </r>
  <r>
    <x v="6"/>
    <x v="38"/>
    <x v="38"/>
    <x v="1"/>
    <s v="22"/>
    <s v="22700"/>
    <s v="Limpieza y aseo."/>
    <n v="2500"/>
    <n v="0"/>
    <n v="2500"/>
    <n v="0"/>
    <n v="0"/>
    <n v="0"/>
    <n v="0"/>
  </r>
  <r>
    <x v="6"/>
    <x v="38"/>
    <x v="38"/>
    <x v="1"/>
    <s v="22"/>
    <s v="22706"/>
    <s v="Estudios y trabajos técnicos."/>
    <n v="30000"/>
    <n v="0"/>
    <n v="30000"/>
    <n v="22610.06"/>
    <n v="22610.06"/>
    <n v="0"/>
    <n v="0"/>
  </r>
  <r>
    <x v="6"/>
    <x v="38"/>
    <x v="38"/>
    <x v="1"/>
    <s v="22"/>
    <s v="22799"/>
    <s v="Otros trabajos realizados por otras empresas y profes."/>
    <n v="100000"/>
    <n v="0"/>
    <n v="100000"/>
    <n v="73980.87"/>
    <n v="73980.87"/>
    <n v="0"/>
    <n v="0"/>
  </r>
  <r>
    <x v="6"/>
    <x v="38"/>
    <x v="38"/>
    <x v="1"/>
    <s v="23"/>
    <s v="23020"/>
    <s v="Dietas del personal no directivo"/>
    <n v="2000"/>
    <n v="0"/>
    <n v="2000"/>
    <n v="0"/>
    <n v="0"/>
    <n v="0"/>
    <n v="0"/>
  </r>
  <r>
    <x v="6"/>
    <x v="38"/>
    <x v="38"/>
    <x v="1"/>
    <s v="23"/>
    <s v="23120"/>
    <s v="Locomoción del personal no directivo."/>
    <n v="2000"/>
    <n v="0"/>
    <n v="2000"/>
    <n v="0"/>
    <n v="0"/>
    <n v="0"/>
    <n v="0"/>
  </r>
  <r>
    <x v="6"/>
    <x v="38"/>
    <x v="38"/>
    <x v="2"/>
    <s v="48"/>
    <s v="48999"/>
    <s v="Otras transf. a Familias e Instituciones sin fines de lucro."/>
    <n v="5000"/>
    <n v="0"/>
    <n v="5000"/>
    <n v="2425"/>
    <n v="2425"/>
    <n v="0"/>
    <n v="0"/>
  </r>
  <r>
    <x v="6"/>
    <x v="38"/>
    <x v="38"/>
    <x v="3"/>
    <s v="63"/>
    <s v="633"/>
    <s v="Maquinaria, instalaciones técnicas y utillaje."/>
    <n v="435841"/>
    <n v="0"/>
    <n v="435841"/>
    <n v="435840.09"/>
    <n v="435840.09"/>
    <n v="0"/>
    <n v="0"/>
  </r>
  <r>
    <x v="7"/>
    <x v="39"/>
    <x v="39"/>
    <x v="0"/>
    <s v="12"/>
    <s v="12000"/>
    <s v="Sueldos del Grupo A1."/>
    <n v="122089"/>
    <n v="0"/>
    <n v="122089"/>
    <n v="108523"/>
    <n v="108523"/>
    <n v="27037.45"/>
    <n v="27037.45"/>
  </r>
  <r>
    <x v="7"/>
    <x v="39"/>
    <x v="39"/>
    <x v="0"/>
    <s v="12"/>
    <s v="12001"/>
    <s v="Sueldos del Grupo A2."/>
    <n v="0"/>
    <n v="0"/>
    <n v="0"/>
    <n v="8100"/>
    <n v="8100"/>
    <n v="4589.3999999999996"/>
    <n v="4589.3999999999996"/>
  </r>
  <r>
    <x v="7"/>
    <x v="39"/>
    <x v="39"/>
    <x v="0"/>
    <s v="12"/>
    <s v="12003"/>
    <s v="Sueldos del Grupo C1."/>
    <n v="46695"/>
    <n v="0"/>
    <n v="46695"/>
    <n v="24362"/>
    <n v="24362"/>
    <n v="8614.6"/>
    <n v="8614.6"/>
  </r>
  <r>
    <x v="7"/>
    <x v="39"/>
    <x v="39"/>
    <x v="0"/>
    <s v="12"/>
    <s v="12004"/>
    <s v="Sueldos del Grupo C2."/>
    <n v="15488"/>
    <n v="0"/>
    <n v="15488"/>
    <n v="10325"/>
    <n v="10325"/>
    <n v="6046.55"/>
    <n v="6046.55"/>
  </r>
  <r>
    <x v="7"/>
    <x v="39"/>
    <x v="39"/>
    <x v="0"/>
    <s v="12"/>
    <s v="12006"/>
    <s v="Trienios."/>
    <n v="28368"/>
    <n v="0"/>
    <n v="28368"/>
    <n v="28368"/>
    <n v="28368"/>
    <n v="9740.75"/>
    <n v="9740.75"/>
  </r>
  <r>
    <x v="7"/>
    <x v="39"/>
    <x v="39"/>
    <x v="0"/>
    <s v="12"/>
    <s v="12100"/>
    <s v="Complemento de destino."/>
    <n v="123493"/>
    <n v="0"/>
    <n v="123493"/>
    <n v="97985"/>
    <n v="97985"/>
    <n v="29727.95"/>
    <n v="29727.95"/>
  </r>
  <r>
    <x v="7"/>
    <x v="39"/>
    <x v="39"/>
    <x v="0"/>
    <s v="12"/>
    <s v="12101"/>
    <s v="Complemento específico."/>
    <n v="301468"/>
    <n v="0"/>
    <n v="301468"/>
    <n v="242751"/>
    <n v="242751"/>
    <n v="72946.89"/>
    <n v="72946.89"/>
  </r>
  <r>
    <x v="7"/>
    <x v="39"/>
    <x v="39"/>
    <x v="0"/>
    <s v="12"/>
    <s v="12103"/>
    <s v="Otros complementos."/>
    <n v="14902"/>
    <n v="0"/>
    <n v="14902"/>
    <n v="14901"/>
    <n v="14901"/>
    <n v="6622.25"/>
    <n v="6622.25"/>
  </r>
  <r>
    <x v="7"/>
    <x v="39"/>
    <x v="39"/>
    <x v="1"/>
    <s v="20"/>
    <s v="203"/>
    <s v="Arrendamientos de maquinaria, instalaciones y utillaje."/>
    <n v="5000"/>
    <n v="0"/>
    <n v="5000"/>
    <n v="550"/>
    <n v="550"/>
    <n v="328.51"/>
    <n v="328.51"/>
  </r>
  <r>
    <x v="7"/>
    <x v="39"/>
    <x v="39"/>
    <x v="1"/>
    <s v="21"/>
    <s v="213"/>
    <s v="Reparación de maquinaria, instalaciones técnicas y utillaje."/>
    <n v="6000"/>
    <n v="0"/>
    <n v="6000"/>
    <n v="5650"/>
    <n v="5650"/>
    <n v="0"/>
    <n v="0"/>
  </r>
  <r>
    <x v="7"/>
    <x v="39"/>
    <x v="39"/>
    <x v="1"/>
    <s v="22"/>
    <s v="22602"/>
    <s v="Publicidad y propaganda."/>
    <n v="2000"/>
    <n v="0"/>
    <n v="2000"/>
    <n v="7.2"/>
    <n v="7.2"/>
    <n v="7.2"/>
    <n v="7.2"/>
  </r>
  <r>
    <x v="7"/>
    <x v="39"/>
    <x v="39"/>
    <x v="1"/>
    <s v="22"/>
    <s v="22606"/>
    <s v="Reuniones, conferencias y cursos."/>
    <n v="1350"/>
    <n v="0"/>
    <n v="1350"/>
    <n v="0"/>
    <n v="0"/>
    <n v="0"/>
    <n v="0"/>
  </r>
  <r>
    <x v="7"/>
    <x v="39"/>
    <x v="39"/>
    <x v="1"/>
    <s v="22"/>
    <s v="22699"/>
    <s v="Otros gastos diversos"/>
    <n v="10000"/>
    <n v="0"/>
    <n v="10000"/>
    <n v="196.58"/>
    <n v="196.58"/>
    <n v="151.91999999999999"/>
    <n v="151.91999999999999"/>
  </r>
  <r>
    <x v="7"/>
    <x v="39"/>
    <x v="39"/>
    <x v="1"/>
    <s v="22"/>
    <s v="22706"/>
    <s v="Estudios y trabajos técnicos."/>
    <n v="50000"/>
    <n v="0"/>
    <n v="50000"/>
    <n v="13297.9"/>
    <n v="13297.9"/>
    <n v="0"/>
    <n v="0"/>
  </r>
  <r>
    <x v="7"/>
    <x v="39"/>
    <x v="39"/>
    <x v="1"/>
    <s v="23"/>
    <s v="23020"/>
    <s v="Dietas del personal no directivo"/>
    <n v="1000"/>
    <n v="0"/>
    <n v="1000"/>
    <n v="0"/>
    <n v="0"/>
    <n v="0"/>
    <n v="0"/>
  </r>
  <r>
    <x v="7"/>
    <x v="39"/>
    <x v="39"/>
    <x v="1"/>
    <s v="23"/>
    <s v="23120"/>
    <s v="Locomoción del personal no directivo."/>
    <n v="1000"/>
    <n v="0"/>
    <n v="1000"/>
    <n v="0"/>
    <n v="0"/>
    <n v="0"/>
    <n v="0"/>
  </r>
  <r>
    <x v="7"/>
    <x v="39"/>
    <x v="39"/>
    <x v="4"/>
    <s v="35"/>
    <s v="352"/>
    <s v="Intereses de demora."/>
    <n v="4000"/>
    <n v="0"/>
    <n v="4000"/>
    <n v="0"/>
    <n v="0"/>
    <n v="0"/>
    <n v="0"/>
  </r>
  <r>
    <x v="7"/>
    <x v="40"/>
    <x v="40"/>
    <x v="0"/>
    <s v="12"/>
    <s v="12000"/>
    <s v="Sueldos del Grupo A1."/>
    <n v="54262"/>
    <n v="0"/>
    <n v="54262"/>
    <n v="36000"/>
    <n v="36000"/>
    <n v="12870.93"/>
    <n v="12870.93"/>
  </r>
  <r>
    <x v="7"/>
    <x v="40"/>
    <x v="40"/>
    <x v="0"/>
    <s v="12"/>
    <s v="12001"/>
    <s v="Sueldos del Grupo A2."/>
    <n v="60969"/>
    <n v="0"/>
    <n v="60969"/>
    <n v="60655"/>
    <n v="60655"/>
    <n v="19122.73"/>
    <n v="19122.73"/>
  </r>
  <r>
    <x v="7"/>
    <x v="40"/>
    <x v="40"/>
    <x v="0"/>
    <s v="12"/>
    <s v="12003"/>
    <s v="Sueldos del Grupo C1."/>
    <n v="12215"/>
    <n v="0"/>
    <n v="12215"/>
    <n v="17856"/>
    <n v="17856"/>
    <n v="6819.62"/>
    <n v="6819.62"/>
  </r>
  <r>
    <x v="7"/>
    <x v="40"/>
    <x v="40"/>
    <x v="0"/>
    <s v="12"/>
    <s v="12004"/>
    <s v="Sueldos del Grupo C2."/>
    <n v="20651"/>
    <n v="0"/>
    <n v="20651"/>
    <n v="19500"/>
    <n v="19500"/>
    <n v="6452.82"/>
    <n v="6452.82"/>
  </r>
  <r>
    <x v="7"/>
    <x v="40"/>
    <x v="40"/>
    <x v="0"/>
    <s v="12"/>
    <s v="12006"/>
    <s v="Trienios."/>
    <n v="36212"/>
    <n v="0"/>
    <n v="36212"/>
    <n v="27000"/>
    <n v="27000"/>
    <n v="10003.33"/>
    <n v="10003.33"/>
  </r>
  <r>
    <x v="7"/>
    <x v="40"/>
    <x v="40"/>
    <x v="0"/>
    <s v="12"/>
    <s v="12100"/>
    <s v="Complemento de destino."/>
    <n v="84837"/>
    <n v="0"/>
    <n v="84837"/>
    <n v="72262"/>
    <n v="72262"/>
    <n v="24936.95"/>
    <n v="24936.95"/>
  </r>
  <r>
    <x v="7"/>
    <x v="40"/>
    <x v="40"/>
    <x v="0"/>
    <s v="12"/>
    <s v="12101"/>
    <s v="Complemento específico."/>
    <n v="218306"/>
    <n v="50000"/>
    <n v="268306"/>
    <n v="180218"/>
    <n v="180218"/>
    <n v="75527.95"/>
    <n v="75527.95"/>
  </r>
  <r>
    <x v="7"/>
    <x v="40"/>
    <x v="40"/>
    <x v="0"/>
    <s v="12"/>
    <s v="12103"/>
    <s v="Otros complementos."/>
    <n v="16773"/>
    <n v="0"/>
    <n v="16773"/>
    <n v="11200"/>
    <n v="11200"/>
    <n v="5481.84"/>
    <n v="5481.84"/>
  </r>
  <r>
    <x v="7"/>
    <x v="40"/>
    <x v="40"/>
    <x v="0"/>
    <s v="13"/>
    <s v="13000"/>
    <s v="Retribuciones básicas."/>
    <n v="62005"/>
    <n v="0"/>
    <n v="62005"/>
    <n v="27000"/>
    <n v="27000"/>
    <n v="17362.240000000002"/>
    <n v="17362.240000000002"/>
  </r>
  <r>
    <x v="7"/>
    <x v="40"/>
    <x v="40"/>
    <x v="0"/>
    <s v="13"/>
    <s v="13001"/>
    <s v="Horas extraordinarias"/>
    <n v="6000"/>
    <n v="0"/>
    <n v="6000"/>
    <n v="3115.21"/>
    <n v="3115.21"/>
    <n v="3115.21"/>
    <n v="3115.21"/>
  </r>
  <r>
    <x v="7"/>
    <x v="40"/>
    <x v="40"/>
    <x v="0"/>
    <s v="13"/>
    <s v="13002"/>
    <s v="Otras remuneraciones."/>
    <n v="56303"/>
    <n v="0"/>
    <n v="56303"/>
    <n v="27000"/>
    <n v="27000"/>
    <n v="16940.66"/>
    <n v="16940.66"/>
  </r>
  <r>
    <x v="7"/>
    <x v="40"/>
    <x v="40"/>
    <x v="1"/>
    <s v="20"/>
    <s v="203"/>
    <s v="Arrendamientos de maquinaria, instalaciones y utillaje."/>
    <n v="2500"/>
    <n v="0"/>
    <n v="2500"/>
    <n v="1640"/>
    <n v="1640"/>
    <n v="353.92"/>
    <n v="353.92"/>
  </r>
  <r>
    <x v="7"/>
    <x v="40"/>
    <x v="40"/>
    <x v="1"/>
    <s v="21"/>
    <s v="210"/>
    <s v="Infraestructuras y bienes naturales."/>
    <n v="500"/>
    <n v="0"/>
    <n v="500"/>
    <n v="0"/>
    <n v="0"/>
    <n v="0"/>
    <n v="0"/>
  </r>
  <r>
    <x v="7"/>
    <x v="40"/>
    <x v="40"/>
    <x v="1"/>
    <s v="21"/>
    <s v="213"/>
    <s v="Reparación de maquinaria, instalaciones técnicas y utillaje."/>
    <n v="1500"/>
    <n v="0"/>
    <n v="1500"/>
    <n v="970"/>
    <n v="970"/>
    <n v="0"/>
    <n v="0"/>
  </r>
  <r>
    <x v="7"/>
    <x v="40"/>
    <x v="40"/>
    <x v="1"/>
    <s v="21"/>
    <s v="214"/>
    <s v="Reparación de elementos de transporte."/>
    <n v="1500"/>
    <n v="0"/>
    <n v="1500"/>
    <n v="0"/>
    <n v="0"/>
    <n v="0"/>
    <n v="0"/>
  </r>
  <r>
    <x v="7"/>
    <x v="40"/>
    <x v="40"/>
    <x v="1"/>
    <s v="22"/>
    <s v="22100"/>
    <s v="Energía eléctrica."/>
    <n v="180000"/>
    <n v="0"/>
    <n v="180000"/>
    <n v="210000"/>
    <n v="210000"/>
    <n v="70091.12"/>
    <n v="70091.12"/>
  </r>
  <r>
    <x v="7"/>
    <x v="40"/>
    <x v="40"/>
    <x v="1"/>
    <s v="22"/>
    <s v="22103"/>
    <s v="Combustibles y carburantes."/>
    <n v="100"/>
    <n v="0"/>
    <n v="100"/>
    <n v="0"/>
    <n v="0"/>
    <n v="0"/>
    <n v="0"/>
  </r>
  <r>
    <x v="7"/>
    <x v="40"/>
    <x v="40"/>
    <x v="1"/>
    <s v="22"/>
    <s v="22104"/>
    <s v="Vestuario."/>
    <n v="500"/>
    <n v="0"/>
    <n v="500"/>
    <n v="0"/>
    <n v="0"/>
    <n v="0"/>
    <n v="0"/>
  </r>
  <r>
    <x v="7"/>
    <x v="40"/>
    <x v="40"/>
    <x v="1"/>
    <s v="22"/>
    <s v="22199"/>
    <s v="Otros suministros."/>
    <n v="1000"/>
    <n v="0"/>
    <n v="1000"/>
    <n v="0"/>
    <n v="0"/>
    <n v="0"/>
    <n v="0"/>
  </r>
  <r>
    <x v="7"/>
    <x v="40"/>
    <x v="40"/>
    <x v="1"/>
    <s v="22"/>
    <s v="22200"/>
    <s v="Servicios de Telecomunicaciones."/>
    <n v="500"/>
    <n v="0"/>
    <n v="500"/>
    <n v="0"/>
    <n v="0"/>
    <n v="0"/>
    <n v="0"/>
  </r>
  <r>
    <x v="7"/>
    <x v="40"/>
    <x v="40"/>
    <x v="1"/>
    <s v="22"/>
    <s v="224"/>
    <s v="Primas de seguros."/>
    <n v="500"/>
    <n v="0"/>
    <n v="500"/>
    <n v="0"/>
    <n v="0"/>
    <n v="0"/>
    <n v="0"/>
  </r>
  <r>
    <x v="7"/>
    <x v="40"/>
    <x v="40"/>
    <x v="1"/>
    <s v="22"/>
    <s v="225"/>
    <s v="Tributos."/>
    <n v="100"/>
    <n v="0"/>
    <n v="100"/>
    <n v="0"/>
    <n v="0"/>
    <n v="0"/>
    <n v="0"/>
  </r>
  <r>
    <x v="7"/>
    <x v="40"/>
    <x v="40"/>
    <x v="1"/>
    <s v="22"/>
    <s v="22602"/>
    <s v="Publicidad y propaganda."/>
    <n v="10000"/>
    <n v="0"/>
    <n v="10000"/>
    <n v="0"/>
    <n v="0"/>
    <n v="0"/>
    <n v="0"/>
  </r>
  <r>
    <x v="7"/>
    <x v="40"/>
    <x v="40"/>
    <x v="1"/>
    <s v="22"/>
    <s v="22606"/>
    <s v="Reuniones, conferencias y cursos."/>
    <n v="2000"/>
    <n v="0"/>
    <n v="2000"/>
    <n v="0"/>
    <n v="0"/>
    <n v="0"/>
    <n v="0"/>
  </r>
  <r>
    <x v="7"/>
    <x v="40"/>
    <x v="40"/>
    <x v="1"/>
    <s v="22"/>
    <s v="22699"/>
    <s v="Otros gastos diversos"/>
    <n v="20000"/>
    <n v="0"/>
    <n v="20000"/>
    <n v="3765.88"/>
    <n v="3765.88"/>
    <n v="3765.88"/>
    <n v="3765.88"/>
  </r>
  <r>
    <x v="7"/>
    <x v="40"/>
    <x v="40"/>
    <x v="1"/>
    <s v="22"/>
    <s v="22706"/>
    <s v="Estudios y trabajos técnicos."/>
    <n v="98435"/>
    <n v="0"/>
    <n v="98435"/>
    <n v="0"/>
    <n v="0"/>
    <n v="0"/>
    <n v="0"/>
  </r>
  <r>
    <x v="7"/>
    <x v="40"/>
    <x v="40"/>
    <x v="1"/>
    <s v="22"/>
    <s v="22799"/>
    <s v="Otros trabajos realizados por otras empresas y profes."/>
    <n v="4390000"/>
    <n v="0"/>
    <n v="4390000"/>
    <n v="4153159.5"/>
    <n v="3880752.12"/>
    <n v="673904.87"/>
    <n v="673904.87"/>
  </r>
  <r>
    <x v="7"/>
    <x v="40"/>
    <x v="40"/>
    <x v="1"/>
    <s v="23"/>
    <s v="23020"/>
    <s v="Dietas del personal no directivo"/>
    <n v="400"/>
    <n v="0"/>
    <n v="400"/>
    <n v="0"/>
    <n v="0"/>
    <n v="0"/>
    <n v="0"/>
  </r>
  <r>
    <x v="7"/>
    <x v="40"/>
    <x v="40"/>
    <x v="1"/>
    <s v="23"/>
    <s v="23120"/>
    <s v="Locomoción del personal no directivo."/>
    <n v="600"/>
    <n v="0"/>
    <n v="600"/>
    <n v="0"/>
    <n v="0"/>
    <n v="0"/>
    <n v="0"/>
  </r>
  <r>
    <x v="7"/>
    <x v="40"/>
    <x v="40"/>
    <x v="2"/>
    <s v="46"/>
    <s v="463"/>
    <s v="A Mancomunidades."/>
    <n v="0"/>
    <n v="0"/>
    <n v="0"/>
    <n v="0"/>
    <n v="0"/>
    <n v="0"/>
    <n v="0"/>
  </r>
  <r>
    <x v="7"/>
    <x v="40"/>
    <x v="40"/>
    <x v="2"/>
    <s v="47"/>
    <s v="479"/>
    <s v="Otras subvenciones a Empresas privadas."/>
    <n v="15000"/>
    <n v="0"/>
    <n v="15000"/>
    <n v="0"/>
    <n v="0"/>
    <n v="0"/>
    <n v="0"/>
  </r>
  <r>
    <x v="7"/>
    <x v="40"/>
    <x v="40"/>
    <x v="3"/>
    <s v="61"/>
    <s v="619"/>
    <s v="Otras inver de reposic en infraest y bienes dest al uso gral"/>
    <n v="2302498"/>
    <n v="0"/>
    <n v="2302498"/>
    <n v="2192887.1"/>
    <n v="2192887.1"/>
    <n v="339793.69"/>
    <n v="302341.36"/>
  </r>
  <r>
    <x v="7"/>
    <x v="41"/>
    <x v="41"/>
    <x v="0"/>
    <s v="12"/>
    <s v="12000"/>
    <s v="Sueldos del Grupo A1."/>
    <n v="90436"/>
    <n v="0"/>
    <n v="90436"/>
    <n v="101281"/>
    <n v="101281"/>
    <n v="26992.9"/>
    <n v="26992.9"/>
  </r>
  <r>
    <x v="7"/>
    <x v="41"/>
    <x v="41"/>
    <x v="0"/>
    <s v="12"/>
    <s v="12001"/>
    <s v="Sueldos del Grupo A2."/>
    <n v="90128"/>
    <n v="0"/>
    <n v="90128"/>
    <n v="63620"/>
    <n v="63620"/>
    <n v="18089.89"/>
    <n v="18089.89"/>
  </r>
  <r>
    <x v="7"/>
    <x v="41"/>
    <x v="41"/>
    <x v="0"/>
    <s v="12"/>
    <s v="12003"/>
    <s v="Sueldos del Grupo C1."/>
    <n v="60907"/>
    <n v="0"/>
    <n v="60907"/>
    <n v="36544"/>
    <n v="36544"/>
    <n v="12548.6"/>
    <n v="12548.6"/>
  </r>
  <r>
    <x v="7"/>
    <x v="41"/>
    <x v="41"/>
    <x v="0"/>
    <s v="12"/>
    <s v="12004"/>
    <s v="Sueldos del Grupo C2."/>
    <n v="10325"/>
    <n v="0"/>
    <n v="10325"/>
    <n v="9976"/>
    <n v="9976"/>
    <n v="1433.96"/>
    <n v="1433.96"/>
  </r>
  <r>
    <x v="7"/>
    <x v="41"/>
    <x v="41"/>
    <x v="0"/>
    <s v="12"/>
    <s v="12006"/>
    <s v="Trienios."/>
    <n v="41241"/>
    <n v="0"/>
    <n v="41241"/>
    <n v="33487"/>
    <n v="33487"/>
    <n v="11842.7"/>
    <n v="11842.7"/>
  </r>
  <r>
    <x v="7"/>
    <x v="41"/>
    <x v="41"/>
    <x v="0"/>
    <s v="12"/>
    <s v="12100"/>
    <s v="Complemento de destino."/>
    <n v="146698"/>
    <n v="0"/>
    <n v="146698"/>
    <n v="124126"/>
    <n v="124126"/>
    <n v="33254.699999999997"/>
    <n v="33254.699999999997"/>
  </r>
  <r>
    <x v="7"/>
    <x v="41"/>
    <x v="41"/>
    <x v="0"/>
    <s v="12"/>
    <s v="12101"/>
    <s v="Complemento específico."/>
    <n v="372582"/>
    <n v="0"/>
    <n v="372582"/>
    <n v="317281"/>
    <n v="317281"/>
    <n v="84960.61"/>
    <n v="84960.61"/>
  </r>
  <r>
    <x v="7"/>
    <x v="41"/>
    <x v="41"/>
    <x v="0"/>
    <s v="12"/>
    <s v="12103"/>
    <s v="Otros complementos."/>
    <n v="19881"/>
    <n v="0"/>
    <n v="19881"/>
    <n v="15910"/>
    <n v="15910"/>
    <n v="6088.56"/>
    <n v="6088.56"/>
  </r>
  <r>
    <x v="7"/>
    <x v="41"/>
    <x v="41"/>
    <x v="0"/>
    <s v="13"/>
    <s v="13000"/>
    <s v="Retribuciones básicas."/>
    <n v="629930"/>
    <n v="-25000"/>
    <n v="604930"/>
    <n v="454857.5"/>
    <n v="454857.5"/>
    <n v="124057.38"/>
    <n v="124057.38"/>
  </r>
  <r>
    <x v="7"/>
    <x v="41"/>
    <x v="41"/>
    <x v="0"/>
    <s v="13"/>
    <s v="13001"/>
    <s v="Horas extraordinarias"/>
    <n v="15000"/>
    <n v="0"/>
    <n v="15000"/>
    <n v="17722.7"/>
    <n v="17722.7"/>
    <n v="1879.15"/>
    <n v="1879.15"/>
  </r>
  <r>
    <x v="7"/>
    <x v="41"/>
    <x v="41"/>
    <x v="0"/>
    <s v="13"/>
    <s v="13002"/>
    <s v="Otras remuneraciones."/>
    <n v="709774"/>
    <n v="-25000"/>
    <n v="684774"/>
    <n v="498173.5"/>
    <n v="498173.5"/>
    <n v="164661.45000000001"/>
    <n v="164661.45000000001"/>
  </r>
  <r>
    <x v="7"/>
    <x v="41"/>
    <x v="41"/>
    <x v="0"/>
    <s v="13"/>
    <s v="131"/>
    <s v="Laboral temporal."/>
    <n v="10000"/>
    <n v="0"/>
    <n v="10000"/>
    <n v="31696"/>
    <n v="31696"/>
    <n v="12563.76"/>
    <n v="12563.76"/>
  </r>
  <r>
    <x v="7"/>
    <x v="41"/>
    <x v="41"/>
    <x v="0"/>
    <s v="15"/>
    <s v="151"/>
    <s v="Gratificaciones."/>
    <n v="4000"/>
    <n v="0"/>
    <n v="4000"/>
    <n v="0"/>
    <n v="0"/>
    <n v="0"/>
    <n v="0"/>
  </r>
  <r>
    <x v="7"/>
    <x v="41"/>
    <x v="41"/>
    <x v="1"/>
    <s v="20"/>
    <s v="203"/>
    <s v="Arrendamientos de maquinaria, instalaciones y utillaje."/>
    <n v="35000"/>
    <n v="0"/>
    <n v="35000"/>
    <n v="8461"/>
    <n v="8461"/>
    <n v="538.86"/>
    <n v="538.86"/>
  </r>
  <r>
    <x v="7"/>
    <x v="41"/>
    <x v="41"/>
    <x v="1"/>
    <s v="20"/>
    <s v="204"/>
    <s v="Arrendamientos de material de transporte."/>
    <n v="27000"/>
    <n v="0"/>
    <n v="27000"/>
    <n v="0"/>
    <n v="0"/>
    <n v="0"/>
    <n v="0"/>
  </r>
  <r>
    <x v="7"/>
    <x v="41"/>
    <x v="41"/>
    <x v="1"/>
    <s v="21"/>
    <s v="210"/>
    <s v="Infraestructuras y bienes naturales."/>
    <n v="180000"/>
    <n v="0"/>
    <n v="180000"/>
    <n v="128690"/>
    <n v="17006.07"/>
    <n v="9662.67"/>
    <n v="9662.67"/>
  </r>
  <r>
    <x v="7"/>
    <x v="41"/>
    <x v="41"/>
    <x v="1"/>
    <s v="21"/>
    <s v="213"/>
    <s v="Reparación de maquinaria, instalaciones técnicas y utillaje."/>
    <n v="26000"/>
    <n v="0"/>
    <n v="26000"/>
    <n v="7350.46"/>
    <n v="7350.46"/>
    <n v="2602.71"/>
    <n v="2602.71"/>
  </r>
  <r>
    <x v="7"/>
    <x v="41"/>
    <x v="41"/>
    <x v="1"/>
    <s v="21"/>
    <s v="214"/>
    <s v="Reparación de elementos de transporte."/>
    <n v="36000"/>
    <n v="0"/>
    <n v="36000"/>
    <n v="28244.82"/>
    <n v="10127.950000000001"/>
    <n v="9893.8799999999992"/>
    <n v="9893.8799999999992"/>
  </r>
  <r>
    <x v="7"/>
    <x v="41"/>
    <x v="41"/>
    <x v="1"/>
    <s v="22"/>
    <s v="22100"/>
    <s v="Energía eléctrica."/>
    <n v="13500"/>
    <n v="0"/>
    <n v="13500"/>
    <n v="18500"/>
    <n v="18500"/>
    <n v="4507.03"/>
    <n v="4507.03"/>
  </r>
  <r>
    <x v="7"/>
    <x v="41"/>
    <x v="41"/>
    <x v="1"/>
    <s v="22"/>
    <s v="22103"/>
    <s v="Combustibles y carburantes."/>
    <n v="48000"/>
    <n v="0"/>
    <n v="48000"/>
    <n v="47196.3"/>
    <n v="47196.3"/>
    <n v="7836.77"/>
    <n v="7836.77"/>
  </r>
  <r>
    <x v="7"/>
    <x v="41"/>
    <x v="41"/>
    <x v="1"/>
    <s v="22"/>
    <s v="22104"/>
    <s v="Vestuario."/>
    <n v="19545"/>
    <n v="0"/>
    <n v="19545"/>
    <n v="0"/>
    <n v="0"/>
    <n v="0"/>
    <n v="0"/>
  </r>
  <r>
    <x v="7"/>
    <x v="41"/>
    <x v="41"/>
    <x v="1"/>
    <s v="22"/>
    <s v="22199"/>
    <s v="Otros suministros."/>
    <n v="20000"/>
    <n v="0"/>
    <n v="20000"/>
    <n v="2920"/>
    <n v="2920"/>
    <n v="1590.6"/>
    <n v="1590.6"/>
  </r>
  <r>
    <x v="7"/>
    <x v="41"/>
    <x v="41"/>
    <x v="1"/>
    <s v="22"/>
    <s v="22604"/>
    <s v="Jurídicos, contenciosos."/>
    <n v="3000"/>
    <n v="0"/>
    <n v="3000"/>
    <n v="0"/>
    <n v="0"/>
    <n v="0"/>
    <n v="0"/>
  </r>
  <r>
    <x v="7"/>
    <x v="41"/>
    <x v="41"/>
    <x v="1"/>
    <s v="22"/>
    <s v="22606"/>
    <s v="Reuniones, conferencias y cursos."/>
    <n v="2000"/>
    <n v="0"/>
    <n v="2000"/>
    <n v="0"/>
    <n v="0"/>
    <n v="0"/>
    <n v="0"/>
  </r>
  <r>
    <x v="7"/>
    <x v="41"/>
    <x v="41"/>
    <x v="1"/>
    <s v="22"/>
    <s v="22699"/>
    <s v="Otros gastos diversos"/>
    <n v="5000"/>
    <n v="0"/>
    <n v="5000"/>
    <n v="0"/>
    <n v="0"/>
    <n v="0"/>
    <n v="0"/>
  </r>
  <r>
    <x v="7"/>
    <x v="41"/>
    <x v="41"/>
    <x v="1"/>
    <s v="22"/>
    <s v="22700"/>
    <s v="Limpieza y aseo."/>
    <n v="6200"/>
    <n v="0"/>
    <n v="6200"/>
    <n v="0"/>
    <n v="0"/>
    <n v="0"/>
    <n v="0"/>
  </r>
  <r>
    <x v="7"/>
    <x v="41"/>
    <x v="41"/>
    <x v="1"/>
    <s v="22"/>
    <s v="22706"/>
    <s v="Estudios y trabajos técnicos."/>
    <n v="5000"/>
    <n v="0"/>
    <n v="5000"/>
    <n v="665.5"/>
    <n v="665.5"/>
    <n v="665.5"/>
    <n v="665.5"/>
  </r>
  <r>
    <x v="7"/>
    <x v="41"/>
    <x v="41"/>
    <x v="3"/>
    <s v="60"/>
    <s v="609"/>
    <s v="Otras invers nuevas en infraest y bienes dest al uso gral"/>
    <n v="925068"/>
    <n v="1143698.67"/>
    <n v="2068766.67"/>
    <n v="1332660.8799999999"/>
    <n v="1266445.1200000001"/>
    <n v="85449.25"/>
    <n v="59563.91"/>
  </r>
  <r>
    <x v="7"/>
    <x v="41"/>
    <x v="41"/>
    <x v="3"/>
    <s v="61"/>
    <s v="619"/>
    <s v="Otras inver de reposic en infraest y bienes dest al uso gral"/>
    <n v="10687595"/>
    <n v="1382715.82"/>
    <n v="12070310.82"/>
    <n v="10969936.039999999"/>
    <n v="10822513.439999999"/>
    <n v="897864"/>
    <n v="654159.09"/>
  </r>
  <r>
    <x v="7"/>
    <x v="42"/>
    <x v="42"/>
    <x v="0"/>
    <s v="12"/>
    <s v="12001"/>
    <s v="Sueldos del Grupo A2."/>
    <n v="15905"/>
    <n v="0"/>
    <n v="15905"/>
    <n v="15367"/>
    <n v="15367"/>
    <n v="4092.22"/>
    <n v="4092.22"/>
  </r>
  <r>
    <x v="7"/>
    <x v="42"/>
    <x v="42"/>
    <x v="0"/>
    <s v="12"/>
    <s v="12003"/>
    <s v="Sueldos del Grupo C1."/>
    <n v="12181"/>
    <n v="0"/>
    <n v="12181"/>
    <n v="11770"/>
    <n v="11770"/>
    <n v="3388.41"/>
    <n v="3388.41"/>
  </r>
  <r>
    <x v="7"/>
    <x v="42"/>
    <x v="42"/>
    <x v="0"/>
    <s v="12"/>
    <s v="12006"/>
    <s v="Trienios."/>
    <n v="10677"/>
    <n v="0"/>
    <n v="10677"/>
    <n v="9884"/>
    <n v="9884"/>
    <n v="2849.7"/>
    <n v="2849.7"/>
  </r>
  <r>
    <x v="7"/>
    <x v="42"/>
    <x v="42"/>
    <x v="0"/>
    <s v="12"/>
    <s v="12100"/>
    <s v="Complemento de destino."/>
    <n v="17643"/>
    <n v="0"/>
    <n v="17643"/>
    <n v="17047"/>
    <n v="17047"/>
    <n v="4556.79"/>
    <n v="4556.79"/>
  </r>
  <r>
    <x v="7"/>
    <x v="42"/>
    <x v="42"/>
    <x v="0"/>
    <s v="12"/>
    <s v="12101"/>
    <s v="Complemento específico."/>
    <n v="43302"/>
    <n v="0"/>
    <n v="43302"/>
    <n v="41839"/>
    <n v="41839"/>
    <n v="13184.78"/>
    <n v="13184.78"/>
  </r>
  <r>
    <x v="7"/>
    <x v="42"/>
    <x v="42"/>
    <x v="0"/>
    <s v="12"/>
    <s v="12103"/>
    <s v="Otros complementos."/>
    <n v="4782"/>
    <n v="0"/>
    <n v="4782"/>
    <n v="4690.3999999999996"/>
    <n v="4690.3999999999996"/>
    <n v="1427.42"/>
    <n v="1427.42"/>
  </r>
  <r>
    <x v="7"/>
    <x v="42"/>
    <x v="42"/>
    <x v="0"/>
    <s v="13"/>
    <s v="13000"/>
    <s v="Retribuciones básicas."/>
    <n v="103144"/>
    <n v="0"/>
    <n v="103144"/>
    <n v="84917"/>
    <n v="84917"/>
    <n v="23072.79"/>
    <n v="23072.79"/>
  </r>
  <r>
    <x v="7"/>
    <x v="42"/>
    <x v="42"/>
    <x v="0"/>
    <s v="13"/>
    <s v="13001"/>
    <s v="Horas extraordinarias"/>
    <n v="3500"/>
    <n v="0"/>
    <n v="3500"/>
    <n v="0"/>
    <n v="0"/>
    <n v="0"/>
    <n v="0"/>
  </r>
  <r>
    <x v="7"/>
    <x v="42"/>
    <x v="42"/>
    <x v="0"/>
    <s v="13"/>
    <s v="13002"/>
    <s v="Otras remuneraciones."/>
    <n v="115549"/>
    <n v="0"/>
    <n v="115549"/>
    <n v="92726"/>
    <n v="92726"/>
    <n v="32254.61"/>
    <n v="32254.61"/>
  </r>
  <r>
    <x v="7"/>
    <x v="42"/>
    <x v="42"/>
    <x v="0"/>
    <s v="15"/>
    <s v="151"/>
    <s v="Gratificaciones."/>
    <n v="4000"/>
    <n v="0"/>
    <n v="4000"/>
    <n v="0"/>
    <n v="0"/>
    <n v="0"/>
    <n v="0"/>
  </r>
  <r>
    <x v="7"/>
    <x v="42"/>
    <x v="42"/>
    <x v="1"/>
    <s v="20"/>
    <s v="204"/>
    <s v="Arrendamientos de material de transporte."/>
    <n v="1500"/>
    <n v="0"/>
    <n v="1500"/>
    <n v="0"/>
    <n v="0"/>
    <n v="0"/>
    <n v="0"/>
  </r>
  <r>
    <x v="7"/>
    <x v="42"/>
    <x v="42"/>
    <x v="1"/>
    <s v="21"/>
    <s v="213"/>
    <s v="Reparación de maquinaria, instalaciones técnicas y utillaje."/>
    <n v="108000"/>
    <n v="0"/>
    <n v="108000"/>
    <n v="59505.67"/>
    <n v="59505.67"/>
    <n v="0"/>
    <n v="0"/>
  </r>
  <r>
    <x v="7"/>
    <x v="42"/>
    <x v="42"/>
    <x v="1"/>
    <s v="21"/>
    <s v="214"/>
    <s v="Reparación de elementos de transporte."/>
    <n v="98000"/>
    <n v="0"/>
    <n v="98000"/>
    <n v="6428.14"/>
    <n v="478.96"/>
    <n v="478.82"/>
    <n v="478.82"/>
  </r>
  <r>
    <x v="7"/>
    <x v="42"/>
    <x v="42"/>
    <x v="1"/>
    <s v="22"/>
    <s v="22100"/>
    <s v="Energía eléctrica."/>
    <n v="2999700"/>
    <n v="0"/>
    <n v="2999700"/>
    <n v="2500000"/>
    <n v="2500000"/>
    <n v="829422.76"/>
    <n v="829422.76"/>
  </r>
  <r>
    <x v="7"/>
    <x v="42"/>
    <x v="42"/>
    <x v="1"/>
    <s v="22"/>
    <s v="22104"/>
    <s v="Vestuario."/>
    <n v="3000"/>
    <n v="0"/>
    <n v="3000"/>
    <n v="0"/>
    <n v="0"/>
    <n v="0"/>
    <n v="0"/>
  </r>
  <r>
    <x v="7"/>
    <x v="42"/>
    <x v="42"/>
    <x v="1"/>
    <s v="22"/>
    <s v="22199"/>
    <s v="Otros suministros."/>
    <n v="15000"/>
    <n v="0"/>
    <n v="15000"/>
    <n v="13000"/>
    <n v="3523.69"/>
    <n v="3523.69"/>
    <n v="3523.69"/>
  </r>
  <r>
    <x v="7"/>
    <x v="42"/>
    <x v="42"/>
    <x v="1"/>
    <s v="22"/>
    <s v="22606"/>
    <s v="Reuniones, conferencias y cursos."/>
    <n v="700"/>
    <n v="0"/>
    <n v="700"/>
    <n v="0"/>
    <n v="0"/>
    <n v="0"/>
    <n v="0"/>
  </r>
  <r>
    <x v="7"/>
    <x v="42"/>
    <x v="42"/>
    <x v="1"/>
    <s v="22"/>
    <s v="22699"/>
    <s v="Otros gastos diversos"/>
    <n v="3000"/>
    <n v="0"/>
    <n v="3000"/>
    <n v="0"/>
    <n v="0"/>
    <n v="0"/>
    <n v="0"/>
  </r>
  <r>
    <x v="7"/>
    <x v="42"/>
    <x v="42"/>
    <x v="1"/>
    <s v="22"/>
    <s v="22700"/>
    <s v="Limpieza y aseo."/>
    <n v="1500"/>
    <n v="0"/>
    <n v="1500"/>
    <n v="1087.25"/>
    <n v="1087.25"/>
    <n v="271.8"/>
    <n v="271.8"/>
  </r>
  <r>
    <x v="7"/>
    <x v="42"/>
    <x v="42"/>
    <x v="1"/>
    <s v="22"/>
    <s v="22706"/>
    <s v="Estudios y trabajos técnicos."/>
    <n v="6000"/>
    <n v="0"/>
    <n v="6000"/>
    <n v="0"/>
    <n v="0"/>
    <n v="0"/>
    <n v="0"/>
  </r>
  <r>
    <x v="7"/>
    <x v="42"/>
    <x v="42"/>
    <x v="3"/>
    <s v="61"/>
    <s v="619"/>
    <s v="Otras inver de reposic en infraest y bienes dest al uso gral"/>
    <n v="2039401"/>
    <n v="401.48"/>
    <n v="2039802.48"/>
    <n v="794019.81"/>
    <n v="794019.81"/>
    <n v="174654.57"/>
    <n v="174654.57"/>
  </r>
  <r>
    <x v="7"/>
    <x v="43"/>
    <x v="43"/>
    <x v="2"/>
    <s v="44"/>
    <s v="44901"/>
    <s v="Aportación corriente a AUVASA"/>
    <n v="19390557"/>
    <n v="0"/>
    <n v="19390557"/>
    <n v="19390557"/>
    <n v="19390557"/>
    <n v="5000000"/>
    <n v="5000000"/>
  </r>
  <r>
    <x v="7"/>
    <x v="43"/>
    <x v="43"/>
    <x v="5"/>
    <s v="74"/>
    <s v="74901"/>
    <s v="Aportación de capital a AUVASA"/>
    <n v="522000"/>
    <n v="0"/>
    <n v="522000"/>
    <n v="522000"/>
    <n v="522000"/>
    <n v="0"/>
    <n v="0"/>
  </r>
  <r>
    <x v="8"/>
    <x v="44"/>
    <x v="44"/>
    <x v="0"/>
    <s v="14"/>
    <s v="143"/>
    <s v="Otro personal."/>
    <n v="80000"/>
    <n v="0"/>
    <n v="80000"/>
    <n v="0"/>
    <n v="0"/>
    <n v="0"/>
    <n v="0"/>
  </r>
  <r>
    <x v="8"/>
    <x v="44"/>
    <x v="44"/>
    <x v="1"/>
    <s v="20"/>
    <s v="200"/>
    <s v="Arrendamientos de terrenos y bienes naturales."/>
    <n v="34200"/>
    <n v="0"/>
    <n v="34200"/>
    <n v="33786.410000000003"/>
    <n v="33786.410000000003"/>
    <n v="0"/>
    <n v="0"/>
  </r>
  <r>
    <x v="8"/>
    <x v="44"/>
    <x v="44"/>
    <x v="1"/>
    <s v="21"/>
    <s v="212"/>
    <s v="Reparación de edificios y otras construcciones."/>
    <n v="4000"/>
    <n v="0"/>
    <n v="4000"/>
    <n v="0"/>
    <n v="0"/>
    <n v="0"/>
    <n v="0"/>
  </r>
  <r>
    <x v="8"/>
    <x v="44"/>
    <x v="44"/>
    <x v="1"/>
    <s v="21"/>
    <s v="213"/>
    <s v="Reparación de maquinaria, instalaciones técnicas y utillaje."/>
    <n v="32000"/>
    <n v="0"/>
    <n v="32000"/>
    <n v="21715.37"/>
    <n v="15793.85"/>
    <n v="730.67"/>
    <n v="730.67"/>
  </r>
  <r>
    <x v="8"/>
    <x v="44"/>
    <x v="44"/>
    <x v="1"/>
    <s v="21"/>
    <s v="215"/>
    <s v="Mobiliario."/>
    <n v="12000"/>
    <n v="0"/>
    <n v="12000"/>
    <n v="0"/>
    <n v="0"/>
    <n v="0"/>
    <n v="0"/>
  </r>
  <r>
    <x v="8"/>
    <x v="44"/>
    <x v="44"/>
    <x v="1"/>
    <s v="22"/>
    <s v="22100"/>
    <s v="Energía eléctrica."/>
    <n v="132500"/>
    <n v="0"/>
    <n v="132500"/>
    <n v="128000"/>
    <n v="128000"/>
    <n v="51743.74"/>
    <n v="51743.74"/>
  </r>
  <r>
    <x v="8"/>
    <x v="44"/>
    <x v="44"/>
    <x v="1"/>
    <s v="22"/>
    <s v="224"/>
    <s v="Primas de seguros."/>
    <n v="500"/>
    <n v="0"/>
    <n v="500"/>
    <n v="0"/>
    <n v="0"/>
    <n v="0"/>
    <n v="0"/>
  </r>
  <r>
    <x v="8"/>
    <x v="44"/>
    <x v="44"/>
    <x v="1"/>
    <s v="22"/>
    <s v="22602"/>
    <s v="Publicidad y propaganda."/>
    <n v="10000"/>
    <n v="0"/>
    <n v="10000"/>
    <n v="0"/>
    <n v="0"/>
    <n v="0"/>
    <n v="0"/>
  </r>
  <r>
    <x v="8"/>
    <x v="44"/>
    <x v="44"/>
    <x v="1"/>
    <s v="22"/>
    <s v="22609"/>
    <s v="Actividades culturales y deportivas"/>
    <n v="71000"/>
    <n v="0"/>
    <n v="71000"/>
    <n v="0"/>
    <n v="0"/>
    <n v="0"/>
    <n v="0"/>
  </r>
  <r>
    <x v="8"/>
    <x v="44"/>
    <x v="44"/>
    <x v="1"/>
    <s v="22"/>
    <s v="22699"/>
    <s v="Otros gastos diversos"/>
    <n v="25000"/>
    <n v="0"/>
    <n v="25000"/>
    <n v="9241.4599999999991"/>
    <n v="9241.4599999999991"/>
    <n v="6174.24"/>
    <n v="6174.24"/>
  </r>
  <r>
    <x v="8"/>
    <x v="44"/>
    <x v="44"/>
    <x v="1"/>
    <s v="22"/>
    <s v="22700"/>
    <s v="Limpieza y aseo."/>
    <n v="19000"/>
    <n v="0"/>
    <n v="19000"/>
    <n v="10675.17"/>
    <n v="10675.17"/>
    <n v="2668.8"/>
    <n v="1779.2"/>
  </r>
  <r>
    <x v="8"/>
    <x v="44"/>
    <x v="44"/>
    <x v="1"/>
    <s v="22"/>
    <s v="22701"/>
    <s v="Seguridad."/>
    <n v="4000"/>
    <n v="0"/>
    <n v="4000"/>
    <n v="432.5"/>
    <n v="432.5"/>
    <n v="0"/>
    <n v="0"/>
  </r>
  <r>
    <x v="8"/>
    <x v="44"/>
    <x v="44"/>
    <x v="1"/>
    <s v="22"/>
    <s v="22799"/>
    <s v="Otros trabajos realizados por otras empresas y profes."/>
    <n v="324500"/>
    <n v="0"/>
    <n v="324500"/>
    <n v="24035.11"/>
    <n v="24035.11"/>
    <n v="6736.62"/>
    <n v="5877.52"/>
  </r>
  <r>
    <x v="8"/>
    <x v="44"/>
    <x v="44"/>
    <x v="2"/>
    <s v="44"/>
    <s v="44902"/>
    <s v="Aportación corriente a la sociedad mixta de Turismo"/>
    <n v="6118500"/>
    <n v="48400"/>
    <n v="6166900"/>
    <n v="0"/>
    <n v="0"/>
    <n v="0"/>
    <n v="0"/>
  </r>
  <r>
    <x v="8"/>
    <x v="44"/>
    <x v="44"/>
    <x v="2"/>
    <s v="46"/>
    <s v="466"/>
    <s v="A otras Entidades que agrupen municipios."/>
    <n v="2500"/>
    <n v="0"/>
    <n v="2500"/>
    <n v="0"/>
    <n v="0"/>
    <n v="0"/>
    <n v="0"/>
  </r>
  <r>
    <x v="8"/>
    <x v="44"/>
    <x v="44"/>
    <x v="2"/>
    <s v="47"/>
    <s v="47999"/>
    <s v="Otras subvenciones a Empresas privadas."/>
    <n v="30000"/>
    <n v="0"/>
    <n v="30000"/>
    <n v="0"/>
    <n v="0"/>
    <n v="0"/>
    <n v="0"/>
  </r>
  <r>
    <x v="8"/>
    <x v="44"/>
    <x v="44"/>
    <x v="2"/>
    <s v="48"/>
    <s v="48205"/>
    <s v="Transf. Fundación Casa de la India"/>
    <n v="156000"/>
    <n v="0"/>
    <n v="156000"/>
    <n v="0"/>
    <n v="0"/>
    <n v="0"/>
    <n v="0"/>
  </r>
  <r>
    <x v="8"/>
    <x v="44"/>
    <x v="44"/>
    <x v="2"/>
    <s v="48"/>
    <s v="48226"/>
    <s v="Transf. convenio FUVA"/>
    <n v="30000"/>
    <n v="0"/>
    <n v="30000"/>
    <n v="0"/>
    <n v="0"/>
    <n v="0"/>
    <n v="0"/>
  </r>
  <r>
    <x v="8"/>
    <x v="44"/>
    <x v="44"/>
    <x v="2"/>
    <s v="48"/>
    <s v="48922"/>
    <s v="Transf. Asociación Pajarillos Educa"/>
    <n v="17000"/>
    <n v="0"/>
    <n v="17000"/>
    <n v="10400"/>
    <n v="10400"/>
    <n v="0"/>
    <n v="0"/>
  </r>
  <r>
    <x v="8"/>
    <x v="44"/>
    <x v="44"/>
    <x v="2"/>
    <s v="48"/>
    <s v="48942"/>
    <s v="Transf. convenio Coordinadora de Peñas"/>
    <n v="30000"/>
    <n v="0"/>
    <n v="30000"/>
    <n v="0"/>
    <n v="0"/>
    <n v="0"/>
    <n v="0"/>
  </r>
  <r>
    <x v="8"/>
    <x v="44"/>
    <x v="44"/>
    <x v="2"/>
    <s v="48"/>
    <s v="48947"/>
    <s v="Transf. Junta de Semana Santa"/>
    <n v="100000"/>
    <n v="0"/>
    <n v="100000"/>
    <n v="100000"/>
    <n v="100000"/>
    <n v="100000"/>
    <n v="100000"/>
  </r>
  <r>
    <x v="8"/>
    <x v="44"/>
    <x v="44"/>
    <x v="2"/>
    <s v="48"/>
    <s v="48952"/>
    <s v="Transf. Fundación Triángulo"/>
    <n v="15000"/>
    <n v="0"/>
    <n v="15000"/>
    <n v="0"/>
    <n v="0"/>
    <n v="0"/>
    <n v="0"/>
  </r>
  <r>
    <x v="8"/>
    <x v="44"/>
    <x v="44"/>
    <x v="2"/>
    <s v="48"/>
    <s v="48954"/>
    <s v="Transf. ASOFED"/>
    <n v="9000"/>
    <n v="0"/>
    <n v="9000"/>
    <n v="9000"/>
    <n v="9000"/>
    <n v="0"/>
    <n v="0"/>
  </r>
  <r>
    <x v="8"/>
    <x v="44"/>
    <x v="44"/>
    <x v="2"/>
    <s v="48"/>
    <s v="48957"/>
    <s v="Transf. convenio FEVAPEÑAS"/>
    <n v="12000"/>
    <n v="0"/>
    <n v="12000"/>
    <n v="0"/>
    <n v="0"/>
    <n v="0"/>
    <n v="0"/>
  </r>
  <r>
    <x v="8"/>
    <x v="44"/>
    <x v="44"/>
    <x v="2"/>
    <s v="48"/>
    <s v="48958"/>
    <s v="Transf. Fundación INTRAS"/>
    <n v="5000"/>
    <n v="0"/>
    <n v="5000"/>
    <n v="0"/>
    <n v="0"/>
    <n v="0"/>
    <n v="0"/>
  </r>
  <r>
    <x v="8"/>
    <x v="44"/>
    <x v="44"/>
    <x v="2"/>
    <s v="48"/>
    <s v="48999"/>
    <s v="Otras transf. a Familias e Instituciones sin fines de lucro."/>
    <n v="5000"/>
    <n v="0"/>
    <n v="5000"/>
    <n v="0"/>
    <n v="0"/>
    <n v="0"/>
    <n v="0"/>
  </r>
  <r>
    <x v="8"/>
    <x v="44"/>
    <x v="44"/>
    <x v="3"/>
    <s v="63"/>
    <s v="632"/>
    <s v="Edificios y otras construcciones."/>
    <n v="340000"/>
    <n v="0"/>
    <n v="340000"/>
    <n v="0"/>
    <n v="0"/>
    <n v="0"/>
    <n v="0"/>
  </r>
  <r>
    <x v="8"/>
    <x v="45"/>
    <x v="45"/>
    <x v="0"/>
    <s v="12"/>
    <s v="12000"/>
    <s v="Sueldos del Grupo A1."/>
    <n v="54262"/>
    <n v="0"/>
    <n v="54262"/>
    <n v="52427"/>
    <n v="52427"/>
    <n v="15922.8"/>
    <n v="15922.8"/>
  </r>
  <r>
    <x v="8"/>
    <x v="45"/>
    <x v="45"/>
    <x v="0"/>
    <s v="12"/>
    <s v="12001"/>
    <s v="Sueldos del Grupo A2."/>
    <n v="15905"/>
    <n v="0"/>
    <n v="15905"/>
    <n v="15367"/>
    <n v="15367"/>
    <n v="4589.3999999999996"/>
    <n v="4589.3999999999996"/>
  </r>
  <r>
    <x v="8"/>
    <x v="45"/>
    <x v="45"/>
    <x v="0"/>
    <s v="12"/>
    <s v="12003"/>
    <s v="Sueldos del Grupo C1."/>
    <n v="36544"/>
    <n v="0"/>
    <n v="36544"/>
    <n v="12181"/>
    <n v="12181"/>
    <n v="3445.84"/>
    <n v="3445.84"/>
  </r>
  <r>
    <x v="8"/>
    <x v="45"/>
    <x v="45"/>
    <x v="0"/>
    <s v="12"/>
    <s v="12006"/>
    <s v="Trienios."/>
    <n v="31639"/>
    <n v="0"/>
    <n v="31639"/>
    <n v="29338"/>
    <n v="29338"/>
    <n v="9192"/>
    <n v="9192"/>
  </r>
  <r>
    <x v="8"/>
    <x v="45"/>
    <x v="45"/>
    <x v="0"/>
    <s v="12"/>
    <s v="12100"/>
    <s v="Complemento de destino."/>
    <n v="79466"/>
    <n v="0"/>
    <n v="79466"/>
    <n v="65068"/>
    <n v="65068"/>
    <n v="18049.560000000001"/>
    <n v="18049.560000000001"/>
  </r>
  <r>
    <x v="8"/>
    <x v="45"/>
    <x v="45"/>
    <x v="0"/>
    <s v="12"/>
    <s v="12101"/>
    <s v="Complemento específico."/>
    <n v="195183"/>
    <n v="0"/>
    <n v="195183"/>
    <n v="165989"/>
    <n v="165989"/>
    <n v="46044.160000000003"/>
    <n v="46044.160000000003"/>
  </r>
  <r>
    <x v="8"/>
    <x v="45"/>
    <x v="45"/>
    <x v="0"/>
    <s v="12"/>
    <s v="12103"/>
    <s v="Otros complementos."/>
    <n v="15563"/>
    <n v="0"/>
    <n v="15563"/>
    <n v="14452"/>
    <n v="14452"/>
    <n v="4577.3599999999997"/>
    <n v="4577.3599999999997"/>
  </r>
  <r>
    <x v="8"/>
    <x v="45"/>
    <x v="45"/>
    <x v="1"/>
    <s v="21"/>
    <s v="213"/>
    <s v="Reparación de maquinaria, instalaciones técnicas y utillaje."/>
    <n v="3500"/>
    <n v="0"/>
    <n v="3500"/>
    <n v="2948.77"/>
    <n v="2948.77"/>
    <n v="0"/>
    <n v="0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5023"/>
    <n v="0"/>
    <n v="5023"/>
    <n v="0"/>
    <n v="0"/>
    <n v="0"/>
    <n v="0"/>
  </r>
  <r>
    <x v="8"/>
    <x v="45"/>
    <x v="45"/>
    <x v="1"/>
    <s v="22"/>
    <s v="22706"/>
    <s v="Estudios y trabajos técnicos."/>
    <n v="55000"/>
    <n v="0"/>
    <n v="55000"/>
    <n v="44150.38"/>
    <n v="0"/>
    <n v="0"/>
    <n v="0"/>
  </r>
  <r>
    <x v="8"/>
    <x v="45"/>
    <x v="45"/>
    <x v="1"/>
    <s v="22"/>
    <s v="22799"/>
    <s v="Otros trabajos realizados por otras empresas y profes."/>
    <n v="86300"/>
    <n v="0"/>
    <n v="86300"/>
    <n v="50182.400000000001"/>
    <n v="50182.400000000001"/>
    <n v="19580.2"/>
    <n v="19580.2"/>
  </r>
  <r>
    <x v="8"/>
    <x v="45"/>
    <x v="45"/>
    <x v="1"/>
    <s v="23"/>
    <s v="23010"/>
    <s v="Del personal directivo."/>
    <n v="1400"/>
    <n v="0"/>
    <n v="14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0"/>
    <n v="0"/>
    <n v="0"/>
    <n v="0"/>
  </r>
  <r>
    <x v="8"/>
    <x v="45"/>
    <x v="45"/>
    <x v="1"/>
    <s v="23"/>
    <s v="23110"/>
    <s v="Del personal directivo."/>
    <n v="1920"/>
    <n v="0"/>
    <n v="192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0"/>
    <n v="0"/>
    <n v="0"/>
    <n v="0"/>
  </r>
  <r>
    <x v="8"/>
    <x v="45"/>
    <x v="45"/>
    <x v="4"/>
    <s v="35"/>
    <s v="352"/>
    <s v="Intereses de demora."/>
    <n v="200"/>
    <n v="0"/>
    <n v="200"/>
    <n v="0"/>
    <n v="0"/>
    <n v="0"/>
    <n v="0"/>
  </r>
  <r>
    <x v="8"/>
    <x v="45"/>
    <x v="45"/>
    <x v="2"/>
    <s v="41"/>
    <s v="411"/>
    <s v="Transf. corriente a la F.M. Cultura"/>
    <n v="2257500"/>
    <n v="0"/>
    <n v="2257500"/>
    <n v="2257500"/>
    <n v="2257500"/>
    <n v="2000000"/>
    <n v="2000000"/>
  </r>
  <r>
    <x v="9"/>
    <x v="46"/>
    <x v="46"/>
    <x v="0"/>
    <s v="12"/>
    <s v="12000"/>
    <s v="Sueldos del Grupo A1."/>
    <n v="235135"/>
    <n v="0"/>
    <n v="235135"/>
    <n v="132000"/>
    <n v="132000"/>
    <n v="57056.7"/>
    <n v="57056.7"/>
  </r>
  <r>
    <x v="9"/>
    <x v="46"/>
    <x v="46"/>
    <x v="0"/>
    <s v="12"/>
    <s v="12001"/>
    <s v="Sueldos del Grupo A2."/>
    <n v="1802567"/>
    <n v="0"/>
    <n v="1802567"/>
    <n v="1157061"/>
    <n v="1157061"/>
    <n v="474433.44"/>
    <n v="474433.44"/>
  </r>
  <r>
    <x v="9"/>
    <x v="46"/>
    <x v="46"/>
    <x v="0"/>
    <s v="12"/>
    <s v="12003"/>
    <s v="Sueldos del Grupo C1."/>
    <n v="24363"/>
    <n v="0"/>
    <n v="24363"/>
    <n v="16000"/>
    <n v="16000"/>
    <n v="6891.68"/>
    <n v="6891.68"/>
  </r>
  <r>
    <x v="9"/>
    <x v="46"/>
    <x v="46"/>
    <x v="0"/>
    <s v="12"/>
    <s v="12004"/>
    <s v="Sueldos del Grupo C2."/>
    <n v="206565"/>
    <n v="0"/>
    <n v="206565"/>
    <n v="105000"/>
    <n v="105000"/>
    <n v="46785.93"/>
    <n v="46785.93"/>
  </r>
  <r>
    <x v="9"/>
    <x v="46"/>
    <x v="46"/>
    <x v="0"/>
    <s v="12"/>
    <s v="12006"/>
    <s v="Trienios."/>
    <n v="352637"/>
    <n v="0"/>
    <n v="352637"/>
    <n v="200000"/>
    <n v="200000"/>
    <n v="100136.72"/>
    <n v="100136.72"/>
  </r>
  <r>
    <x v="9"/>
    <x v="46"/>
    <x v="46"/>
    <x v="0"/>
    <s v="12"/>
    <s v="12100"/>
    <s v="Complemento de destino."/>
    <n v="1122521"/>
    <n v="0"/>
    <n v="1122521"/>
    <n v="670809"/>
    <n v="670809"/>
    <n v="278929.39"/>
    <n v="278929.39"/>
  </r>
  <r>
    <x v="9"/>
    <x v="46"/>
    <x v="46"/>
    <x v="0"/>
    <s v="12"/>
    <s v="12101"/>
    <s v="Complemento específico."/>
    <n v="2766583"/>
    <n v="0"/>
    <n v="2766583"/>
    <n v="1831105"/>
    <n v="1831105"/>
    <n v="769586.18"/>
    <n v="769586.18"/>
  </r>
  <r>
    <x v="9"/>
    <x v="46"/>
    <x v="46"/>
    <x v="0"/>
    <s v="12"/>
    <s v="12103"/>
    <s v="Otros complementos."/>
    <n v="153194"/>
    <n v="0"/>
    <n v="153194"/>
    <n v="91000"/>
    <n v="91000"/>
    <n v="56627.28"/>
    <n v="56627.28"/>
  </r>
  <r>
    <x v="9"/>
    <x v="46"/>
    <x v="46"/>
    <x v="0"/>
    <s v="13"/>
    <s v="13000"/>
    <s v="Retribuciones básicas."/>
    <n v="182605"/>
    <n v="0"/>
    <n v="182605"/>
    <n v="110000"/>
    <n v="110000"/>
    <n v="50627.76"/>
    <n v="50627.76"/>
  </r>
  <r>
    <x v="9"/>
    <x v="46"/>
    <x v="46"/>
    <x v="0"/>
    <s v="13"/>
    <s v="13001"/>
    <s v="Horas extraordinarias"/>
    <n v="0"/>
    <n v="0"/>
    <n v="0"/>
    <n v="3280.2"/>
    <n v="3280.2"/>
    <n v="3280.2"/>
    <n v="3280.2"/>
  </r>
  <r>
    <x v="9"/>
    <x v="46"/>
    <x v="46"/>
    <x v="0"/>
    <s v="13"/>
    <s v="13002"/>
    <s v="Otras remuneraciones."/>
    <n v="166323"/>
    <n v="0"/>
    <n v="166323"/>
    <n v="101000"/>
    <n v="101000"/>
    <n v="48833.68"/>
    <n v="48833.68"/>
  </r>
  <r>
    <x v="9"/>
    <x v="46"/>
    <x v="46"/>
    <x v="0"/>
    <s v="14"/>
    <s v="143"/>
    <s v="Otro personal."/>
    <n v="0"/>
    <n v="0"/>
    <n v="0"/>
    <n v="40000"/>
    <n v="40000"/>
    <n v="4353.25"/>
    <n v="4353.25"/>
  </r>
  <r>
    <x v="9"/>
    <x v="46"/>
    <x v="46"/>
    <x v="0"/>
    <s v="15"/>
    <s v="151"/>
    <s v="Gratificaciones."/>
    <n v="75000"/>
    <n v="0"/>
    <n v="75000"/>
    <n v="75000"/>
    <n v="75000"/>
    <n v="14313.6"/>
    <n v="14313.6"/>
  </r>
  <r>
    <x v="9"/>
    <x v="46"/>
    <x v="46"/>
    <x v="1"/>
    <s v="21"/>
    <s v="212"/>
    <s v="Reparación de edificios y otras construcciones."/>
    <n v="46000"/>
    <n v="0"/>
    <n v="46000"/>
    <n v="20694.16"/>
    <n v="11213.22"/>
    <n v="11213.22"/>
    <n v="11213.22"/>
  </r>
  <r>
    <x v="9"/>
    <x v="46"/>
    <x v="46"/>
    <x v="1"/>
    <s v="21"/>
    <s v="213"/>
    <s v="Reparación de maquinaria, instalaciones técnicas y utillaje."/>
    <n v="54610"/>
    <n v="0"/>
    <n v="54610"/>
    <n v="47384.78"/>
    <n v="43384.78"/>
    <n v="1224.8599999999999"/>
    <n v="1224.8599999999999"/>
  </r>
  <r>
    <x v="9"/>
    <x v="46"/>
    <x v="46"/>
    <x v="1"/>
    <s v="21"/>
    <s v="215"/>
    <s v="Mobiliario."/>
    <n v="100"/>
    <n v="0"/>
    <n v="100"/>
    <n v="0"/>
    <n v="0"/>
    <n v="0"/>
    <n v="0"/>
  </r>
  <r>
    <x v="9"/>
    <x v="46"/>
    <x v="46"/>
    <x v="1"/>
    <s v="22"/>
    <s v="22100"/>
    <s v="Energía eléctrica."/>
    <n v="50000"/>
    <n v="0"/>
    <n v="50000"/>
    <n v="50000"/>
    <n v="50000"/>
    <n v="12296.48"/>
    <n v="12296.48"/>
  </r>
  <r>
    <x v="9"/>
    <x v="46"/>
    <x v="46"/>
    <x v="1"/>
    <s v="22"/>
    <s v="22102"/>
    <s v="Gas."/>
    <n v="60000"/>
    <n v="0"/>
    <n v="60000"/>
    <n v="41500"/>
    <n v="41500"/>
    <n v="22705.47"/>
    <n v="22705.47"/>
  </r>
  <r>
    <x v="9"/>
    <x v="46"/>
    <x v="46"/>
    <x v="1"/>
    <s v="22"/>
    <s v="22104"/>
    <s v="Vestuario."/>
    <n v="1075"/>
    <n v="0"/>
    <n v="1075"/>
    <n v="1072.27"/>
    <n v="1072.27"/>
    <n v="0"/>
    <n v="0"/>
  </r>
  <r>
    <x v="9"/>
    <x v="46"/>
    <x v="46"/>
    <x v="1"/>
    <s v="22"/>
    <s v="22106"/>
    <s v="Productos farmacéuticos y material sanitario."/>
    <n v="300"/>
    <n v="0"/>
    <n v="300"/>
    <n v="0"/>
    <n v="0"/>
    <n v="0"/>
    <n v="0"/>
  </r>
  <r>
    <x v="9"/>
    <x v="46"/>
    <x v="46"/>
    <x v="1"/>
    <s v="22"/>
    <s v="22199"/>
    <s v="Otros suministros."/>
    <n v="7000"/>
    <n v="0"/>
    <n v="7000"/>
    <n v="0"/>
    <n v="0"/>
    <n v="0"/>
    <n v="0"/>
  </r>
  <r>
    <x v="9"/>
    <x v="46"/>
    <x v="46"/>
    <x v="1"/>
    <s v="22"/>
    <s v="223"/>
    <s v="Transportes."/>
    <n v="500"/>
    <n v="0"/>
    <n v="500"/>
    <n v="0"/>
    <n v="0"/>
    <n v="0"/>
    <n v="0"/>
  </r>
  <r>
    <x v="9"/>
    <x v="46"/>
    <x v="46"/>
    <x v="1"/>
    <s v="22"/>
    <s v="22602"/>
    <s v="Publicidad y propaganda."/>
    <n v="200"/>
    <n v="0"/>
    <n v="200"/>
    <n v="0"/>
    <n v="0"/>
    <n v="0"/>
    <n v="0"/>
  </r>
  <r>
    <x v="9"/>
    <x v="46"/>
    <x v="46"/>
    <x v="1"/>
    <s v="22"/>
    <s v="22616"/>
    <s v="Plan Municipal de Convivencia"/>
    <n v="10000"/>
    <n v="0"/>
    <n v="10000"/>
    <n v="3208.65"/>
    <n v="3208.65"/>
    <n v="0"/>
    <n v="0"/>
  </r>
  <r>
    <x v="9"/>
    <x v="46"/>
    <x v="46"/>
    <x v="1"/>
    <s v="22"/>
    <s v="22622"/>
    <s v="Observatorio de Derechos Humanos"/>
    <n v="4000"/>
    <n v="0"/>
    <n v="4000"/>
    <n v="0"/>
    <n v="0"/>
    <n v="0"/>
    <n v="0"/>
  </r>
  <r>
    <x v="9"/>
    <x v="46"/>
    <x v="46"/>
    <x v="1"/>
    <s v="22"/>
    <s v="22699"/>
    <s v="Otros gastos diversos"/>
    <n v="30500"/>
    <n v="0"/>
    <n v="30500"/>
    <n v="18530.919999999998"/>
    <n v="18530.919999999998"/>
    <n v="4674.03"/>
    <n v="2307.59"/>
  </r>
  <r>
    <x v="9"/>
    <x v="46"/>
    <x v="46"/>
    <x v="1"/>
    <s v="22"/>
    <s v="22700"/>
    <s v="Limpieza y aseo."/>
    <n v="68872"/>
    <n v="0"/>
    <n v="68872"/>
    <n v="92483.06"/>
    <n v="92483.06"/>
    <n v="17507.28"/>
    <n v="11300.84"/>
  </r>
  <r>
    <x v="9"/>
    <x v="46"/>
    <x v="46"/>
    <x v="1"/>
    <s v="22"/>
    <s v="22706"/>
    <s v="Estudios y trabajos técnicos."/>
    <n v="7990"/>
    <n v="0"/>
    <n v="7990"/>
    <n v="7986"/>
    <n v="7986"/>
    <n v="0"/>
    <n v="0"/>
  </r>
  <r>
    <x v="9"/>
    <x v="46"/>
    <x v="46"/>
    <x v="1"/>
    <s v="22"/>
    <s v="22799"/>
    <s v="Otros trabajos realizados por otras empresas y profes."/>
    <n v="26109586"/>
    <n v="0"/>
    <n v="26109586"/>
    <n v="25942011.510000002"/>
    <n v="25942011.510000002"/>
    <n v="3694255.67"/>
    <n v="3623943.67"/>
  </r>
  <r>
    <x v="9"/>
    <x v="46"/>
    <x v="46"/>
    <x v="1"/>
    <s v="23"/>
    <s v="23020"/>
    <s v="Dietas del personal no directivo"/>
    <n v="800"/>
    <n v="0"/>
    <n v="800"/>
    <n v="0"/>
    <n v="0"/>
    <n v="0"/>
    <n v="0"/>
  </r>
  <r>
    <x v="9"/>
    <x v="46"/>
    <x v="46"/>
    <x v="1"/>
    <s v="23"/>
    <s v="23120"/>
    <s v="Locomoción del personal no directivo."/>
    <n v="400"/>
    <n v="0"/>
    <n v="400"/>
    <n v="0"/>
    <n v="0"/>
    <n v="0"/>
    <n v="0"/>
  </r>
  <r>
    <x v="9"/>
    <x v="46"/>
    <x v="46"/>
    <x v="2"/>
    <s v="48"/>
    <s v="48000"/>
    <s v="Subvenciones a asociaciones y atenciones benéficas"/>
    <n v="230000"/>
    <n v="0"/>
    <n v="230000"/>
    <n v="110000"/>
    <n v="110000"/>
    <n v="0"/>
    <n v="0"/>
  </r>
  <r>
    <x v="9"/>
    <x v="46"/>
    <x v="46"/>
    <x v="2"/>
    <s v="48"/>
    <s v="48001"/>
    <s v="Atenc. beneficas ayuda a familias"/>
    <n v="1945670"/>
    <n v="0"/>
    <n v="1945670"/>
    <n v="1945670"/>
    <n v="501711.9"/>
    <n v="501711.9"/>
    <n v="499750.39"/>
  </r>
  <r>
    <x v="9"/>
    <x v="46"/>
    <x v="46"/>
    <x v="2"/>
    <s v="48"/>
    <s v="48002"/>
    <s v="Atenc. benéficas: pensiones para transeuntes/indomiciliados"/>
    <n v="2000"/>
    <n v="0"/>
    <n v="2000"/>
    <n v="0"/>
    <n v="0"/>
    <n v="0"/>
    <n v="0"/>
  </r>
  <r>
    <x v="9"/>
    <x v="46"/>
    <x v="46"/>
    <x v="2"/>
    <s v="48"/>
    <s v="48958"/>
    <s v="Transf. Fundación INTRAS"/>
    <n v="14960"/>
    <n v="0"/>
    <n v="14960"/>
    <n v="14960"/>
    <n v="14960"/>
    <n v="0"/>
    <n v="0"/>
  </r>
  <r>
    <x v="9"/>
    <x v="46"/>
    <x v="46"/>
    <x v="2"/>
    <s v="48"/>
    <s v="48959"/>
    <s v="Transf. Banco de Alimentos"/>
    <n v="3000"/>
    <n v="0"/>
    <n v="3000"/>
    <n v="0"/>
    <n v="0"/>
    <n v="0"/>
    <n v="0"/>
  </r>
  <r>
    <x v="9"/>
    <x v="46"/>
    <x v="46"/>
    <x v="2"/>
    <s v="48"/>
    <s v="48961"/>
    <s v="Transf. Fundación Eusebio Sacristán"/>
    <n v="27000"/>
    <n v="0"/>
    <n v="27000"/>
    <n v="27000"/>
    <n v="27000"/>
    <n v="27000"/>
    <n v="0"/>
  </r>
  <r>
    <x v="9"/>
    <x v="46"/>
    <x v="46"/>
    <x v="2"/>
    <s v="48"/>
    <s v="48962"/>
    <s v="Transf. A.V. Unión Esgueva"/>
    <n v="10000"/>
    <n v="0"/>
    <n v="10000"/>
    <n v="0"/>
    <n v="0"/>
    <n v="0"/>
    <n v="0"/>
  </r>
  <r>
    <x v="9"/>
    <x v="46"/>
    <x v="46"/>
    <x v="3"/>
    <s v="62"/>
    <s v="622"/>
    <s v="Edificios y otras construcciones."/>
    <n v="22302"/>
    <n v="0"/>
    <n v="22302"/>
    <n v="22301.34"/>
    <n v="22301.34"/>
    <n v="0"/>
    <n v="0"/>
  </r>
  <r>
    <x v="9"/>
    <x v="46"/>
    <x v="46"/>
    <x v="3"/>
    <s v="63"/>
    <s v="632"/>
    <s v="Edificios y otras construcciones."/>
    <n v="63000"/>
    <n v="0"/>
    <n v="63000"/>
    <n v="0"/>
    <n v="0"/>
    <n v="0"/>
    <n v="0"/>
  </r>
  <r>
    <x v="9"/>
    <x v="47"/>
    <x v="47"/>
    <x v="0"/>
    <s v="12"/>
    <s v="12000"/>
    <s v="Sueldos del Grupo A1."/>
    <n v="18087"/>
    <n v="0"/>
    <n v="18087"/>
    <n v="12000"/>
    <n v="12000"/>
    <n v="5307.6"/>
    <n v="5307.6"/>
  </r>
  <r>
    <x v="9"/>
    <x v="47"/>
    <x v="47"/>
    <x v="0"/>
    <s v="12"/>
    <s v="12001"/>
    <s v="Sueldos del Grupo A2."/>
    <n v="302195"/>
    <n v="0"/>
    <n v="302195"/>
    <n v="150000"/>
    <n v="150000"/>
    <n v="63287.5"/>
    <n v="63287.5"/>
  </r>
  <r>
    <x v="9"/>
    <x v="47"/>
    <x v="47"/>
    <x v="0"/>
    <s v="12"/>
    <s v="12003"/>
    <s v="Sueldos del Grupo C1."/>
    <n v="12181"/>
    <n v="0"/>
    <n v="12181"/>
    <n v="10000"/>
    <n v="10000"/>
    <n v="3445.84"/>
    <n v="3445.84"/>
  </r>
  <r>
    <x v="9"/>
    <x v="47"/>
    <x v="47"/>
    <x v="0"/>
    <s v="12"/>
    <s v="12004"/>
    <s v="Sueldos del Grupo C2."/>
    <n v="10325"/>
    <n v="0"/>
    <n v="10325"/>
    <n v="9000"/>
    <n v="9000"/>
    <n v="2871.63"/>
    <n v="2871.63"/>
  </r>
  <r>
    <x v="9"/>
    <x v="47"/>
    <x v="47"/>
    <x v="0"/>
    <s v="12"/>
    <s v="12006"/>
    <s v="Trienios."/>
    <n v="71905"/>
    <n v="0"/>
    <n v="71905"/>
    <n v="55000"/>
    <n v="55000"/>
    <n v="22270.26"/>
    <n v="22270.26"/>
  </r>
  <r>
    <x v="9"/>
    <x v="47"/>
    <x v="47"/>
    <x v="0"/>
    <s v="12"/>
    <s v="12100"/>
    <s v="Complemento de destino."/>
    <n v="178279"/>
    <n v="0"/>
    <n v="178279"/>
    <n v="97199"/>
    <n v="97199"/>
    <n v="38434.53"/>
    <n v="38434.53"/>
  </r>
  <r>
    <x v="9"/>
    <x v="47"/>
    <x v="47"/>
    <x v="0"/>
    <s v="12"/>
    <s v="12101"/>
    <s v="Complemento específico."/>
    <n v="435422"/>
    <n v="0"/>
    <n v="435422"/>
    <n v="258823"/>
    <n v="258823"/>
    <n v="105232.46"/>
    <n v="105232.46"/>
  </r>
  <r>
    <x v="9"/>
    <x v="47"/>
    <x v="47"/>
    <x v="0"/>
    <s v="12"/>
    <s v="12103"/>
    <s v="Otros complementos."/>
    <n v="32167"/>
    <n v="0"/>
    <n v="32167"/>
    <n v="20000"/>
    <n v="20000"/>
    <n v="10644.87"/>
    <n v="10644.87"/>
  </r>
  <r>
    <x v="9"/>
    <x v="47"/>
    <x v="47"/>
    <x v="0"/>
    <s v="13"/>
    <s v="13000"/>
    <s v="Retribuciones básicas."/>
    <n v="372897"/>
    <n v="0"/>
    <n v="372897"/>
    <n v="185000"/>
    <n v="185000"/>
    <n v="75606.039999999994"/>
    <n v="75606.039999999994"/>
  </r>
  <r>
    <x v="9"/>
    <x v="47"/>
    <x v="47"/>
    <x v="0"/>
    <s v="13"/>
    <s v="13002"/>
    <s v="Otras remuneraciones."/>
    <n v="324081"/>
    <n v="0"/>
    <n v="324081"/>
    <n v="200000"/>
    <n v="200000"/>
    <n v="95272.04"/>
    <n v="95272.04"/>
  </r>
  <r>
    <x v="9"/>
    <x v="47"/>
    <x v="47"/>
    <x v="1"/>
    <s v="20"/>
    <s v="202"/>
    <s v="Arrendamientos de edificios y otras construcciones."/>
    <n v="130000"/>
    <n v="0"/>
    <n v="130000"/>
    <n v="49999.96"/>
    <n v="49999.96"/>
    <n v="49999.48"/>
    <n v="37499.97"/>
  </r>
  <r>
    <x v="9"/>
    <x v="47"/>
    <x v="47"/>
    <x v="1"/>
    <s v="21"/>
    <s v="212"/>
    <s v="Reparación de edificios y otras construcciones."/>
    <n v="70000"/>
    <n v="0"/>
    <n v="70000"/>
    <n v="43329.02"/>
    <n v="10240.5"/>
    <n v="7055.58"/>
    <n v="7055.58"/>
  </r>
  <r>
    <x v="9"/>
    <x v="47"/>
    <x v="47"/>
    <x v="1"/>
    <s v="21"/>
    <s v="213"/>
    <s v="Reparación de maquinaria, instalaciones técnicas y utillaje."/>
    <n v="63785"/>
    <n v="0"/>
    <n v="63785"/>
    <n v="54775.75"/>
    <n v="47834.83"/>
    <n v="6638.04"/>
    <n v="6573.76"/>
  </r>
  <r>
    <x v="9"/>
    <x v="47"/>
    <x v="47"/>
    <x v="1"/>
    <s v="21"/>
    <s v="215"/>
    <s v="Mobiliario."/>
    <n v="1000"/>
    <n v="0"/>
    <n v="1000"/>
    <n v="0"/>
    <n v="0"/>
    <n v="0"/>
    <n v="0"/>
  </r>
  <r>
    <x v="9"/>
    <x v="47"/>
    <x v="47"/>
    <x v="1"/>
    <s v="21"/>
    <s v="216"/>
    <s v="Equipos para procesos de información."/>
    <n v="11523"/>
    <n v="0"/>
    <n v="11523"/>
    <n v="13368.9"/>
    <n v="13368.9"/>
    <n v="2578.02"/>
    <n v="1718.68"/>
  </r>
  <r>
    <x v="9"/>
    <x v="47"/>
    <x v="47"/>
    <x v="1"/>
    <s v="22"/>
    <s v="22001"/>
    <s v="Prensa, revistas, libros y otras publicaciones."/>
    <n v="20740"/>
    <n v="0"/>
    <n v="20740"/>
    <n v="14375.35"/>
    <n v="14375.35"/>
    <n v="14356.38"/>
    <n v="14356.38"/>
  </r>
  <r>
    <x v="9"/>
    <x v="47"/>
    <x v="47"/>
    <x v="1"/>
    <s v="22"/>
    <s v="22100"/>
    <s v="Energía eléctrica."/>
    <n v="186000"/>
    <n v="0"/>
    <n v="186000"/>
    <n v="186000"/>
    <n v="186000"/>
    <n v="51942"/>
    <n v="51942"/>
  </r>
  <r>
    <x v="9"/>
    <x v="47"/>
    <x v="47"/>
    <x v="1"/>
    <s v="22"/>
    <s v="22102"/>
    <s v="Gas."/>
    <n v="133600"/>
    <n v="0"/>
    <n v="133600"/>
    <n v="103600"/>
    <n v="103600"/>
    <n v="65668.55"/>
    <n v="65668.55"/>
  </r>
  <r>
    <x v="9"/>
    <x v="47"/>
    <x v="47"/>
    <x v="1"/>
    <s v="22"/>
    <s v="22104"/>
    <s v="Vestuario."/>
    <n v="5582"/>
    <n v="0"/>
    <n v="5582"/>
    <n v="5580.72"/>
    <n v="5580.72"/>
    <n v="0"/>
    <n v="0"/>
  </r>
  <r>
    <x v="9"/>
    <x v="47"/>
    <x v="47"/>
    <x v="1"/>
    <s v="22"/>
    <s v="22199"/>
    <s v="Otros suministros."/>
    <n v="10700"/>
    <n v="0"/>
    <n v="10700"/>
    <n v="10423.5"/>
    <n v="423.5"/>
    <n v="93.47"/>
    <n v="93.47"/>
  </r>
  <r>
    <x v="9"/>
    <x v="47"/>
    <x v="47"/>
    <x v="1"/>
    <s v="22"/>
    <s v="223"/>
    <s v="Transportes."/>
    <n v="3000"/>
    <n v="0"/>
    <n v="3000"/>
    <n v="0"/>
    <n v="0"/>
    <n v="0"/>
    <n v="0"/>
  </r>
  <r>
    <x v="9"/>
    <x v="47"/>
    <x v="47"/>
    <x v="1"/>
    <s v="22"/>
    <s v="22602"/>
    <s v="Publicidad y propaganda."/>
    <n v="1000"/>
    <n v="0"/>
    <n v="1000"/>
    <n v="0"/>
    <n v="0"/>
    <n v="0"/>
    <n v="0"/>
  </r>
  <r>
    <x v="9"/>
    <x v="47"/>
    <x v="47"/>
    <x v="1"/>
    <s v="22"/>
    <s v="22606"/>
    <s v="Reuniones, conferencias y cursos."/>
    <n v="38000"/>
    <n v="0"/>
    <n v="38000"/>
    <n v="27507.200000000001"/>
    <n v="27507.200000000001"/>
    <n v="7830.39"/>
    <n v="7830.39"/>
  </r>
  <r>
    <x v="9"/>
    <x v="47"/>
    <x v="47"/>
    <x v="1"/>
    <s v="22"/>
    <s v="22612"/>
    <s v="Plan Solidaridad"/>
    <n v="12000"/>
    <n v="0"/>
    <n v="12000"/>
    <n v="1819.51"/>
    <n v="1819.51"/>
    <n v="0"/>
    <n v="0"/>
  </r>
  <r>
    <x v="9"/>
    <x v="47"/>
    <x v="47"/>
    <x v="1"/>
    <s v="22"/>
    <s v="22617"/>
    <s v="Plan de Accesibilidad"/>
    <n v="18750"/>
    <n v="0"/>
    <n v="18750"/>
    <n v="1152.43"/>
    <n v="1152.43"/>
    <n v="0"/>
    <n v="0"/>
  </r>
  <r>
    <x v="9"/>
    <x v="47"/>
    <x v="47"/>
    <x v="1"/>
    <s v="22"/>
    <s v="22618"/>
    <s v="Plan Municipal de Ciudad Amigable con los Mayores"/>
    <n v="36000"/>
    <n v="0"/>
    <n v="36000"/>
    <n v="3194.33"/>
    <n v="3194.33"/>
    <n v="0"/>
    <n v="0"/>
  </r>
  <r>
    <x v="9"/>
    <x v="47"/>
    <x v="47"/>
    <x v="1"/>
    <s v="22"/>
    <s v="22699"/>
    <s v="Otros gastos diversos"/>
    <n v="21500"/>
    <n v="0"/>
    <n v="21500"/>
    <n v="17196.2"/>
    <n v="17196.2"/>
    <n v="4590.72"/>
    <n v="4445.5200000000004"/>
  </r>
  <r>
    <x v="9"/>
    <x v="47"/>
    <x v="47"/>
    <x v="1"/>
    <s v="22"/>
    <s v="22700"/>
    <s v="Limpieza y aseo."/>
    <n v="370000"/>
    <n v="0"/>
    <n v="370000"/>
    <n v="367618.37"/>
    <n v="367618.37"/>
    <n v="92049.75"/>
    <n v="61469.75"/>
  </r>
  <r>
    <x v="9"/>
    <x v="47"/>
    <x v="47"/>
    <x v="1"/>
    <s v="22"/>
    <s v="22706"/>
    <s v="Estudios y trabajos técnicos."/>
    <n v="10000"/>
    <n v="0"/>
    <n v="10000"/>
    <n v="0"/>
    <n v="0"/>
    <n v="0"/>
    <n v="0"/>
  </r>
  <r>
    <x v="9"/>
    <x v="47"/>
    <x v="47"/>
    <x v="1"/>
    <s v="22"/>
    <s v="22799"/>
    <s v="Otros trabajos realizados por otras empresas y profes."/>
    <n v="3076084"/>
    <n v="0"/>
    <n v="3076084"/>
    <n v="2527899.4700000002"/>
    <n v="2527899.4700000002"/>
    <n v="638236.64"/>
    <n v="622086.47"/>
  </r>
  <r>
    <x v="9"/>
    <x v="47"/>
    <x v="47"/>
    <x v="1"/>
    <s v="23"/>
    <s v="23020"/>
    <s v="Dietas del personal no directivo"/>
    <n v="300"/>
    <n v="0"/>
    <n v="300"/>
    <n v="0"/>
    <n v="0"/>
    <n v="0"/>
    <n v="0"/>
  </r>
  <r>
    <x v="9"/>
    <x v="47"/>
    <x v="47"/>
    <x v="1"/>
    <s v="23"/>
    <s v="23120"/>
    <s v="Locomoción del personal no directivo."/>
    <n v="300"/>
    <n v="0"/>
    <n v="300"/>
    <n v="0"/>
    <n v="0"/>
    <n v="0"/>
    <n v="0"/>
  </r>
  <r>
    <x v="9"/>
    <x v="47"/>
    <x v="47"/>
    <x v="2"/>
    <s v="48"/>
    <s v="48000"/>
    <s v="Subvenciones a asociaciones y atenciones benéficas"/>
    <n v="53240"/>
    <n v="0"/>
    <n v="53240"/>
    <n v="0"/>
    <n v="0"/>
    <n v="0"/>
    <n v="0"/>
  </r>
  <r>
    <x v="9"/>
    <x v="47"/>
    <x v="47"/>
    <x v="2"/>
    <s v="48"/>
    <s v="48001"/>
    <s v="Atenc. beneficas ayuda a familias"/>
    <n v="101700"/>
    <n v="0"/>
    <n v="101700"/>
    <n v="60000"/>
    <n v="0"/>
    <n v="0"/>
    <n v="0"/>
  </r>
  <r>
    <x v="9"/>
    <x v="47"/>
    <x v="47"/>
    <x v="2"/>
    <s v="48"/>
    <s v="48967"/>
    <s v="Transf. Fundación Personas Valladolid"/>
    <n v="33660"/>
    <n v="0"/>
    <n v="33660"/>
    <n v="0"/>
    <n v="0"/>
    <n v="0"/>
    <n v="0"/>
  </r>
  <r>
    <x v="9"/>
    <x v="47"/>
    <x v="47"/>
    <x v="2"/>
    <s v="48"/>
    <s v="48968"/>
    <s v="Transf. Federación de asociaciones de personas sordas CyL"/>
    <n v="14850"/>
    <n v="0"/>
    <n v="14850"/>
    <n v="14850"/>
    <n v="14850"/>
    <n v="0"/>
    <n v="0"/>
  </r>
  <r>
    <x v="9"/>
    <x v="47"/>
    <x v="47"/>
    <x v="2"/>
    <s v="48"/>
    <s v="48969"/>
    <s v="Transf. Asociación El Puente"/>
    <n v="8910"/>
    <n v="0"/>
    <n v="8910"/>
    <n v="0"/>
    <n v="0"/>
    <n v="0"/>
    <n v="0"/>
  </r>
  <r>
    <x v="9"/>
    <x v="47"/>
    <x v="47"/>
    <x v="2"/>
    <s v="48"/>
    <s v="48970"/>
    <s v="Transf. Asociación Intern. Teléfono de la Esperanza"/>
    <n v="3500"/>
    <n v="0"/>
    <n v="3500"/>
    <n v="0"/>
    <n v="0"/>
    <n v="0"/>
    <n v="0"/>
  </r>
  <r>
    <x v="9"/>
    <x v="47"/>
    <x v="47"/>
    <x v="2"/>
    <s v="48"/>
    <s v="48971"/>
    <s v="Transf. Fundación Cauce"/>
    <n v="2970"/>
    <n v="0"/>
    <n v="2970"/>
    <n v="0"/>
    <n v="0"/>
    <n v="0"/>
    <n v="0"/>
  </r>
  <r>
    <x v="9"/>
    <x v="47"/>
    <x v="47"/>
    <x v="2"/>
    <s v="48"/>
    <s v="48972"/>
    <s v="Transf. Coordinadora O.N.G.D. Castilla y León"/>
    <n v="7700"/>
    <n v="0"/>
    <n v="7700"/>
    <n v="0"/>
    <n v="0"/>
    <n v="0"/>
    <n v="0"/>
  </r>
  <r>
    <x v="9"/>
    <x v="47"/>
    <x v="47"/>
    <x v="2"/>
    <s v="48"/>
    <s v="48974"/>
    <s v="Transf. Asociación familiares de enfermos de Alzheimer"/>
    <n v="5850"/>
    <n v="0"/>
    <n v="5850"/>
    <n v="0"/>
    <n v="0"/>
    <n v="0"/>
    <n v="0"/>
  </r>
  <r>
    <x v="9"/>
    <x v="47"/>
    <x v="47"/>
    <x v="2"/>
    <s v="48"/>
    <s v="48975"/>
    <s v="Transf. Asocición de voluntarios mayores de CyL"/>
    <n v="4000"/>
    <n v="0"/>
    <n v="4000"/>
    <n v="4000"/>
    <n v="4000"/>
    <n v="0"/>
    <n v="0"/>
  </r>
  <r>
    <x v="9"/>
    <x v="47"/>
    <x v="47"/>
    <x v="2"/>
    <s v="48"/>
    <s v="48976"/>
    <s v="Transf. UVA: alojamientos compartidos"/>
    <n v="1500"/>
    <n v="0"/>
    <n v="1500"/>
    <n v="1500"/>
    <n v="1500"/>
    <n v="0"/>
    <n v="0"/>
  </r>
  <r>
    <x v="9"/>
    <x v="47"/>
    <x v="47"/>
    <x v="2"/>
    <s v="48"/>
    <s v="48977"/>
    <s v="Transf. INEA: huertos ecológicos, envejecimiento activo"/>
    <n v="66000"/>
    <n v="0"/>
    <n v="66000"/>
    <n v="66000"/>
    <n v="66000"/>
    <n v="0"/>
    <n v="0"/>
  </r>
  <r>
    <x v="9"/>
    <x v="47"/>
    <x v="47"/>
    <x v="2"/>
    <s v="48"/>
    <s v="48978"/>
    <s v="Transf. A.C. Amigos Pueblo Saharaui CyL: vacaciones en paz"/>
    <n v="3000"/>
    <n v="0"/>
    <n v="3000"/>
    <n v="3000"/>
    <n v="3000"/>
    <n v="0"/>
    <n v="0"/>
  </r>
  <r>
    <x v="9"/>
    <x v="47"/>
    <x v="47"/>
    <x v="2"/>
    <s v="48"/>
    <s v="48996"/>
    <s v="Transf. Asociación Fundación Rondilla Personas Adultas"/>
    <n v="25000"/>
    <n v="0"/>
    <n v="25000"/>
    <n v="8333.33"/>
    <n v="8333.33"/>
    <n v="0"/>
    <n v="0"/>
  </r>
  <r>
    <x v="9"/>
    <x v="47"/>
    <x v="47"/>
    <x v="2"/>
    <s v="49"/>
    <s v="49002"/>
    <s v="Transf. INCIDEM (El Salvador)"/>
    <n v="20000"/>
    <n v="0"/>
    <n v="20000"/>
    <n v="0"/>
    <n v="0"/>
    <n v="0"/>
    <n v="0"/>
  </r>
  <r>
    <x v="9"/>
    <x v="47"/>
    <x v="47"/>
    <x v="2"/>
    <s v="49"/>
    <s v="49003"/>
    <s v="Transf. FUNDEMUCA (Costa Rica)"/>
    <n v="10000"/>
    <n v="0"/>
    <n v="10000"/>
    <n v="0"/>
    <n v="0"/>
    <n v="0"/>
    <n v="0"/>
  </r>
  <r>
    <x v="9"/>
    <x v="47"/>
    <x v="47"/>
    <x v="2"/>
    <s v="49"/>
    <s v="49004"/>
    <s v="Transf FUNDEMUCA (Panamá y Honduras)"/>
    <n v="10000"/>
    <n v="0"/>
    <n v="10000"/>
    <n v="0"/>
    <n v="0"/>
    <n v="0"/>
    <n v="0"/>
  </r>
  <r>
    <x v="9"/>
    <x v="47"/>
    <x v="47"/>
    <x v="2"/>
    <s v="49"/>
    <s v="49099"/>
    <s v="Al exterior."/>
    <n v="455485"/>
    <n v="0"/>
    <n v="455485"/>
    <n v="0"/>
    <n v="0"/>
    <n v="0"/>
    <n v="0"/>
  </r>
  <r>
    <x v="9"/>
    <x v="47"/>
    <x v="47"/>
    <x v="3"/>
    <s v="62"/>
    <s v="623"/>
    <s v="Maquinaria, instalaciones técnicas y utillaje."/>
    <n v="3000"/>
    <n v="0"/>
    <n v="3000"/>
    <n v="3000"/>
    <n v="3000"/>
    <n v="0"/>
    <n v="0"/>
  </r>
  <r>
    <x v="9"/>
    <x v="47"/>
    <x v="47"/>
    <x v="3"/>
    <s v="62"/>
    <s v="625"/>
    <s v="Mobiliario."/>
    <n v="50000"/>
    <n v="0"/>
    <n v="50000"/>
    <n v="0"/>
    <n v="0"/>
    <n v="0"/>
    <n v="0"/>
  </r>
  <r>
    <x v="9"/>
    <x v="47"/>
    <x v="47"/>
    <x v="3"/>
    <s v="63"/>
    <s v="632"/>
    <s v="Edificios y otras construcciones."/>
    <n v="1524000"/>
    <n v="0"/>
    <n v="1524000"/>
    <n v="51280.85"/>
    <n v="51280.85"/>
    <n v="0"/>
    <n v="0"/>
  </r>
  <r>
    <x v="9"/>
    <x v="48"/>
    <x v="48"/>
    <x v="0"/>
    <s v="12"/>
    <s v="12000"/>
    <s v="Sueldos del Grupo A1."/>
    <n v="54262"/>
    <n v="0"/>
    <n v="54262"/>
    <n v="25000"/>
    <n v="25000"/>
    <n v="10615.2"/>
    <n v="10615.2"/>
  </r>
  <r>
    <x v="9"/>
    <x v="48"/>
    <x v="48"/>
    <x v="0"/>
    <s v="12"/>
    <s v="12001"/>
    <s v="Sueldos del Grupo A2."/>
    <n v="31810"/>
    <n v="0"/>
    <n v="31810"/>
    <n v="24000"/>
    <n v="24000"/>
    <n v="9178.7999999999993"/>
    <n v="9178.7999999999993"/>
  </r>
  <r>
    <x v="9"/>
    <x v="48"/>
    <x v="48"/>
    <x v="0"/>
    <s v="12"/>
    <s v="12003"/>
    <s v="Sueldos del Grupo C1."/>
    <n v="24363"/>
    <n v="0"/>
    <n v="24363"/>
    <n v="20000"/>
    <n v="20000"/>
    <n v="5743.07"/>
    <n v="5743.07"/>
  </r>
  <r>
    <x v="9"/>
    <x v="48"/>
    <x v="48"/>
    <x v="0"/>
    <s v="12"/>
    <s v="12004"/>
    <s v="Sueldos del Grupo C2."/>
    <n v="30976"/>
    <n v="0"/>
    <n v="30976"/>
    <n v="10800"/>
    <n v="10800"/>
    <n v="6835.21"/>
    <n v="6835.21"/>
  </r>
  <r>
    <x v="9"/>
    <x v="48"/>
    <x v="48"/>
    <x v="0"/>
    <s v="12"/>
    <s v="12006"/>
    <s v="Trienios."/>
    <n v="42181"/>
    <n v="0"/>
    <n v="42181"/>
    <n v="29000"/>
    <n v="29000"/>
    <n v="10256.18"/>
    <n v="10256.18"/>
  </r>
  <r>
    <x v="9"/>
    <x v="48"/>
    <x v="48"/>
    <x v="0"/>
    <s v="12"/>
    <s v="12100"/>
    <s v="Complemento de destino."/>
    <n v="95699"/>
    <n v="0"/>
    <n v="95699"/>
    <n v="58000"/>
    <n v="58000"/>
    <n v="22473.93"/>
    <n v="22473.93"/>
  </r>
  <r>
    <x v="9"/>
    <x v="48"/>
    <x v="48"/>
    <x v="0"/>
    <s v="12"/>
    <s v="12101"/>
    <s v="Complemento específico."/>
    <n v="237517"/>
    <n v="0"/>
    <n v="237517"/>
    <n v="188000"/>
    <n v="188000"/>
    <n v="79933.3"/>
    <n v="79933.3"/>
  </r>
  <r>
    <x v="9"/>
    <x v="48"/>
    <x v="48"/>
    <x v="0"/>
    <s v="12"/>
    <s v="12103"/>
    <s v="Otros complementos."/>
    <n v="19602"/>
    <n v="0"/>
    <n v="19602"/>
    <n v="16600"/>
    <n v="16600"/>
    <n v="5802.76"/>
    <n v="5802.76"/>
  </r>
  <r>
    <x v="9"/>
    <x v="48"/>
    <x v="48"/>
    <x v="0"/>
    <s v="13"/>
    <s v="13000"/>
    <s v="Retribuciones básicas."/>
    <n v="22093"/>
    <n v="0"/>
    <n v="22093"/>
    <n v="23500"/>
    <n v="23500"/>
    <n v="3926.65"/>
    <n v="3926.65"/>
  </r>
  <r>
    <x v="9"/>
    <x v="48"/>
    <x v="48"/>
    <x v="0"/>
    <s v="13"/>
    <s v="13002"/>
    <s v="Otras remuneraciones."/>
    <n v="22576"/>
    <n v="0"/>
    <n v="22576"/>
    <n v="31100"/>
    <n v="31100"/>
    <n v="5546.18"/>
    <n v="5546.18"/>
  </r>
  <r>
    <x v="9"/>
    <x v="48"/>
    <x v="48"/>
    <x v="1"/>
    <s v="21"/>
    <s v="213"/>
    <s v="Reparación de maquinaria, instalaciones técnicas y utillaje."/>
    <n v="3190"/>
    <n v="0"/>
    <n v="3190"/>
    <n v="2897.95"/>
    <n v="2897.95"/>
    <n v="0"/>
    <n v="0"/>
  </r>
  <r>
    <x v="9"/>
    <x v="48"/>
    <x v="48"/>
    <x v="1"/>
    <s v="22"/>
    <s v="22699"/>
    <s v="Otros gastos diversos"/>
    <n v="13000"/>
    <n v="0"/>
    <n v="13000"/>
    <n v="254.71"/>
    <n v="254.71"/>
    <n v="254.71"/>
    <n v="254.71"/>
  </r>
  <r>
    <x v="9"/>
    <x v="48"/>
    <x v="48"/>
    <x v="1"/>
    <s v="22"/>
    <s v="22799"/>
    <s v="Otros trabajos realizados por otras empresas y profes."/>
    <n v="167440"/>
    <n v="0"/>
    <n v="167440"/>
    <n v="146435.73000000001"/>
    <n v="146435.73000000001"/>
    <n v="19359.990000000002"/>
    <n v="19359.990000000002"/>
  </r>
  <r>
    <x v="9"/>
    <x v="48"/>
    <x v="48"/>
    <x v="4"/>
    <s v="35"/>
    <s v="352"/>
    <s v="Intereses de demora."/>
    <n v="200"/>
    <n v="0"/>
    <n v="200"/>
    <n v="109.66"/>
    <n v="109.66"/>
    <n v="109.66"/>
    <n v="109.66"/>
  </r>
  <r>
    <x v="9"/>
    <x v="49"/>
    <x v="49"/>
    <x v="0"/>
    <s v="12"/>
    <s v="12001"/>
    <s v="Sueldos del Grupo A2."/>
    <n v="15905"/>
    <n v="0"/>
    <n v="15905"/>
    <n v="12000"/>
    <n v="12000"/>
    <n v="6276.28"/>
    <n v="6276.28"/>
  </r>
  <r>
    <x v="9"/>
    <x v="49"/>
    <x v="49"/>
    <x v="0"/>
    <s v="12"/>
    <s v="12004"/>
    <s v="Sueldos del Grupo C2."/>
    <n v="10325"/>
    <n v="0"/>
    <n v="10325"/>
    <n v="8000"/>
    <n v="8000"/>
    <n v="1433.96"/>
    <n v="1433.96"/>
  </r>
  <r>
    <x v="9"/>
    <x v="49"/>
    <x v="49"/>
    <x v="0"/>
    <s v="12"/>
    <s v="12006"/>
    <s v="Trienios."/>
    <n v="7668"/>
    <n v="0"/>
    <n v="7668"/>
    <n v="6000"/>
    <n v="6000"/>
    <n v="2024.42"/>
    <n v="2024.42"/>
  </r>
  <r>
    <x v="9"/>
    <x v="49"/>
    <x v="49"/>
    <x v="0"/>
    <s v="12"/>
    <s v="12100"/>
    <s v="Complemento de destino."/>
    <n v="17309"/>
    <n v="0"/>
    <n v="17309"/>
    <n v="12000"/>
    <n v="12000"/>
    <n v="4071.46"/>
    <n v="4071.46"/>
  </r>
  <r>
    <x v="9"/>
    <x v="49"/>
    <x v="49"/>
    <x v="0"/>
    <s v="12"/>
    <s v="12101"/>
    <s v="Complemento específico."/>
    <n v="45443"/>
    <n v="0"/>
    <n v="45443"/>
    <n v="30000"/>
    <n v="30000"/>
    <n v="12265.75"/>
    <n v="12265.75"/>
  </r>
  <r>
    <x v="9"/>
    <x v="49"/>
    <x v="49"/>
    <x v="0"/>
    <s v="12"/>
    <s v="12103"/>
    <s v="Otros complementos."/>
    <n v="3736"/>
    <n v="0"/>
    <n v="3736"/>
    <n v="3000"/>
    <n v="3000"/>
    <n v="1123.76"/>
    <n v="1123.76"/>
  </r>
  <r>
    <x v="9"/>
    <x v="49"/>
    <x v="49"/>
    <x v="0"/>
    <s v="13"/>
    <s v="13000"/>
    <s v="Retribuciones básicas."/>
    <n v="0"/>
    <n v="0"/>
    <n v="0"/>
    <n v="19000"/>
    <n v="19000"/>
    <n v="1686.88"/>
    <n v="1686.88"/>
  </r>
  <r>
    <x v="9"/>
    <x v="49"/>
    <x v="49"/>
    <x v="0"/>
    <s v="13"/>
    <s v="13002"/>
    <s v="Otras remuneraciones."/>
    <n v="0"/>
    <n v="0"/>
    <n v="0"/>
    <n v="15000"/>
    <n v="15000"/>
    <n v="2621.63"/>
    <n v="2621.63"/>
  </r>
  <r>
    <x v="9"/>
    <x v="49"/>
    <x v="49"/>
    <x v="0"/>
    <s v="14"/>
    <s v="143"/>
    <s v="Otro personal."/>
    <n v="0"/>
    <n v="0"/>
    <n v="0"/>
    <n v="4000"/>
    <n v="4000"/>
    <n v="3517.25"/>
    <n v="3517.25"/>
  </r>
  <r>
    <x v="9"/>
    <x v="49"/>
    <x v="49"/>
    <x v="1"/>
    <s v="21"/>
    <s v="212"/>
    <s v="Reparación de edificios y otras construcciones."/>
    <n v="10000"/>
    <n v="0"/>
    <n v="10000"/>
    <n v="2200"/>
    <n v="3.98"/>
    <n v="3.98"/>
    <n v="3.98"/>
  </r>
  <r>
    <x v="9"/>
    <x v="49"/>
    <x v="49"/>
    <x v="1"/>
    <s v="21"/>
    <s v="213"/>
    <s v="Reparación de maquinaria, instalaciones técnicas y utillaje."/>
    <n v="15000"/>
    <n v="0"/>
    <n v="15000"/>
    <n v="16157.92"/>
    <n v="3991.26"/>
    <n v="1886.22"/>
    <n v="1886.22"/>
  </r>
  <r>
    <x v="9"/>
    <x v="49"/>
    <x v="49"/>
    <x v="1"/>
    <s v="22"/>
    <s v="22100"/>
    <s v="Energía eléctrica."/>
    <n v="65000"/>
    <n v="0"/>
    <n v="65000"/>
    <n v="65000"/>
    <n v="65000"/>
    <n v="17585.73"/>
    <n v="17585.73"/>
  </r>
  <r>
    <x v="9"/>
    <x v="49"/>
    <x v="49"/>
    <x v="1"/>
    <s v="22"/>
    <s v="22613"/>
    <s v="Plan de Juventud"/>
    <n v="60000"/>
    <n v="0"/>
    <n v="60000"/>
    <n v="12716"/>
    <n v="12716"/>
    <n v="12715.99"/>
    <n v="12715.99"/>
  </r>
  <r>
    <x v="9"/>
    <x v="49"/>
    <x v="49"/>
    <x v="1"/>
    <s v="22"/>
    <s v="22615"/>
    <s v="Plan Municipal Drogas"/>
    <n v="10000"/>
    <n v="0"/>
    <n v="10000"/>
    <n v="0"/>
    <n v="0"/>
    <n v="0"/>
    <n v="0"/>
  </r>
  <r>
    <x v="9"/>
    <x v="49"/>
    <x v="49"/>
    <x v="1"/>
    <s v="22"/>
    <s v="22699"/>
    <s v="Otros gastos diversos"/>
    <n v="10000"/>
    <n v="0"/>
    <n v="10000"/>
    <n v="0"/>
    <n v="0"/>
    <n v="0"/>
    <n v="0"/>
  </r>
  <r>
    <x v="9"/>
    <x v="49"/>
    <x v="49"/>
    <x v="1"/>
    <s v="22"/>
    <s v="22700"/>
    <s v="Limpieza y aseo."/>
    <n v="46800"/>
    <n v="0"/>
    <n v="46800"/>
    <n v="53567.18"/>
    <n v="53567.18"/>
    <n v="9524.39"/>
    <n v="4630.75"/>
  </r>
  <r>
    <x v="9"/>
    <x v="49"/>
    <x v="49"/>
    <x v="1"/>
    <s v="22"/>
    <s v="22701"/>
    <s v="Seguridad."/>
    <n v="0"/>
    <n v="0"/>
    <n v="0"/>
    <n v="23595.919999999998"/>
    <n v="23595.919999999998"/>
    <n v="13151.1"/>
    <n v="13151.1"/>
  </r>
  <r>
    <x v="9"/>
    <x v="49"/>
    <x v="49"/>
    <x v="1"/>
    <s v="22"/>
    <s v="22799"/>
    <s v="Otros trabajos realizados por otras empresas y profes."/>
    <n v="886022"/>
    <n v="0"/>
    <n v="886022"/>
    <n v="819684.89"/>
    <n v="819684.89"/>
    <n v="133776.31"/>
    <n v="133776.31"/>
  </r>
  <r>
    <x v="9"/>
    <x v="49"/>
    <x v="49"/>
    <x v="2"/>
    <s v="48"/>
    <s v="48000"/>
    <s v="Subvenciones a asociaciones y atenciones benéficas"/>
    <n v="137565"/>
    <n v="0"/>
    <n v="137565"/>
    <n v="58740"/>
    <n v="58740"/>
    <n v="0"/>
    <n v="0"/>
  </r>
  <r>
    <x v="9"/>
    <x v="49"/>
    <x v="49"/>
    <x v="2"/>
    <s v="48"/>
    <s v="48926"/>
    <s v="Transf. Consejo Local de la Juventud.- Actividad ordinaria"/>
    <n v="58500"/>
    <n v="0"/>
    <n v="58500"/>
    <n v="58500"/>
    <n v="58500"/>
    <n v="0"/>
    <n v="0"/>
  </r>
  <r>
    <x v="9"/>
    <x v="49"/>
    <x v="49"/>
    <x v="2"/>
    <s v="48"/>
    <s v="48927"/>
    <s v="Transf. Convenio con Fundación Splora"/>
    <n v="15000"/>
    <n v="0"/>
    <n v="15000"/>
    <n v="0"/>
    <n v="0"/>
    <n v="0"/>
    <n v="0"/>
  </r>
  <r>
    <x v="9"/>
    <x v="50"/>
    <x v="50"/>
    <x v="0"/>
    <s v="12"/>
    <s v="12000"/>
    <s v="Sueldos del Grupo A1."/>
    <n v="18087"/>
    <n v="0"/>
    <n v="18087"/>
    <n v="13000"/>
    <n v="13000"/>
    <n v="5307.6"/>
    <n v="5307.6"/>
  </r>
  <r>
    <x v="9"/>
    <x v="50"/>
    <x v="50"/>
    <x v="0"/>
    <s v="12"/>
    <s v="12001"/>
    <s v="Sueldos del Grupo A2."/>
    <n v="63620"/>
    <n v="0"/>
    <n v="63620"/>
    <n v="23000"/>
    <n v="23000"/>
    <n v="6788"/>
    <n v="6788"/>
  </r>
  <r>
    <x v="9"/>
    <x v="50"/>
    <x v="50"/>
    <x v="0"/>
    <s v="12"/>
    <s v="12003"/>
    <s v="Sueldos del Grupo C1."/>
    <n v="0"/>
    <n v="0"/>
    <n v="0"/>
    <n v="9856"/>
    <n v="9856"/>
    <n v="1062.47"/>
    <n v="1062.47"/>
  </r>
  <r>
    <x v="9"/>
    <x v="50"/>
    <x v="50"/>
    <x v="0"/>
    <s v="12"/>
    <s v="12004"/>
    <s v="Sueldos del Grupo C2."/>
    <n v="20651"/>
    <n v="0"/>
    <n v="20651"/>
    <n v="16354"/>
    <n v="16354"/>
    <n v="3154.71"/>
    <n v="3154.71"/>
  </r>
  <r>
    <x v="9"/>
    <x v="50"/>
    <x v="50"/>
    <x v="0"/>
    <s v="12"/>
    <s v="12006"/>
    <s v="Trienios."/>
    <n v="7638"/>
    <n v="0"/>
    <n v="7638"/>
    <n v="6600"/>
    <n v="6600"/>
    <n v="2315.4899999999998"/>
    <n v="2315.4899999999998"/>
  </r>
  <r>
    <x v="9"/>
    <x v="50"/>
    <x v="50"/>
    <x v="0"/>
    <s v="12"/>
    <s v="12100"/>
    <s v="Complemento de destino."/>
    <n v="55232"/>
    <n v="0"/>
    <n v="55232"/>
    <n v="32768"/>
    <n v="32768"/>
    <n v="9431.02"/>
    <n v="9431.02"/>
  </r>
  <r>
    <x v="9"/>
    <x v="50"/>
    <x v="50"/>
    <x v="0"/>
    <s v="12"/>
    <s v="12101"/>
    <s v="Complemento específico."/>
    <n v="135581"/>
    <n v="0"/>
    <n v="135581"/>
    <n v="78669"/>
    <n v="78669"/>
    <n v="22851.88"/>
    <n v="22851.88"/>
  </r>
  <r>
    <x v="9"/>
    <x v="50"/>
    <x v="50"/>
    <x v="0"/>
    <s v="12"/>
    <s v="12103"/>
    <s v="Otros complementos."/>
    <n v="1643"/>
    <n v="0"/>
    <n v="1643"/>
    <n v="1550"/>
    <n v="1550"/>
    <n v="1316.24"/>
    <n v="1316.24"/>
  </r>
  <r>
    <x v="9"/>
    <x v="50"/>
    <x v="50"/>
    <x v="0"/>
    <s v="13"/>
    <s v="13000"/>
    <s v="Retribuciones básicas."/>
    <n v="32667"/>
    <n v="0"/>
    <n v="32667"/>
    <n v="23000"/>
    <n v="23000"/>
    <n v="2944.99"/>
    <n v="2944.99"/>
  </r>
  <r>
    <x v="9"/>
    <x v="50"/>
    <x v="50"/>
    <x v="0"/>
    <s v="13"/>
    <s v="13002"/>
    <s v="Otras remuneraciones."/>
    <n v="28902"/>
    <n v="0"/>
    <n v="28902"/>
    <n v="22000"/>
    <n v="22000"/>
    <n v="14423.85"/>
    <n v="14423.85"/>
  </r>
  <r>
    <x v="9"/>
    <x v="50"/>
    <x v="50"/>
    <x v="1"/>
    <s v="21"/>
    <s v="212"/>
    <s v="Reparación de edificios y otras construcciones."/>
    <n v="4000"/>
    <n v="0"/>
    <n v="4000"/>
    <n v="2000"/>
    <n v="0"/>
    <n v="0"/>
    <n v="0"/>
  </r>
  <r>
    <x v="9"/>
    <x v="50"/>
    <x v="50"/>
    <x v="1"/>
    <s v="21"/>
    <s v="213"/>
    <s v="Reparación de maquinaria, instalaciones técnicas y utillaje."/>
    <n v="6000"/>
    <n v="0"/>
    <n v="6000"/>
    <n v="6561.39"/>
    <n v="5037.43"/>
    <n v="257.12"/>
    <n v="257.12"/>
  </r>
  <r>
    <x v="9"/>
    <x v="50"/>
    <x v="50"/>
    <x v="1"/>
    <s v="22"/>
    <s v="22100"/>
    <s v="Energía eléctrica."/>
    <n v="4000"/>
    <n v="0"/>
    <n v="4000"/>
    <n v="3500"/>
    <n v="3500"/>
    <n v="698.35"/>
    <n v="698.35"/>
  </r>
  <r>
    <x v="9"/>
    <x v="50"/>
    <x v="50"/>
    <x v="1"/>
    <s v="22"/>
    <s v="22102"/>
    <s v="Gas."/>
    <n v="5500"/>
    <n v="0"/>
    <n v="5500"/>
    <n v="4000"/>
    <n v="4000"/>
    <n v="1507.12"/>
    <n v="1507.12"/>
  </r>
  <r>
    <x v="9"/>
    <x v="50"/>
    <x v="50"/>
    <x v="1"/>
    <s v="22"/>
    <s v="22611"/>
    <s v="Plan contra la violencia de género e igualdad de oportunidad"/>
    <n v="50000"/>
    <n v="0"/>
    <n v="50000"/>
    <n v="71064.509999999995"/>
    <n v="71064.509999999995"/>
    <n v="48571.76"/>
    <n v="36432.76"/>
  </r>
  <r>
    <x v="9"/>
    <x v="50"/>
    <x v="50"/>
    <x v="1"/>
    <s v="22"/>
    <s v="22619"/>
    <s v="Actuaciones de Conciliación"/>
    <n v="27896"/>
    <n v="0"/>
    <n v="27896"/>
    <n v="22435.37"/>
    <n v="22435.37"/>
    <n v="202.8"/>
    <n v="202.8"/>
  </r>
  <r>
    <x v="9"/>
    <x v="50"/>
    <x v="50"/>
    <x v="1"/>
    <s v="22"/>
    <s v="22620"/>
    <s v="Actuaciones de Inserción Laboral"/>
    <n v="68200"/>
    <n v="0"/>
    <n v="68200"/>
    <n v="68125.86"/>
    <n v="68125.86"/>
    <n v="17261.02"/>
    <n v="17261.02"/>
  </r>
  <r>
    <x v="9"/>
    <x v="50"/>
    <x v="50"/>
    <x v="1"/>
    <s v="22"/>
    <s v="22621"/>
    <s v="Actuaciones por la diversidad"/>
    <n v="20000"/>
    <n v="0"/>
    <n v="20000"/>
    <n v="0"/>
    <n v="0"/>
    <n v="0"/>
    <n v="0"/>
  </r>
  <r>
    <x v="9"/>
    <x v="50"/>
    <x v="50"/>
    <x v="1"/>
    <s v="22"/>
    <s v="22699"/>
    <s v="Otros gastos diversos"/>
    <n v="0"/>
    <n v="0"/>
    <n v="0"/>
    <n v="0"/>
    <n v="0"/>
    <n v="0"/>
    <n v="0"/>
  </r>
  <r>
    <x v="9"/>
    <x v="50"/>
    <x v="50"/>
    <x v="1"/>
    <s v="22"/>
    <s v="22700"/>
    <s v="Limpieza y aseo."/>
    <n v="5033"/>
    <n v="0"/>
    <n v="5033"/>
    <n v="5942.67"/>
    <n v="5942.67"/>
    <n v="513.79999999999995"/>
    <n v="513.79999999999995"/>
  </r>
  <r>
    <x v="9"/>
    <x v="50"/>
    <x v="50"/>
    <x v="1"/>
    <s v="22"/>
    <s v="22799"/>
    <s v="Otros trabajos realizados por otras empresas y profes."/>
    <n v="196640"/>
    <n v="0"/>
    <n v="196640"/>
    <n v="74801.41"/>
    <n v="74801.41"/>
    <n v="19164.939999999999"/>
    <n v="14203.46"/>
  </r>
  <r>
    <x v="9"/>
    <x v="50"/>
    <x v="50"/>
    <x v="1"/>
    <s v="23"/>
    <s v="23020"/>
    <s v="Dietas del personal no directivo"/>
    <n v="500"/>
    <n v="0"/>
    <n v="500"/>
    <n v="0"/>
    <n v="0"/>
    <n v="0"/>
    <n v="0"/>
  </r>
  <r>
    <x v="9"/>
    <x v="50"/>
    <x v="50"/>
    <x v="1"/>
    <s v="23"/>
    <s v="23120"/>
    <s v="Locomoción del personal no directivo."/>
    <n v="500"/>
    <n v="0"/>
    <n v="500"/>
    <n v="0"/>
    <n v="0"/>
    <n v="0"/>
    <n v="0"/>
  </r>
  <r>
    <x v="9"/>
    <x v="50"/>
    <x v="50"/>
    <x v="2"/>
    <s v="48"/>
    <s v="48000"/>
    <s v="Subvenciones a asociaciones y atenciones benéficas"/>
    <n v="42500"/>
    <n v="0"/>
    <n v="42500"/>
    <n v="0"/>
    <n v="0"/>
    <n v="0"/>
    <n v="0"/>
  </r>
  <r>
    <x v="9"/>
    <x v="50"/>
    <x v="50"/>
    <x v="2"/>
    <s v="48"/>
    <s v="48928"/>
    <s v="Transf. Adoratrices Stmo. Sacramento: casa de acogida"/>
    <n v="13550"/>
    <n v="0"/>
    <n v="13550"/>
    <n v="13550"/>
    <n v="13550"/>
    <n v="0"/>
    <n v="0"/>
  </r>
  <r>
    <x v="9"/>
    <x v="50"/>
    <x v="50"/>
    <x v="2"/>
    <s v="48"/>
    <s v="48929"/>
    <s v="Transf. Oblatas Stmo. Redentor: Centro Albor"/>
    <n v="11350"/>
    <n v="0"/>
    <n v="11350"/>
    <n v="11350"/>
    <n v="11350"/>
    <n v="0"/>
    <n v="0"/>
  </r>
  <r>
    <x v="9"/>
    <x v="50"/>
    <x v="50"/>
    <x v="2"/>
    <s v="48"/>
    <s v="48931"/>
    <s v="Transf. Asociación Rosa Chacel"/>
    <n v="6100"/>
    <n v="0"/>
    <n v="6100"/>
    <n v="6100"/>
    <n v="6100"/>
    <n v="0"/>
    <n v="0"/>
  </r>
  <r>
    <x v="9"/>
    <x v="50"/>
    <x v="50"/>
    <x v="2"/>
    <s v="48"/>
    <s v="48932"/>
    <s v="Transf. Cáritas Diocesana de Valladolid"/>
    <n v="11000"/>
    <n v="0"/>
    <n v="11000"/>
    <n v="11000"/>
    <n v="11000"/>
    <n v="0"/>
    <n v="0"/>
  </r>
  <r>
    <x v="9"/>
    <x v="50"/>
    <x v="50"/>
    <x v="2"/>
    <s v="48"/>
    <s v="48933"/>
    <s v="Transf. DIALOGASEX"/>
    <n v="2500"/>
    <n v="0"/>
    <n v="2500"/>
    <n v="2500"/>
    <n v="2500"/>
    <n v="0"/>
    <n v="0"/>
  </r>
  <r>
    <x v="9"/>
    <x v="50"/>
    <x v="50"/>
    <x v="2"/>
    <s v="48"/>
    <s v="48934"/>
    <s v="Transf. Fundación Triángulo"/>
    <n v="6500"/>
    <n v="0"/>
    <n v="6500"/>
    <n v="6500"/>
    <n v="6500"/>
    <n v="0"/>
    <n v="0"/>
  </r>
  <r>
    <x v="9"/>
    <x v="50"/>
    <x v="50"/>
    <x v="2"/>
    <s v="48"/>
    <s v="48936"/>
    <s v="Transf. ADAVASYMY"/>
    <n v="6000"/>
    <n v="0"/>
    <n v="6000"/>
    <n v="6000"/>
    <n v="6000"/>
    <n v="0"/>
    <n v="0"/>
  </r>
  <r>
    <x v="9"/>
    <x v="50"/>
    <x v="50"/>
    <x v="2"/>
    <s v="48"/>
    <s v="48938"/>
    <s v="Transf. Secretariado Gitano: proyecto POISES"/>
    <n v="5000"/>
    <n v="0"/>
    <n v="5000"/>
    <n v="5000"/>
    <n v="5000"/>
    <n v="0"/>
    <n v="0"/>
  </r>
  <r>
    <x v="9"/>
    <x v="50"/>
    <x v="50"/>
    <x v="2"/>
    <s v="48"/>
    <s v="48939"/>
    <s v="Transf. ASIES"/>
    <n v="3000"/>
    <n v="0"/>
    <n v="3000"/>
    <n v="3000"/>
    <n v="3000"/>
    <n v="0"/>
    <n v="0"/>
  </r>
  <r>
    <x v="9"/>
    <x v="50"/>
    <x v="50"/>
    <x v="2"/>
    <s v="48"/>
    <s v="48941"/>
    <s v="Transf. Foro Feminista"/>
    <n v="3500"/>
    <n v="0"/>
    <n v="3500"/>
    <n v="3500"/>
    <n v="3500"/>
    <n v="0"/>
    <n v="0"/>
  </r>
  <r>
    <x v="9"/>
    <x v="50"/>
    <x v="50"/>
    <x v="2"/>
    <s v="48"/>
    <s v="48973"/>
    <s v="Transf. Entidad para evento carrera de las familias"/>
    <n v="20000"/>
    <n v="0"/>
    <n v="20000"/>
    <n v="0"/>
    <n v="0"/>
    <n v="0"/>
    <n v="0"/>
  </r>
  <r>
    <x v="9"/>
    <x v="50"/>
    <x v="50"/>
    <x v="2"/>
    <s v="48"/>
    <s v="48981"/>
    <s v="Transf. PROCOMAR Valladolid Acoge"/>
    <n v="12000"/>
    <n v="0"/>
    <n v="12000"/>
    <n v="0"/>
    <n v="0"/>
    <n v="0"/>
    <n v="0"/>
  </r>
  <r>
    <x v="9"/>
    <x v="50"/>
    <x v="50"/>
    <x v="2"/>
    <s v="48"/>
    <s v="48999"/>
    <s v="Otras transf. a Familias e Instituciones sin fines de lucro."/>
    <n v="30000"/>
    <n v="0"/>
    <n v="30000"/>
    <n v="0"/>
    <n v="0"/>
    <n v="0"/>
    <n v="0"/>
  </r>
  <r>
    <x v="9"/>
    <x v="51"/>
    <x v="51"/>
    <x v="0"/>
    <s v="12"/>
    <s v="12003"/>
    <s v="Sueldos del Grupo C1."/>
    <n v="12181"/>
    <n v="0"/>
    <n v="12181"/>
    <n v="11770"/>
    <n v="11770"/>
    <n v="3445.84"/>
    <n v="3445.84"/>
  </r>
  <r>
    <x v="9"/>
    <x v="51"/>
    <x v="51"/>
    <x v="0"/>
    <s v="12"/>
    <s v="12006"/>
    <s v="Trienios."/>
    <n v="4903"/>
    <n v="0"/>
    <n v="4903"/>
    <n v="4737"/>
    <n v="4737"/>
    <n v="1387.32"/>
    <n v="1387.32"/>
  </r>
  <r>
    <x v="9"/>
    <x v="51"/>
    <x v="51"/>
    <x v="0"/>
    <s v="12"/>
    <s v="12100"/>
    <s v="Complemento de destino."/>
    <n v="7586"/>
    <n v="0"/>
    <n v="7586"/>
    <n v="7330"/>
    <n v="7330"/>
    <n v="2104.36"/>
    <n v="2104.36"/>
  </r>
  <r>
    <x v="9"/>
    <x v="51"/>
    <x v="51"/>
    <x v="0"/>
    <s v="12"/>
    <s v="12101"/>
    <s v="Complemento específico."/>
    <n v="15016"/>
    <n v="0"/>
    <n v="15016"/>
    <n v="14508"/>
    <n v="14508"/>
    <n v="4165.2"/>
    <n v="4165.2"/>
  </r>
  <r>
    <x v="9"/>
    <x v="51"/>
    <x v="51"/>
    <x v="0"/>
    <s v="12"/>
    <s v="12103"/>
    <s v="Otros complementos."/>
    <n v="2301"/>
    <n v="0"/>
    <n v="2301"/>
    <n v="2359.1999999999998"/>
    <n v="2359.1999999999998"/>
    <n v="746.36"/>
    <n v="746.36"/>
  </r>
  <r>
    <x v="9"/>
    <x v="51"/>
    <x v="51"/>
    <x v="0"/>
    <s v="14"/>
    <s v="143"/>
    <s v="Otro personal."/>
    <n v="608588"/>
    <n v="0"/>
    <n v="608588"/>
    <n v="563307"/>
    <n v="563307"/>
    <n v="61029.39"/>
    <n v="61029.39"/>
  </r>
  <r>
    <x v="9"/>
    <x v="51"/>
    <x v="51"/>
    <x v="1"/>
    <s v="20"/>
    <s v="203"/>
    <s v="Arrendamientos de maquinaria, instalaciones y utillaje."/>
    <n v="1200"/>
    <n v="0"/>
    <n v="1200"/>
    <n v="0"/>
    <n v="0"/>
    <n v="0"/>
    <n v="0"/>
  </r>
  <r>
    <x v="9"/>
    <x v="51"/>
    <x v="51"/>
    <x v="1"/>
    <s v="21"/>
    <s v="212"/>
    <s v="Reparación de edificios y otras construcciones."/>
    <n v="5000"/>
    <n v="0"/>
    <n v="5000"/>
    <n v="2000"/>
    <n v="338.47"/>
    <n v="338.47"/>
    <n v="338.47"/>
  </r>
  <r>
    <x v="9"/>
    <x v="51"/>
    <x v="51"/>
    <x v="1"/>
    <s v="21"/>
    <s v="213"/>
    <s v="Reparación de maquinaria, instalaciones técnicas y utillaje."/>
    <n v="9705"/>
    <n v="0"/>
    <n v="9705"/>
    <n v="7853.57"/>
    <n v="3953.57"/>
    <n v="362.51"/>
    <n v="362.51"/>
  </r>
  <r>
    <x v="9"/>
    <x v="51"/>
    <x v="51"/>
    <x v="1"/>
    <s v="21"/>
    <s v="214"/>
    <s v="Reparación de elementos de transporte."/>
    <n v="5000"/>
    <n v="0"/>
    <n v="5000"/>
    <n v="3000"/>
    <n v="0"/>
    <n v="0"/>
    <n v="0"/>
  </r>
  <r>
    <x v="9"/>
    <x v="51"/>
    <x v="51"/>
    <x v="1"/>
    <s v="22"/>
    <s v="22001"/>
    <s v="Prensa, revistas, libros y otras publicaciones."/>
    <n v="3650"/>
    <n v="0"/>
    <n v="3650"/>
    <n v="0"/>
    <n v="0"/>
    <n v="0"/>
    <n v="0"/>
  </r>
  <r>
    <x v="9"/>
    <x v="51"/>
    <x v="51"/>
    <x v="1"/>
    <s v="22"/>
    <s v="22100"/>
    <s v="Energía eléctrica."/>
    <n v="13500"/>
    <n v="0"/>
    <n v="13500"/>
    <n v="13500"/>
    <n v="13500"/>
    <n v="2520.5"/>
    <n v="2520.5"/>
  </r>
  <r>
    <x v="9"/>
    <x v="51"/>
    <x v="51"/>
    <x v="1"/>
    <s v="22"/>
    <s v="22102"/>
    <s v="Gas."/>
    <n v="14100"/>
    <n v="0"/>
    <n v="14100"/>
    <n v="10000"/>
    <n v="10000"/>
    <n v="8264.89"/>
    <n v="8264.89"/>
  </r>
  <r>
    <x v="9"/>
    <x v="51"/>
    <x v="51"/>
    <x v="1"/>
    <s v="22"/>
    <s v="22103"/>
    <s v="Combustibles y carburantes."/>
    <n v="3050"/>
    <n v="0"/>
    <n v="3050"/>
    <n v="3050"/>
    <n v="3050"/>
    <n v="0"/>
    <n v="0"/>
  </r>
  <r>
    <x v="9"/>
    <x v="51"/>
    <x v="51"/>
    <x v="1"/>
    <s v="22"/>
    <s v="22104"/>
    <s v="Vestuario."/>
    <n v="7250"/>
    <n v="0"/>
    <n v="7250"/>
    <n v="0"/>
    <n v="0"/>
    <n v="0"/>
    <n v="0"/>
  </r>
  <r>
    <x v="9"/>
    <x v="51"/>
    <x v="51"/>
    <x v="1"/>
    <s v="22"/>
    <s v="22106"/>
    <s v="Productos farmacéuticos y material sanitario."/>
    <n v="0"/>
    <n v="0"/>
    <n v="0"/>
    <n v="0"/>
    <n v="0"/>
    <n v="0"/>
    <n v="0"/>
  </r>
  <r>
    <x v="9"/>
    <x v="51"/>
    <x v="51"/>
    <x v="1"/>
    <s v="22"/>
    <s v="22110"/>
    <s v="Productos de limpieza y aseo."/>
    <n v="2125"/>
    <n v="0"/>
    <n v="2125"/>
    <n v="0"/>
    <n v="0"/>
    <n v="0"/>
    <n v="0"/>
  </r>
  <r>
    <x v="9"/>
    <x v="51"/>
    <x v="51"/>
    <x v="1"/>
    <s v="22"/>
    <s v="22199"/>
    <s v="Otros suministros."/>
    <n v="52445"/>
    <n v="0"/>
    <n v="52445"/>
    <n v="6000"/>
    <n v="6000"/>
    <n v="0"/>
    <n v="0"/>
  </r>
  <r>
    <x v="9"/>
    <x v="51"/>
    <x v="51"/>
    <x v="1"/>
    <s v="22"/>
    <s v="223"/>
    <s v="Transportes."/>
    <n v="4045"/>
    <n v="0"/>
    <n v="4045"/>
    <n v="0"/>
    <n v="0"/>
    <n v="0"/>
    <n v="0"/>
  </r>
  <r>
    <x v="9"/>
    <x v="51"/>
    <x v="51"/>
    <x v="1"/>
    <s v="22"/>
    <s v="224"/>
    <s v="Primas de seguros."/>
    <n v="0"/>
    <n v="0"/>
    <n v="0"/>
    <n v="0"/>
    <n v="0"/>
    <n v="0"/>
    <n v="0"/>
  </r>
  <r>
    <x v="9"/>
    <x v="51"/>
    <x v="51"/>
    <x v="1"/>
    <s v="22"/>
    <s v="22699"/>
    <s v="Otros gastos diversos"/>
    <n v="11304"/>
    <n v="0"/>
    <n v="11304"/>
    <n v="0"/>
    <n v="0"/>
    <n v="0"/>
    <n v="0"/>
  </r>
  <r>
    <x v="9"/>
    <x v="51"/>
    <x v="51"/>
    <x v="1"/>
    <s v="22"/>
    <s v="22700"/>
    <s v="Limpieza y aseo."/>
    <n v="23412"/>
    <n v="0"/>
    <n v="23412"/>
    <n v="23215.29"/>
    <n v="23215.29"/>
    <n v="5803.75"/>
    <n v="3869.18"/>
  </r>
  <r>
    <x v="9"/>
    <x v="51"/>
    <x v="51"/>
    <x v="1"/>
    <s v="22"/>
    <s v="22706"/>
    <s v="Estudios y trabajos técnicos."/>
    <n v="3000"/>
    <n v="0"/>
    <n v="3000"/>
    <n v="0"/>
    <n v="0"/>
    <n v="0"/>
    <n v="0"/>
  </r>
  <r>
    <x v="9"/>
    <x v="51"/>
    <x v="51"/>
    <x v="1"/>
    <s v="22"/>
    <s v="22799"/>
    <s v="Otros trabajos realizados por otras empresas y profes."/>
    <n v="113500"/>
    <n v="0"/>
    <n v="113500"/>
    <n v="109050"/>
    <n v="13500"/>
    <n v="4700.13"/>
    <n v="3103.57"/>
  </r>
  <r>
    <x v="9"/>
    <x v="51"/>
    <x v="51"/>
    <x v="2"/>
    <s v="48"/>
    <s v="48983"/>
    <s v="Transf. Fundación Secretariado General Gitano"/>
    <n v="20000"/>
    <n v="0"/>
    <n v="20000"/>
    <n v="0"/>
    <n v="0"/>
    <n v="0"/>
    <n v="0"/>
  </r>
  <r>
    <x v="9"/>
    <x v="51"/>
    <x v="51"/>
    <x v="2"/>
    <s v="48"/>
    <s v="48984"/>
    <s v="Transf. Cruz Roja Española"/>
    <n v="20882"/>
    <n v="0"/>
    <n v="20882"/>
    <n v="20882"/>
    <n v="20882"/>
    <n v="0"/>
    <n v="0"/>
  </r>
  <r>
    <x v="9"/>
    <x v="51"/>
    <x v="51"/>
    <x v="2"/>
    <s v="48"/>
    <s v="48985"/>
    <s v="Transf. Fundación Juan Soñador"/>
    <n v="48000"/>
    <n v="0"/>
    <n v="48000"/>
    <n v="48000"/>
    <n v="48000"/>
    <n v="0"/>
    <n v="0"/>
  </r>
  <r>
    <x v="9"/>
    <x v="51"/>
    <x v="51"/>
    <x v="2"/>
    <s v="48"/>
    <s v="48999"/>
    <s v="Otras transf. a Familias e Instituciones sin fines de lucro."/>
    <n v="102000"/>
    <n v="0"/>
    <n v="102000"/>
    <n v="0"/>
    <n v="0"/>
    <n v="0"/>
    <n v="0"/>
  </r>
  <r>
    <x v="10"/>
    <x v="52"/>
    <x v="52"/>
    <x v="0"/>
    <s v="12"/>
    <s v="12000"/>
    <s v="Sueldos del Grupo A1."/>
    <n v="108524"/>
    <n v="0"/>
    <n v="108524"/>
    <n v="86252"/>
    <n v="86252"/>
    <n v="13715.29"/>
    <n v="13715.29"/>
  </r>
  <r>
    <x v="10"/>
    <x v="52"/>
    <x v="52"/>
    <x v="0"/>
    <s v="12"/>
    <s v="12001"/>
    <s v="Sueldos del Grupo A2."/>
    <n v="15905"/>
    <n v="0"/>
    <n v="15905"/>
    <n v="15367"/>
    <n v="15367"/>
    <n v="4589.3999999999996"/>
    <n v="4589.3999999999996"/>
  </r>
  <r>
    <x v="10"/>
    <x v="52"/>
    <x v="52"/>
    <x v="0"/>
    <s v="12"/>
    <s v="12003"/>
    <s v="Sueldos del Grupo C1."/>
    <n v="24363"/>
    <n v="0"/>
    <n v="24363"/>
    <n v="0"/>
    <n v="0"/>
    <n v="0"/>
    <n v="0"/>
  </r>
  <r>
    <x v="10"/>
    <x v="52"/>
    <x v="52"/>
    <x v="0"/>
    <s v="12"/>
    <s v="12004"/>
    <s v="Sueldos del Grupo C2."/>
    <n v="20651"/>
    <n v="0"/>
    <n v="20651"/>
    <n v="19952"/>
    <n v="19952"/>
    <n v="7504.39"/>
    <n v="7504.39"/>
  </r>
  <r>
    <x v="10"/>
    <x v="52"/>
    <x v="52"/>
    <x v="0"/>
    <s v="12"/>
    <s v="12006"/>
    <s v="Trienios."/>
    <n v="21704"/>
    <n v="0"/>
    <n v="21704"/>
    <n v="21704"/>
    <n v="21704"/>
    <n v="4742.8599999999997"/>
    <n v="4742.8599999999997"/>
  </r>
  <r>
    <x v="10"/>
    <x v="52"/>
    <x v="52"/>
    <x v="0"/>
    <s v="12"/>
    <s v="12100"/>
    <s v="Complemento de destino."/>
    <n v="111609"/>
    <n v="0"/>
    <n v="111609"/>
    <n v="80655"/>
    <n v="80655"/>
    <n v="17058.38"/>
    <n v="17058.38"/>
  </r>
  <r>
    <x v="10"/>
    <x v="52"/>
    <x v="52"/>
    <x v="0"/>
    <s v="12"/>
    <s v="12101"/>
    <s v="Complemento específico."/>
    <n v="276960"/>
    <n v="0"/>
    <n v="276960"/>
    <n v="199217"/>
    <n v="199217"/>
    <n v="53889.79"/>
    <n v="53889.79"/>
  </r>
  <r>
    <x v="10"/>
    <x v="52"/>
    <x v="52"/>
    <x v="0"/>
    <s v="12"/>
    <s v="12103"/>
    <s v="Otros complementos."/>
    <n v="8918"/>
    <n v="0"/>
    <n v="8918"/>
    <n v="8917"/>
    <n v="8917"/>
    <n v="2593.16"/>
    <n v="2593.16"/>
  </r>
  <r>
    <x v="10"/>
    <x v="52"/>
    <x v="52"/>
    <x v="1"/>
    <s v="20"/>
    <s v="203"/>
    <s v="Arrendamientos de maquinaria, instalaciones y utillaje."/>
    <n v="500"/>
    <n v="0"/>
    <n v="500"/>
    <n v="0"/>
    <n v="0"/>
    <n v="0"/>
    <n v="0"/>
  </r>
  <r>
    <x v="10"/>
    <x v="52"/>
    <x v="52"/>
    <x v="1"/>
    <s v="21"/>
    <s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s v="22602"/>
    <s v="Publicidad y propaganda."/>
    <n v="500"/>
    <n v="0"/>
    <n v="500"/>
    <n v="0"/>
    <n v="0"/>
    <n v="0"/>
    <n v="0"/>
  </r>
  <r>
    <x v="10"/>
    <x v="52"/>
    <x v="52"/>
    <x v="1"/>
    <s v="23"/>
    <s v="23020"/>
    <s v="Dietas del personal no directivo"/>
    <n v="500"/>
    <n v="0"/>
    <n v="500"/>
    <n v="0"/>
    <n v="0"/>
    <n v="0"/>
    <n v="0"/>
  </r>
  <r>
    <x v="10"/>
    <x v="52"/>
    <x v="52"/>
    <x v="1"/>
    <s v="23"/>
    <s v="23120"/>
    <s v="Locomoción del personal no directivo."/>
    <n v="500"/>
    <n v="0"/>
    <n v="500"/>
    <n v="0"/>
    <n v="0"/>
    <n v="0"/>
    <n v="0"/>
  </r>
  <r>
    <x v="10"/>
    <x v="52"/>
    <x v="52"/>
    <x v="4"/>
    <s v="35"/>
    <s v="352"/>
    <s v="Intereses de demora."/>
    <n v="200"/>
    <n v="0"/>
    <n v="200"/>
    <n v="0"/>
    <n v="0"/>
    <n v="0"/>
    <n v="0"/>
  </r>
  <r>
    <x v="10"/>
    <x v="52"/>
    <x v="52"/>
    <x v="6"/>
    <s v="83"/>
    <s v="83000"/>
    <s v="Anuncios por cuenta de particulares"/>
    <n v="500"/>
    <n v="0"/>
    <n v="500"/>
    <n v="0"/>
    <n v="0"/>
    <n v="0"/>
    <n v="0"/>
  </r>
  <r>
    <x v="10"/>
    <x v="53"/>
    <x v="53"/>
    <x v="0"/>
    <s v="12"/>
    <s v="12000"/>
    <s v="Sueldos del Grupo A1."/>
    <n v="108624"/>
    <n v="0"/>
    <n v="108624"/>
    <n v="108523"/>
    <n v="108523"/>
    <n v="29327.119999999999"/>
    <n v="29327.119999999999"/>
  </r>
  <r>
    <x v="10"/>
    <x v="53"/>
    <x v="53"/>
    <x v="0"/>
    <s v="12"/>
    <s v="12001"/>
    <s v="Sueldos del Grupo A2."/>
    <n v="350561"/>
    <n v="0"/>
    <n v="350561"/>
    <n v="318100"/>
    <n v="318100"/>
    <n v="90755.39"/>
    <n v="90755.39"/>
  </r>
  <r>
    <x v="10"/>
    <x v="53"/>
    <x v="53"/>
    <x v="0"/>
    <s v="12"/>
    <s v="12003"/>
    <s v="Sueldos del Grupo C1."/>
    <n v="5240919"/>
    <n v="-207877.86"/>
    <n v="5033041.1399999997"/>
    <n v="4669199"/>
    <n v="4669199"/>
    <n v="1255275.3899999999"/>
    <n v="1255275.3899999999"/>
  </r>
  <r>
    <x v="10"/>
    <x v="53"/>
    <x v="53"/>
    <x v="0"/>
    <s v="12"/>
    <s v="12004"/>
    <s v="Sueldos del Grupo C2."/>
    <n v="144555"/>
    <n v="0"/>
    <n v="144555"/>
    <n v="139666"/>
    <n v="139666"/>
    <n v="41428.449999999997"/>
    <n v="41428.449999999997"/>
  </r>
  <r>
    <x v="10"/>
    <x v="53"/>
    <x v="53"/>
    <x v="0"/>
    <s v="12"/>
    <s v="12006"/>
    <s v="Trienios."/>
    <n v="1062947"/>
    <n v="0"/>
    <n v="1062947"/>
    <n v="1045391"/>
    <n v="1045391"/>
    <n v="290987.46000000002"/>
    <n v="290987.46000000002"/>
  </r>
  <r>
    <x v="10"/>
    <x v="53"/>
    <x v="53"/>
    <x v="0"/>
    <s v="12"/>
    <s v="12100"/>
    <s v="Complemento de destino."/>
    <n v="3294476"/>
    <n v="0"/>
    <n v="3294476"/>
    <n v="2963790"/>
    <n v="2963790"/>
    <n v="786290.03"/>
    <n v="786290.03"/>
  </r>
  <r>
    <x v="10"/>
    <x v="53"/>
    <x v="53"/>
    <x v="0"/>
    <s v="12"/>
    <s v="12101"/>
    <s v="Complemento específico."/>
    <n v="10103581"/>
    <n v="-50000"/>
    <n v="10053581"/>
    <n v="9119986.5999999996"/>
    <n v="9119986.5999999996"/>
    <n v="2732252.66"/>
    <n v="2732252.66"/>
  </r>
  <r>
    <x v="10"/>
    <x v="53"/>
    <x v="53"/>
    <x v="0"/>
    <s v="12"/>
    <s v="12103"/>
    <s v="Otros complementos."/>
    <n v="467155"/>
    <n v="0"/>
    <n v="467155"/>
    <n v="456387"/>
    <n v="456387"/>
    <n v="177624.67"/>
    <n v="177624.67"/>
  </r>
  <r>
    <x v="10"/>
    <x v="53"/>
    <x v="53"/>
    <x v="0"/>
    <s v="12"/>
    <s v="124"/>
    <s v="Retrib. de funcionarios en prácticas."/>
    <n v="0"/>
    <n v="0"/>
    <n v="0"/>
    <n v="412813.16"/>
    <n v="412813.16"/>
    <n v="78516.13"/>
    <n v="78516.13"/>
  </r>
  <r>
    <x v="10"/>
    <x v="53"/>
    <x v="53"/>
    <x v="0"/>
    <s v="13"/>
    <s v="13000"/>
    <s v="Retribuciones básicas."/>
    <n v="411659"/>
    <n v="0"/>
    <n v="411659"/>
    <n v="385619.5"/>
    <n v="385619.5"/>
    <n v="83358.929999999993"/>
    <n v="83358.929999999993"/>
  </r>
  <r>
    <x v="10"/>
    <x v="53"/>
    <x v="53"/>
    <x v="0"/>
    <s v="13"/>
    <s v="13001"/>
    <s v="Horas extraordinarias"/>
    <n v="0"/>
    <n v="7819.96"/>
    <n v="7819.96"/>
    <n v="10331.129999999999"/>
    <n v="10331.129999999999"/>
    <n v="8029.58"/>
    <n v="8029.58"/>
  </r>
  <r>
    <x v="10"/>
    <x v="53"/>
    <x v="53"/>
    <x v="0"/>
    <s v="13"/>
    <s v="13002"/>
    <s v="Otras remuneraciones."/>
    <n v="457789"/>
    <n v="0"/>
    <n v="457789"/>
    <n v="409942.5"/>
    <n v="409942.5"/>
    <n v="103597.26"/>
    <n v="103597.26"/>
  </r>
  <r>
    <x v="10"/>
    <x v="53"/>
    <x v="53"/>
    <x v="0"/>
    <s v="13"/>
    <s v="131"/>
    <s v="Laboral temporal."/>
    <n v="1000"/>
    <n v="0"/>
    <n v="1000"/>
    <n v="51000"/>
    <n v="51000"/>
    <n v="24414"/>
    <n v="24414"/>
  </r>
  <r>
    <x v="10"/>
    <x v="53"/>
    <x v="53"/>
    <x v="0"/>
    <s v="15"/>
    <s v="150"/>
    <s v="Productividad."/>
    <n v="347000"/>
    <n v="0"/>
    <n v="347000"/>
    <n v="32346.62"/>
    <n v="32346.62"/>
    <n v="21346.62"/>
    <n v="21346.62"/>
  </r>
  <r>
    <x v="10"/>
    <x v="53"/>
    <x v="53"/>
    <x v="0"/>
    <s v="15"/>
    <s v="151"/>
    <s v="Gratificaciones."/>
    <n v="1100000"/>
    <n v="200057.9"/>
    <n v="1300057.8999999999"/>
    <n v="548744.28"/>
    <n v="548744.28"/>
    <n v="373323.61"/>
    <n v="373323.61"/>
  </r>
  <r>
    <x v="10"/>
    <x v="53"/>
    <x v="53"/>
    <x v="0"/>
    <s v="16"/>
    <s v="16200"/>
    <s v="Formación y perfeccionamiento del personal."/>
    <n v="150000"/>
    <n v="0"/>
    <n v="150000"/>
    <n v="150000"/>
    <n v="15820"/>
    <n v="15820"/>
    <n v="7280"/>
  </r>
  <r>
    <x v="10"/>
    <x v="53"/>
    <x v="53"/>
    <x v="1"/>
    <s v="20"/>
    <s v="202"/>
    <s v="Arrendamientos de edificios y otras construcciones."/>
    <n v="18000"/>
    <n v="0"/>
    <n v="18000"/>
    <n v="1659.6"/>
    <n v="1659.6"/>
    <n v="829.8"/>
    <n v="829.8"/>
  </r>
  <r>
    <x v="10"/>
    <x v="53"/>
    <x v="53"/>
    <x v="1"/>
    <s v="20"/>
    <s v="204"/>
    <s v="Arrendamientos de material de transporte."/>
    <n v="335000"/>
    <n v="0"/>
    <n v="335000"/>
    <n v="328920.83"/>
    <n v="328920.83"/>
    <n v="82230.06"/>
    <n v="82230.06"/>
  </r>
  <r>
    <x v="10"/>
    <x v="53"/>
    <x v="53"/>
    <x v="1"/>
    <s v="21"/>
    <s v="212"/>
    <s v="Reparación de edificios y otras construcciones."/>
    <n v="30000"/>
    <n v="0"/>
    <n v="30000"/>
    <n v="0"/>
    <n v="0"/>
    <n v="0"/>
    <n v="0"/>
  </r>
  <r>
    <x v="10"/>
    <x v="53"/>
    <x v="53"/>
    <x v="1"/>
    <s v="21"/>
    <s v="213"/>
    <s v="Reparación de maquinaria, instalaciones técnicas y utillaje."/>
    <n v="110000"/>
    <n v="0"/>
    <n v="110000"/>
    <n v="71259.600000000006"/>
    <n v="50855.47"/>
    <n v="11607.13"/>
    <n v="11607.13"/>
  </r>
  <r>
    <x v="10"/>
    <x v="53"/>
    <x v="53"/>
    <x v="1"/>
    <s v="21"/>
    <s v="214"/>
    <s v="Reparación de elementos de transporte."/>
    <n v="150000"/>
    <n v="0"/>
    <n v="150000"/>
    <n v="101750"/>
    <n v="25528.91"/>
    <n v="25528.91"/>
    <n v="25528.91"/>
  </r>
  <r>
    <x v="10"/>
    <x v="53"/>
    <x v="53"/>
    <x v="1"/>
    <s v="22"/>
    <s v="22100"/>
    <s v="Energía eléctrica."/>
    <n v="110000"/>
    <n v="0"/>
    <n v="110000"/>
    <n v="110000"/>
    <n v="110000"/>
    <n v="48487.74"/>
    <n v="48487.74"/>
  </r>
  <r>
    <x v="10"/>
    <x v="53"/>
    <x v="53"/>
    <x v="1"/>
    <s v="22"/>
    <s v="22101"/>
    <s v="Agua."/>
    <n v="1000"/>
    <n v="0"/>
    <n v="1000"/>
    <n v="129.58000000000001"/>
    <n v="129.58000000000001"/>
    <n v="129.58000000000001"/>
    <n v="0"/>
  </r>
  <r>
    <x v="10"/>
    <x v="53"/>
    <x v="53"/>
    <x v="1"/>
    <s v="22"/>
    <s v="22102"/>
    <s v="Gas."/>
    <n v="85000"/>
    <n v="0"/>
    <n v="85000"/>
    <n v="60000"/>
    <n v="60000"/>
    <n v="34153.22"/>
    <n v="34153.22"/>
  </r>
  <r>
    <x v="10"/>
    <x v="53"/>
    <x v="53"/>
    <x v="1"/>
    <s v="22"/>
    <s v="22103"/>
    <s v="Combustibles y carburantes."/>
    <n v="206000"/>
    <n v="0"/>
    <n v="206000"/>
    <n v="206000"/>
    <n v="206000"/>
    <n v="28895.47"/>
    <n v="28895.47"/>
  </r>
  <r>
    <x v="10"/>
    <x v="53"/>
    <x v="53"/>
    <x v="1"/>
    <s v="22"/>
    <s v="22104"/>
    <s v="Vestuario."/>
    <n v="224700"/>
    <n v="0"/>
    <n v="224700"/>
    <n v="247935.91"/>
    <n v="247935.91"/>
    <n v="2752.76"/>
    <n v="2752.76"/>
  </r>
  <r>
    <x v="10"/>
    <x v="53"/>
    <x v="53"/>
    <x v="1"/>
    <s v="22"/>
    <s v="22106"/>
    <s v="Productos farmacéuticos y material sanitario."/>
    <n v="600"/>
    <n v="0"/>
    <n v="600"/>
    <n v="0"/>
    <n v="0"/>
    <n v="0"/>
    <n v="0"/>
  </r>
  <r>
    <x v="10"/>
    <x v="53"/>
    <x v="53"/>
    <x v="1"/>
    <s v="22"/>
    <s v="22110"/>
    <s v="Productos de limpieza y aseo."/>
    <n v="600"/>
    <n v="0"/>
    <n v="600"/>
    <n v="0"/>
    <n v="0"/>
    <n v="0"/>
    <n v="0"/>
  </r>
  <r>
    <x v="10"/>
    <x v="53"/>
    <x v="53"/>
    <x v="1"/>
    <s v="22"/>
    <s v="22199"/>
    <s v="Otros suministros."/>
    <n v="35000"/>
    <n v="0"/>
    <n v="35000"/>
    <n v="34656.300000000003"/>
    <n v="8391.1200000000008"/>
    <n v="1585.65"/>
    <n v="1585.65"/>
  </r>
  <r>
    <x v="10"/>
    <x v="53"/>
    <x v="53"/>
    <x v="1"/>
    <s v="22"/>
    <s v="22200"/>
    <s v="Servicios de Telecomunicaciones."/>
    <n v="2000"/>
    <n v="0"/>
    <n v="2000"/>
    <n v="820.14"/>
    <n v="820.14"/>
    <n v="384.54"/>
    <n v="384.54"/>
  </r>
  <r>
    <x v="10"/>
    <x v="53"/>
    <x v="53"/>
    <x v="1"/>
    <s v="22"/>
    <s v="223"/>
    <s v="Transportes."/>
    <n v="300"/>
    <n v="0"/>
    <n v="300"/>
    <n v="0"/>
    <n v="0"/>
    <n v="0"/>
    <n v="0"/>
  </r>
  <r>
    <x v="10"/>
    <x v="53"/>
    <x v="53"/>
    <x v="1"/>
    <s v="22"/>
    <s v="224"/>
    <s v="Primas de seguros."/>
    <n v="1500"/>
    <n v="0"/>
    <n v="1500"/>
    <n v="0"/>
    <n v="0"/>
    <n v="0"/>
    <n v="0"/>
  </r>
  <r>
    <x v="10"/>
    <x v="53"/>
    <x v="53"/>
    <x v="1"/>
    <s v="22"/>
    <s v="225"/>
    <s v="Tributos."/>
    <n v="3000"/>
    <n v="0"/>
    <n v="3000"/>
    <n v="1246.75"/>
    <n v="1246.75"/>
    <n v="1246.75"/>
    <n v="1246.75"/>
  </r>
  <r>
    <x v="10"/>
    <x v="53"/>
    <x v="53"/>
    <x v="1"/>
    <s v="22"/>
    <s v="22601"/>
    <s v="Atenciones protocolarias y representativas."/>
    <n v="8000"/>
    <n v="0"/>
    <n v="8000"/>
    <n v="0"/>
    <n v="0"/>
    <n v="0"/>
    <n v="0"/>
  </r>
  <r>
    <x v="10"/>
    <x v="53"/>
    <x v="53"/>
    <x v="1"/>
    <s v="22"/>
    <s v="22602"/>
    <s v="Publicidad y propaganda."/>
    <n v="5000"/>
    <n v="0"/>
    <n v="5000"/>
    <n v="0"/>
    <n v="0"/>
    <n v="0"/>
    <n v="0"/>
  </r>
  <r>
    <x v="10"/>
    <x v="53"/>
    <x v="53"/>
    <x v="1"/>
    <s v="22"/>
    <s v="22604"/>
    <s v="Jurídicos, contenciosos."/>
    <n v="1000"/>
    <n v="0"/>
    <n v="1000"/>
    <n v="0"/>
    <n v="0"/>
    <n v="0"/>
    <n v="0"/>
  </r>
  <r>
    <x v="10"/>
    <x v="53"/>
    <x v="53"/>
    <x v="1"/>
    <s v="22"/>
    <s v="22699"/>
    <s v="Otros gastos diversos"/>
    <n v="35000"/>
    <n v="0"/>
    <n v="35000"/>
    <n v="12907.98"/>
    <n v="7760.6"/>
    <n v="5000.32"/>
    <n v="5000.32"/>
  </r>
  <r>
    <x v="10"/>
    <x v="53"/>
    <x v="53"/>
    <x v="1"/>
    <s v="22"/>
    <s v="22700"/>
    <s v="Limpieza y aseo."/>
    <n v="242203"/>
    <n v="0"/>
    <n v="242203"/>
    <n v="196698.95"/>
    <n v="196698.95"/>
    <n v="49174.720000000001"/>
    <n v="49174.720000000001"/>
  </r>
  <r>
    <x v="10"/>
    <x v="53"/>
    <x v="53"/>
    <x v="1"/>
    <s v="22"/>
    <s v="22701"/>
    <s v="Seguridad."/>
    <n v="890000"/>
    <n v="0"/>
    <n v="890000"/>
    <n v="1013424.66"/>
    <n v="1013424.66"/>
    <n v="127802.65"/>
    <n v="127802.65"/>
  </r>
  <r>
    <x v="10"/>
    <x v="53"/>
    <x v="53"/>
    <x v="1"/>
    <s v="22"/>
    <s v="22706"/>
    <s v="Estudios y trabajos técnicos."/>
    <n v="10000"/>
    <n v="0"/>
    <n v="10000"/>
    <n v="0"/>
    <n v="0"/>
    <n v="0"/>
    <n v="0"/>
  </r>
  <r>
    <x v="10"/>
    <x v="53"/>
    <x v="53"/>
    <x v="1"/>
    <s v="22"/>
    <s v="22799"/>
    <s v="Otros trabajos realizados por otras empresas y profes."/>
    <n v="425000"/>
    <n v="-15068.74"/>
    <n v="409931.26"/>
    <n v="283313.65000000002"/>
    <n v="283313.65000000002"/>
    <n v="62920"/>
    <n v="62920"/>
  </r>
  <r>
    <x v="10"/>
    <x v="53"/>
    <x v="53"/>
    <x v="1"/>
    <s v="23"/>
    <s v="23020"/>
    <s v="Dietas del personal no directivo"/>
    <n v="2500"/>
    <n v="0"/>
    <n v="2500"/>
    <n v="0"/>
    <n v="0"/>
    <n v="0"/>
    <n v="0"/>
  </r>
  <r>
    <x v="10"/>
    <x v="53"/>
    <x v="53"/>
    <x v="1"/>
    <s v="23"/>
    <s v="23120"/>
    <s v="Locomoción del personal no directivo."/>
    <n v="2500"/>
    <n v="0"/>
    <n v="2500"/>
    <n v="408.15"/>
    <n v="408.15"/>
    <n v="408.15"/>
    <n v="0"/>
  </r>
  <r>
    <x v="10"/>
    <x v="53"/>
    <x v="53"/>
    <x v="3"/>
    <s v="62"/>
    <s v="623"/>
    <s v="Maquinaria, instalaciones técnicas y utillaje."/>
    <n v="0"/>
    <n v="7619.4"/>
    <n v="7619.4"/>
    <n v="0"/>
    <n v="0"/>
    <n v="0"/>
    <n v="0"/>
  </r>
  <r>
    <x v="10"/>
    <x v="53"/>
    <x v="53"/>
    <x v="3"/>
    <s v="62"/>
    <s v="624"/>
    <s v="Elementos de transporte."/>
    <n v="70000"/>
    <n v="0"/>
    <n v="70000"/>
    <n v="0"/>
    <n v="0"/>
    <n v="0"/>
    <n v="0"/>
  </r>
  <r>
    <x v="10"/>
    <x v="53"/>
    <x v="53"/>
    <x v="3"/>
    <s v="62"/>
    <s v="626"/>
    <s v="Equipos para procesos de información."/>
    <n v="274689"/>
    <n v="2342.23"/>
    <n v="277031.23"/>
    <n v="277030.45"/>
    <n v="277030.45"/>
    <n v="19165.830000000002"/>
    <n v="19165.830000000002"/>
  </r>
  <r>
    <x v="10"/>
    <x v="53"/>
    <x v="53"/>
    <x v="3"/>
    <s v="62"/>
    <s v="629"/>
    <s v="Otras inv nuevas asoc al funcionam operativo de los serv"/>
    <n v="35000"/>
    <n v="0"/>
    <n v="35000"/>
    <n v="35000"/>
    <n v="35000"/>
    <n v="0"/>
    <n v="0"/>
  </r>
  <r>
    <x v="10"/>
    <x v="53"/>
    <x v="53"/>
    <x v="3"/>
    <s v="63"/>
    <s v="632"/>
    <s v="Edificios y otras construcciones."/>
    <n v="500000"/>
    <n v="65068.74"/>
    <n v="565068.74"/>
    <n v="0"/>
    <n v="0"/>
    <n v="0"/>
    <n v="0"/>
  </r>
  <r>
    <x v="10"/>
    <x v="53"/>
    <x v="53"/>
    <x v="3"/>
    <s v="64"/>
    <s v="641"/>
    <s v="Gastos en aplicaciones informáticas."/>
    <n v="74874"/>
    <n v="137476.34"/>
    <n v="212350.34"/>
    <n v="212349.96"/>
    <n v="212349.96"/>
    <n v="0"/>
    <n v="0"/>
  </r>
  <r>
    <x v="10"/>
    <x v="54"/>
    <x v="54"/>
    <x v="0"/>
    <s v="12"/>
    <s v="12001"/>
    <s v="Sueldos del Grupo A2."/>
    <n v="7953"/>
    <n v="0"/>
    <n v="7953"/>
    <n v="0"/>
    <n v="0"/>
    <n v="0"/>
    <n v="0"/>
  </r>
  <r>
    <x v="10"/>
    <x v="54"/>
    <x v="54"/>
    <x v="0"/>
    <s v="12"/>
    <s v="12100"/>
    <s v="Complemento de destino."/>
    <n v="5029"/>
    <n v="0"/>
    <n v="5029"/>
    <n v="0"/>
    <n v="0"/>
    <n v="0"/>
    <n v="0"/>
  </r>
  <r>
    <x v="10"/>
    <x v="54"/>
    <x v="54"/>
    <x v="0"/>
    <s v="12"/>
    <s v="12101"/>
    <s v="Complemento específico."/>
    <n v="14143"/>
    <n v="0"/>
    <n v="14143"/>
    <n v="0"/>
    <n v="0"/>
    <n v="0"/>
    <n v="0"/>
  </r>
  <r>
    <x v="10"/>
    <x v="54"/>
    <x v="54"/>
    <x v="1"/>
    <s v="22"/>
    <s v="224"/>
    <s v="Primas de seguros."/>
    <n v="2550"/>
    <n v="0"/>
    <n v="2550"/>
    <n v="159.26"/>
    <n v="159.26"/>
    <n v="159.26"/>
    <n v="159.26"/>
  </r>
  <r>
    <x v="10"/>
    <x v="54"/>
    <x v="54"/>
    <x v="2"/>
    <s v="48"/>
    <s v="48986"/>
    <s v="Transf. Oficina provincial de Cruz Roja"/>
    <n v="17500"/>
    <n v="0"/>
    <n v="17500"/>
    <n v="17500"/>
    <n v="17500"/>
    <n v="0"/>
    <n v="0"/>
  </r>
  <r>
    <x v="10"/>
    <x v="54"/>
    <x v="54"/>
    <x v="2"/>
    <s v="48"/>
    <s v="48987"/>
    <s v="Transf. Asociación de Salvamento y Rescate"/>
    <n v="7500"/>
    <n v="0"/>
    <n v="7500"/>
    <n v="7500"/>
    <n v="7500"/>
    <n v="0"/>
    <n v="0"/>
  </r>
  <r>
    <x v="10"/>
    <x v="54"/>
    <x v="54"/>
    <x v="2"/>
    <s v="48"/>
    <s v="48988"/>
    <s v="Transf. Asociación P. de Colaboradores de Protección Civil"/>
    <n v="10000"/>
    <n v="0"/>
    <n v="10000"/>
    <n v="10000"/>
    <n v="10000"/>
    <n v="0"/>
    <n v="0"/>
  </r>
  <r>
    <x v="10"/>
    <x v="55"/>
    <x v="55"/>
    <x v="0"/>
    <s v="12"/>
    <s v="12000"/>
    <s v="Sueldos del Grupo A1."/>
    <n v="18087"/>
    <n v="0"/>
    <n v="18087"/>
    <n v="17476"/>
    <n v="17476"/>
    <n v="5307.6"/>
    <n v="5307.6"/>
  </r>
  <r>
    <x v="10"/>
    <x v="55"/>
    <x v="55"/>
    <x v="0"/>
    <s v="12"/>
    <s v="12001"/>
    <s v="Sueldos del Grupo A2."/>
    <n v="212994"/>
    <n v="0"/>
    <n v="212994"/>
    <n v="127240"/>
    <n v="127240"/>
    <n v="36715.199999999997"/>
    <n v="36715.199999999997"/>
  </r>
  <r>
    <x v="10"/>
    <x v="55"/>
    <x v="55"/>
    <x v="0"/>
    <s v="12"/>
    <s v="12003"/>
    <s v="Sueldos del Grupo C1."/>
    <n v="2085556"/>
    <n v="0"/>
    <n v="2085556"/>
    <n v="1663107"/>
    <n v="1663107"/>
    <n v="448799.86"/>
    <n v="448799.86"/>
  </r>
  <r>
    <x v="10"/>
    <x v="55"/>
    <x v="55"/>
    <x v="0"/>
    <s v="12"/>
    <s v="12004"/>
    <s v="Sueldos del Grupo C2."/>
    <n v="46870"/>
    <n v="0"/>
    <n v="46870"/>
    <n v="45285"/>
    <n v="45285"/>
    <n v="10624.7"/>
    <n v="10624.7"/>
  </r>
  <r>
    <x v="10"/>
    <x v="55"/>
    <x v="55"/>
    <x v="0"/>
    <s v="12"/>
    <s v="12006"/>
    <s v="Trienios."/>
    <n v="341644"/>
    <n v="0"/>
    <n v="341644"/>
    <n v="341644"/>
    <n v="341644"/>
    <n v="91290.2"/>
    <n v="91290.2"/>
  </r>
  <r>
    <x v="10"/>
    <x v="55"/>
    <x v="55"/>
    <x v="0"/>
    <s v="12"/>
    <s v="12100"/>
    <s v="Complemento de destino."/>
    <n v="1278894"/>
    <n v="0"/>
    <n v="1278894"/>
    <n v="1047906"/>
    <n v="1047906"/>
    <n v="277919.21999999997"/>
    <n v="277919.21999999997"/>
  </r>
  <r>
    <x v="10"/>
    <x v="55"/>
    <x v="55"/>
    <x v="0"/>
    <s v="12"/>
    <s v="12101"/>
    <s v="Complemento específico."/>
    <n v="3851883"/>
    <n v="0"/>
    <n v="3851883"/>
    <n v="3168045"/>
    <n v="3168045"/>
    <n v="1001887.27"/>
    <n v="1001887.27"/>
  </r>
  <r>
    <x v="10"/>
    <x v="55"/>
    <x v="55"/>
    <x v="0"/>
    <s v="12"/>
    <s v="12103"/>
    <s v="Otros complementos."/>
    <n v="156470"/>
    <n v="0"/>
    <n v="156470"/>
    <n v="156470"/>
    <n v="156470"/>
    <n v="54082.62"/>
    <n v="54082.62"/>
  </r>
  <r>
    <x v="10"/>
    <x v="55"/>
    <x v="55"/>
    <x v="0"/>
    <s v="12"/>
    <s v="124"/>
    <s v="Retrib. de funcionarios en prácticas."/>
    <n v="0"/>
    <n v="0"/>
    <n v="0"/>
    <n v="41458"/>
    <n v="41458"/>
    <n v="17573.759999999998"/>
    <n v="17573.759999999998"/>
  </r>
  <r>
    <x v="10"/>
    <x v="55"/>
    <x v="55"/>
    <x v="0"/>
    <s v="15"/>
    <s v="150"/>
    <s v="Productividad."/>
    <n v="560000"/>
    <n v="0"/>
    <n v="560000"/>
    <n v="399944.75"/>
    <n v="399944.75"/>
    <n v="166344.93"/>
    <n v="166344.93"/>
  </r>
  <r>
    <x v="10"/>
    <x v="55"/>
    <x v="55"/>
    <x v="0"/>
    <s v="15"/>
    <s v="151"/>
    <s v="Gratificaciones."/>
    <n v="630000"/>
    <n v="0"/>
    <n v="630000"/>
    <n v="310505.13"/>
    <n v="310505.13"/>
    <n v="263609.06"/>
    <n v="263609.06"/>
  </r>
  <r>
    <x v="10"/>
    <x v="55"/>
    <x v="55"/>
    <x v="0"/>
    <s v="16"/>
    <s v="16200"/>
    <s v="Formación y perfeccionamiento del personal."/>
    <n v="70000"/>
    <n v="0"/>
    <n v="70000"/>
    <n v="69890"/>
    <n v="2178"/>
    <n v="2178"/>
    <n v="2178"/>
  </r>
  <r>
    <x v="10"/>
    <x v="55"/>
    <x v="55"/>
    <x v="1"/>
    <s v="20"/>
    <s v="203"/>
    <s v="Arrendamientos de maquinaria, instalaciones y utillaje."/>
    <n v="1700"/>
    <n v="0"/>
    <n v="1700"/>
    <n v="387.2"/>
    <n v="387.2"/>
    <n v="0"/>
    <n v="0"/>
  </r>
  <r>
    <x v="10"/>
    <x v="55"/>
    <x v="55"/>
    <x v="1"/>
    <s v="20"/>
    <s v="204"/>
    <s v="Arrendamientos de material de transporte."/>
    <n v="1500"/>
    <n v="0"/>
    <n v="1500"/>
    <n v="0"/>
    <n v="0"/>
    <n v="0"/>
    <n v="0"/>
  </r>
  <r>
    <x v="10"/>
    <x v="55"/>
    <x v="55"/>
    <x v="1"/>
    <s v="21"/>
    <s v="212"/>
    <s v="Reparación de edificios y otras construcciones."/>
    <n v="988"/>
    <n v="0"/>
    <n v="988"/>
    <n v="0"/>
    <n v="0"/>
    <n v="0"/>
    <n v="0"/>
  </r>
  <r>
    <x v="10"/>
    <x v="55"/>
    <x v="55"/>
    <x v="1"/>
    <s v="21"/>
    <s v="213"/>
    <s v="Reparación de maquinaria, instalaciones técnicas y utillaje."/>
    <n v="139000"/>
    <n v="0"/>
    <n v="139000"/>
    <n v="91060.06"/>
    <n v="91060.06"/>
    <n v="5890.15"/>
    <n v="5890.15"/>
  </r>
  <r>
    <x v="10"/>
    <x v="55"/>
    <x v="55"/>
    <x v="1"/>
    <s v="21"/>
    <s v="214"/>
    <s v="Reparación de elementos de transporte."/>
    <n v="50000"/>
    <n v="0"/>
    <n v="50000"/>
    <n v="20000"/>
    <n v="5084.76"/>
    <n v="5084.76"/>
    <n v="5084.76"/>
  </r>
  <r>
    <x v="10"/>
    <x v="55"/>
    <x v="55"/>
    <x v="1"/>
    <s v="22"/>
    <s v="22100"/>
    <s v="Energía eléctrica."/>
    <n v="30000"/>
    <n v="0"/>
    <n v="30000"/>
    <n v="33370.75"/>
    <n v="33370.75"/>
    <n v="15095.07"/>
    <n v="15095.07"/>
  </r>
  <r>
    <x v="10"/>
    <x v="55"/>
    <x v="55"/>
    <x v="1"/>
    <s v="22"/>
    <s v="22102"/>
    <s v="Gas."/>
    <n v="40000"/>
    <n v="0"/>
    <n v="40000"/>
    <n v="30000"/>
    <n v="30000"/>
    <n v="18131.990000000002"/>
    <n v="18131.990000000002"/>
  </r>
  <r>
    <x v="10"/>
    <x v="55"/>
    <x v="55"/>
    <x v="1"/>
    <s v="22"/>
    <s v="22103"/>
    <s v="Combustibles y carburantes."/>
    <n v="25000"/>
    <n v="0"/>
    <n v="25000"/>
    <n v="26500"/>
    <n v="26500"/>
    <n v="92.92"/>
    <n v="92.92"/>
  </r>
  <r>
    <x v="10"/>
    <x v="55"/>
    <x v="55"/>
    <x v="1"/>
    <s v="22"/>
    <s v="22104"/>
    <s v="Vestuario."/>
    <n v="100000"/>
    <n v="0"/>
    <n v="100000"/>
    <n v="16854.400000000001"/>
    <n v="16854.400000000001"/>
    <n v="0"/>
    <n v="0"/>
  </r>
  <r>
    <x v="10"/>
    <x v="55"/>
    <x v="55"/>
    <x v="1"/>
    <s v="22"/>
    <s v="22106"/>
    <s v="Productos farmacéuticos y material sanitario."/>
    <n v="384"/>
    <n v="0"/>
    <n v="384"/>
    <n v="0"/>
    <n v="0"/>
    <n v="0"/>
    <n v="0"/>
  </r>
  <r>
    <x v="10"/>
    <x v="55"/>
    <x v="55"/>
    <x v="1"/>
    <s v="22"/>
    <s v="22110"/>
    <s v="Productos de limpieza y aseo."/>
    <n v="2881"/>
    <n v="0"/>
    <n v="2881"/>
    <n v="0"/>
    <n v="0"/>
    <n v="0"/>
    <n v="0"/>
  </r>
  <r>
    <x v="10"/>
    <x v="55"/>
    <x v="55"/>
    <x v="1"/>
    <s v="22"/>
    <s v="22199"/>
    <s v="Otros suministros."/>
    <n v="35000"/>
    <n v="0"/>
    <n v="35000"/>
    <n v="50425.06"/>
    <n v="30656.16"/>
    <n v="22858.63"/>
    <n v="22858.63"/>
  </r>
  <r>
    <x v="10"/>
    <x v="55"/>
    <x v="55"/>
    <x v="1"/>
    <s v="22"/>
    <s v="22200"/>
    <s v="Servicios de Telecomunicaciones."/>
    <n v="2060"/>
    <n v="0"/>
    <n v="2060"/>
    <n v="0"/>
    <n v="0"/>
    <n v="0"/>
    <n v="0"/>
  </r>
  <r>
    <x v="10"/>
    <x v="55"/>
    <x v="55"/>
    <x v="1"/>
    <s v="22"/>
    <s v="224"/>
    <s v="Primas de seguros."/>
    <n v="406"/>
    <n v="0"/>
    <n v="406"/>
    <n v="0"/>
    <n v="0"/>
    <n v="0"/>
    <n v="0"/>
  </r>
  <r>
    <x v="10"/>
    <x v="55"/>
    <x v="55"/>
    <x v="1"/>
    <s v="22"/>
    <s v="225"/>
    <s v="Tributos."/>
    <n v="3500"/>
    <n v="0"/>
    <n v="3500"/>
    <n v="2775"/>
    <n v="2775"/>
    <n v="641.23"/>
    <n v="641.23"/>
  </r>
  <r>
    <x v="10"/>
    <x v="55"/>
    <x v="55"/>
    <x v="1"/>
    <s v="22"/>
    <s v="22602"/>
    <s v="Publicidad y propaganda."/>
    <n v="1500"/>
    <n v="0"/>
    <n v="1500"/>
    <n v="0"/>
    <n v="0"/>
    <n v="0"/>
    <n v="0"/>
  </r>
  <r>
    <x v="10"/>
    <x v="55"/>
    <x v="55"/>
    <x v="1"/>
    <s v="22"/>
    <s v="22609"/>
    <s v="Actividades culturales y deportivas"/>
    <n v="500"/>
    <n v="0"/>
    <n v="500"/>
    <n v="0"/>
    <n v="0"/>
    <n v="0"/>
    <n v="0"/>
  </r>
  <r>
    <x v="10"/>
    <x v="55"/>
    <x v="55"/>
    <x v="1"/>
    <s v="22"/>
    <s v="22699"/>
    <s v="Otros gastos diversos"/>
    <n v="15000"/>
    <n v="0"/>
    <n v="15000"/>
    <n v="17044.900000000001"/>
    <n v="2044.9"/>
    <n v="0"/>
    <n v="0"/>
  </r>
  <r>
    <x v="10"/>
    <x v="55"/>
    <x v="55"/>
    <x v="1"/>
    <s v="22"/>
    <s v="22700"/>
    <s v="Limpieza y aseo."/>
    <n v="86889"/>
    <n v="0"/>
    <n v="86889"/>
    <n v="78312.490000000005"/>
    <n v="78312.490000000005"/>
    <n v="13052.08"/>
    <n v="13052.08"/>
  </r>
  <r>
    <x v="10"/>
    <x v="55"/>
    <x v="55"/>
    <x v="1"/>
    <s v="22"/>
    <s v="22799"/>
    <s v="Otros trabajos realizados por otras empresas y profes."/>
    <n v="0"/>
    <n v="0"/>
    <n v="0"/>
    <n v="1815"/>
    <n v="1815"/>
    <n v="1089"/>
    <n v="1089"/>
  </r>
  <r>
    <x v="10"/>
    <x v="55"/>
    <x v="55"/>
    <x v="1"/>
    <s v="23"/>
    <s v="23020"/>
    <s v="Dietas del personal no directivo"/>
    <n v="480"/>
    <n v="0"/>
    <n v="480"/>
    <n v="0"/>
    <n v="0"/>
    <n v="0"/>
    <n v="0"/>
  </r>
  <r>
    <x v="10"/>
    <x v="55"/>
    <x v="55"/>
    <x v="1"/>
    <s v="23"/>
    <s v="23120"/>
    <s v="Locomoción del personal no directivo."/>
    <n v="480"/>
    <n v="0"/>
    <n v="480"/>
    <n v="0"/>
    <n v="0"/>
    <n v="0"/>
    <n v="0"/>
  </r>
  <r>
    <x v="10"/>
    <x v="55"/>
    <x v="55"/>
    <x v="2"/>
    <s v="48"/>
    <s v="48902"/>
    <s v="Transf. Club Deportivo Bomberos Valladolid"/>
    <n v="2000"/>
    <n v="0"/>
    <n v="2000"/>
    <n v="0"/>
    <n v="0"/>
    <n v="0"/>
    <n v="0"/>
  </r>
  <r>
    <x v="10"/>
    <x v="55"/>
    <x v="55"/>
    <x v="3"/>
    <s v="62"/>
    <s v="623"/>
    <s v="Maquinaria, instalaciones técnicas y utillaje."/>
    <n v="200000"/>
    <n v="0"/>
    <n v="200000"/>
    <n v="16051.86"/>
    <n v="16051.86"/>
    <n v="0"/>
    <n v="0"/>
  </r>
  <r>
    <x v="10"/>
    <x v="55"/>
    <x v="55"/>
    <x v="3"/>
    <s v="62"/>
    <s v="626"/>
    <s v="Equipos para procesos de información."/>
    <n v="83038"/>
    <n v="64668.13"/>
    <n v="147706.13"/>
    <n v="147705.16"/>
    <n v="147705.16"/>
    <n v="12250.5"/>
    <n v="12250.5"/>
  </r>
  <r>
    <x v="10"/>
    <x v="56"/>
    <x v="56"/>
    <x v="0"/>
    <s v="12"/>
    <s v="12000"/>
    <s v="Sueldos del Grupo A1."/>
    <n v="18087"/>
    <n v="0"/>
    <n v="18087"/>
    <n v="0"/>
    <n v="0"/>
    <n v="0"/>
    <n v="0"/>
  </r>
  <r>
    <x v="10"/>
    <x v="56"/>
    <x v="56"/>
    <x v="0"/>
    <s v="12"/>
    <s v="12001"/>
    <s v="Sueldos del Grupo A2."/>
    <n v="31810"/>
    <n v="0"/>
    <n v="31810"/>
    <n v="0"/>
    <n v="0"/>
    <n v="0"/>
    <n v="0"/>
  </r>
  <r>
    <x v="10"/>
    <x v="56"/>
    <x v="56"/>
    <x v="0"/>
    <s v="12"/>
    <s v="12003"/>
    <s v="Sueldos del Grupo C1."/>
    <n v="24363"/>
    <n v="0"/>
    <n v="24363"/>
    <n v="12181"/>
    <n v="12181"/>
    <n v="3445.84"/>
    <n v="3445.84"/>
  </r>
  <r>
    <x v="10"/>
    <x v="56"/>
    <x v="56"/>
    <x v="0"/>
    <s v="12"/>
    <s v="12004"/>
    <s v="Sueldos del Grupo C2."/>
    <n v="30976"/>
    <n v="0"/>
    <n v="30976"/>
    <n v="29928"/>
    <n v="29928"/>
    <n v="7532.22"/>
    <n v="7532.22"/>
  </r>
  <r>
    <x v="10"/>
    <x v="56"/>
    <x v="56"/>
    <x v="0"/>
    <s v="12"/>
    <s v="12006"/>
    <s v="Trienios."/>
    <n v="1545"/>
    <n v="0"/>
    <n v="1545"/>
    <n v="1194"/>
    <n v="1194"/>
    <n v="259.05"/>
    <n v="259.05"/>
  </r>
  <r>
    <x v="10"/>
    <x v="56"/>
    <x v="56"/>
    <x v="0"/>
    <s v="12"/>
    <s v="12100"/>
    <s v="Complemento de destino."/>
    <n v="56630"/>
    <n v="0"/>
    <n v="56630"/>
    <n v="22600"/>
    <n v="22600"/>
    <n v="5724.29"/>
    <n v="5724.29"/>
  </r>
  <r>
    <x v="10"/>
    <x v="56"/>
    <x v="56"/>
    <x v="0"/>
    <s v="12"/>
    <s v="12101"/>
    <s v="Complemento específico."/>
    <n v="139053"/>
    <n v="50000"/>
    <n v="189053"/>
    <n v="55555"/>
    <n v="55555"/>
    <n v="14869.95"/>
    <n v="14869.95"/>
  </r>
  <r>
    <x v="10"/>
    <x v="56"/>
    <x v="56"/>
    <x v="0"/>
    <s v="12"/>
    <s v="12103"/>
    <s v="Otros complementos."/>
    <n v="1680"/>
    <n v="0"/>
    <n v="1680"/>
    <n v="1298"/>
    <n v="1298"/>
    <n v="399.59"/>
    <n v="399.59"/>
  </r>
  <r>
    <x v="10"/>
    <x v="56"/>
    <x v="56"/>
    <x v="0"/>
    <s v="13"/>
    <s v="13000"/>
    <s v="Retribuciones básicas."/>
    <n v="2765230"/>
    <n v="0"/>
    <n v="2765230"/>
    <n v="2547303"/>
    <n v="2547303"/>
    <n v="706800.51"/>
    <n v="706800.51"/>
  </r>
  <r>
    <x v="10"/>
    <x v="56"/>
    <x v="56"/>
    <x v="0"/>
    <s v="13"/>
    <s v="13001"/>
    <s v="Horas extraordinarias"/>
    <n v="100000"/>
    <n v="0"/>
    <n v="100000"/>
    <n v="57938.45"/>
    <n v="57938.45"/>
    <n v="44005.19"/>
    <n v="44005.19"/>
  </r>
  <r>
    <x v="10"/>
    <x v="56"/>
    <x v="56"/>
    <x v="0"/>
    <s v="13"/>
    <s v="13002"/>
    <s v="Otras remuneraciones."/>
    <n v="3015550"/>
    <n v="0"/>
    <n v="3015550"/>
    <n v="2629955"/>
    <n v="2629955"/>
    <n v="1036451.08"/>
    <n v="1036451.08"/>
  </r>
  <r>
    <x v="10"/>
    <x v="56"/>
    <x v="56"/>
    <x v="0"/>
    <s v="13"/>
    <s v="131"/>
    <s v="Laboral temporal."/>
    <n v="251900"/>
    <n v="0"/>
    <n v="251900"/>
    <n v="306938.23"/>
    <n v="306938.23"/>
    <n v="185286.39999999999"/>
    <n v="185286.39999999999"/>
  </r>
  <r>
    <x v="10"/>
    <x v="56"/>
    <x v="56"/>
    <x v="0"/>
    <s v="15"/>
    <s v="150"/>
    <s v="Productividad."/>
    <n v="81987"/>
    <n v="0"/>
    <n v="81987"/>
    <n v="32000"/>
    <n v="32000"/>
    <n v="31143.14"/>
    <n v="31143.14"/>
  </r>
  <r>
    <x v="10"/>
    <x v="56"/>
    <x v="56"/>
    <x v="1"/>
    <s v="20"/>
    <s v="202"/>
    <s v="Arrendamientos de edificios y otras construcciones."/>
    <n v="18000"/>
    <n v="0"/>
    <n v="18000"/>
    <n v="0"/>
    <n v="0"/>
    <n v="0"/>
    <n v="0"/>
  </r>
  <r>
    <x v="10"/>
    <x v="56"/>
    <x v="56"/>
    <x v="1"/>
    <s v="20"/>
    <s v="203"/>
    <s v="Arrendamientos de maquinaria, instalaciones y utillaje."/>
    <n v="1500"/>
    <n v="0"/>
    <n v="1500"/>
    <n v="0"/>
    <n v="0"/>
    <n v="0"/>
    <n v="0"/>
  </r>
  <r>
    <x v="10"/>
    <x v="56"/>
    <x v="56"/>
    <x v="1"/>
    <s v="20"/>
    <s v="204"/>
    <s v="Arrendamientos de material de transporte."/>
    <n v="145000"/>
    <n v="0"/>
    <n v="145000"/>
    <n v="119712.89"/>
    <n v="119712.89"/>
    <n v="18159.39"/>
    <n v="18159.39"/>
  </r>
  <r>
    <x v="10"/>
    <x v="56"/>
    <x v="56"/>
    <x v="1"/>
    <s v="21"/>
    <s v="212"/>
    <s v="Reparación de edificios y otras construcciones."/>
    <n v="20000"/>
    <n v="0"/>
    <n v="20000"/>
    <n v="4068.42"/>
    <n v="4068.42"/>
    <n v="1776.89"/>
    <n v="1776.89"/>
  </r>
  <r>
    <x v="10"/>
    <x v="56"/>
    <x v="56"/>
    <x v="1"/>
    <s v="21"/>
    <s v="213"/>
    <s v="Reparación de maquinaria, instalaciones técnicas y utillaje."/>
    <n v="100000"/>
    <n v="0"/>
    <n v="100000"/>
    <n v="21686.54"/>
    <n v="21686.54"/>
    <n v="983.36"/>
    <n v="983.36"/>
  </r>
  <r>
    <x v="10"/>
    <x v="56"/>
    <x v="56"/>
    <x v="1"/>
    <s v="21"/>
    <s v="214"/>
    <s v="Reparación de elementos de transporte."/>
    <n v="504330"/>
    <n v="0"/>
    <n v="504330"/>
    <n v="461390"/>
    <n v="143206.65"/>
    <n v="131082.57"/>
    <n v="131082.57"/>
  </r>
  <r>
    <x v="10"/>
    <x v="56"/>
    <x v="56"/>
    <x v="1"/>
    <s v="21"/>
    <s v="219"/>
    <s v="Otro inmovilizado material."/>
    <n v="40000"/>
    <n v="0"/>
    <n v="40000"/>
    <n v="0"/>
    <n v="0"/>
    <n v="0"/>
    <n v="0"/>
  </r>
  <r>
    <x v="10"/>
    <x v="56"/>
    <x v="56"/>
    <x v="1"/>
    <s v="22"/>
    <s v="22100"/>
    <s v="Energía eléctrica."/>
    <n v="42000"/>
    <n v="0"/>
    <n v="42000"/>
    <n v="32000"/>
    <n v="32000"/>
    <n v="5878.69"/>
    <n v="5878.69"/>
  </r>
  <r>
    <x v="10"/>
    <x v="56"/>
    <x v="56"/>
    <x v="1"/>
    <s v="22"/>
    <s v="22101"/>
    <s v="Agua."/>
    <n v="12000"/>
    <n v="0"/>
    <n v="12000"/>
    <n v="0"/>
    <n v="0"/>
    <n v="0"/>
    <n v="0"/>
  </r>
  <r>
    <x v="10"/>
    <x v="56"/>
    <x v="56"/>
    <x v="1"/>
    <s v="22"/>
    <s v="22102"/>
    <s v="Gas."/>
    <n v="40000"/>
    <n v="0"/>
    <n v="40000"/>
    <n v="32000"/>
    <n v="32000"/>
    <n v="10438.56"/>
    <n v="10438.56"/>
  </r>
  <r>
    <x v="10"/>
    <x v="56"/>
    <x v="56"/>
    <x v="1"/>
    <s v="22"/>
    <s v="22103"/>
    <s v="Combustibles y carburantes."/>
    <n v="1085000"/>
    <n v="0"/>
    <n v="1085000"/>
    <n v="1074847.95"/>
    <n v="1044532.44"/>
    <n v="136368.57"/>
    <n v="136368.57"/>
  </r>
  <r>
    <x v="10"/>
    <x v="56"/>
    <x v="56"/>
    <x v="1"/>
    <s v="22"/>
    <s v="22104"/>
    <s v="Vestuario."/>
    <n v="170000"/>
    <n v="0"/>
    <n v="170000"/>
    <n v="18171.55"/>
    <n v="16595.689999999999"/>
    <n v="424.14"/>
    <n v="424.14"/>
  </r>
  <r>
    <x v="10"/>
    <x v="56"/>
    <x v="56"/>
    <x v="1"/>
    <s v="22"/>
    <s v="22110"/>
    <s v="Productos de limpieza y aseo."/>
    <n v="5000"/>
    <n v="0"/>
    <n v="5000"/>
    <n v="2500"/>
    <n v="34.5"/>
    <n v="34.5"/>
    <n v="34.5"/>
  </r>
  <r>
    <x v="10"/>
    <x v="56"/>
    <x v="56"/>
    <x v="1"/>
    <s v="22"/>
    <s v="22199"/>
    <s v="Otros suministros."/>
    <n v="110000"/>
    <n v="0"/>
    <n v="110000"/>
    <n v="176116.19"/>
    <n v="31112.31"/>
    <n v="24996.12"/>
    <n v="24996.12"/>
  </r>
  <r>
    <x v="10"/>
    <x v="56"/>
    <x v="56"/>
    <x v="1"/>
    <s v="22"/>
    <s v="22203"/>
    <s v="Informáticas."/>
    <n v="10000"/>
    <n v="0"/>
    <n v="10000"/>
    <n v="0"/>
    <n v="0"/>
    <n v="0"/>
    <n v="0"/>
  </r>
  <r>
    <x v="10"/>
    <x v="56"/>
    <x v="56"/>
    <x v="1"/>
    <s v="22"/>
    <s v="225"/>
    <s v="Tributos."/>
    <n v="12000"/>
    <n v="0"/>
    <n v="12000"/>
    <n v="0"/>
    <n v="0"/>
    <n v="0"/>
    <n v="0"/>
  </r>
  <r>
    <x v="10"/>
    <x v="56"/>
    <x v="56"/>
    <x v="1"/>
    <s v="22"/>
    <s v="22699"/>
    <s v="Otros gastos diversos"/>
    <n v="30000"/>
    <n v="0"/>
    <n v="30000"/>
    <n v="0"/>
    <n v="0"/>
    <n v="0"/>
    <n v="0"/>
  </r>
  <r>
    <x v="10"/>
    <x v="56"/>
    <x v="56"/>
    <x v="1"/>
    <s v="22"/>
    <s v="22700"/>
    <s v="Limpieza y aseo."/>
    <n v="1175000"/>
    <n v="0"/>
    <n v="1175000"/>
    <n v="1071249.3799999999"/>
    <n v="1071249.3799999999"/>
    <n v="151653.57999999999"/>
    <n v="151653.57999999999"/>
  </r>
  <r>
    <x v="10"/>
    <x v="56"/>
    <x v="56"/>
    <x v="1"/>
    <s v="22"/>
    <s v="22706"/>
    <s v="Estudios y trabajos técnicos."/>
    <n v="48500"/>
    <n v="0"/>
    <n v="48500"/>
    <n v="50628.06"/>
    <n v="50628.06"/>
    <n v="2245.87"/>
    <n v="2245.87"/>
  </r>
  <r>
    <x v="10"/>
    <x v="56"/>
    <x v="56"/>
    <x v="1"/>
    <s v="22"/>
    <s v="22799"/>
    <s v="Otros trabajos realizados por otras empresas y profes."/>
    <n v="705000"/>
    <n v="0"/>
    <n v="705000"/>
    <n v="821825.51"/>
    <n v="821825.51"/>
    <n v="143055.5"/>
    <n v="143055.5"/>
  </r>
  <r>
    <x v="10"/>
    <x v="56"/>
    <x v="56"/>
    <x v="1"/>
    <s v="23"/>
    <s v="23020"/>
    <s v="Dietas del personal no directivo"/>
    <n v="1000"/>
    <n v="0"/>
    <n v="1000"/>
    <n v="0"/>
    <n v="0"/>
    <n v="0"/>
    <n v="0"/>
  </r>
  <r>
    <x v="10"/>
    <x v="56"/>
    <x v="56"/>
    <x v="1"/>
    <s v="23"/>
    <s v="23120"/>
    <s v="Locomoción del personal no directivo."/>
    <n v="1000"/>
    <n v="0"/>
    <n v="1000"/>
    <n v="0"/>
    <n v="0"/>
    <n v="0"/>
    <n v="0"/>
  </r>
  <r>
    <x v="10"/>
    <x v="56"/>
    <x v="56"/>
    <x v="3"/>
    <s v="62"/>
    <s v="623"/>
    <s v="Maquinaria, instalaciones técnicas y utillaje."/>
    <n v="275595"/>
    <n v="19129.5"/>
    <n v="294724.5"/>
    <n v="19129.5"/>
    <n v="19129.5"/>
    <n v="0"/>
    <n v="0"/>
  </r>
  <r>
    <x v="10"/>
    <x v="56"/>
    <x v="56"/>
    <x v="3"/>
    <s v="63"/>
    <s v="633"/>
    <s v="Maquinaria, instalaciones técnicas y utillaje."/>
    <n v="300000"/>
    <n v="0"/>
    <n v="300000"/>
    <n v="306040.77"/>
    <n v="306040.77"/>
    <n v="6711.99"/>
    <n v="6711.99"/>
  </r>
  <r>
    <x v="10"/>
    <x v="56"/>
    <x v="56"/>
    <x v="3"/>
    <s v="63"/>
    <s v="634"/>
    <s v="Elementos de transporte."/>
    <n v="1188220"/>
    <n v="0"/>
    <n v="1188220"/>
    <n v="1071256.56"/>
    <n v="1071256.56"/>
    <n v="1071256.56"/>
    <n v="1071256.56"/>
  </r>
  <r>
    <x v="10"/>
    <x v="56"/>
    <x v="56"/>
    <x v="3"/>
    <s v="64"/>
    <s v="641"/>
    <s v="Gastos en aplicaciones informáticas."/>
    <n v="22022"/>
    <n v="0"/>
    <n v="22022"/>
    <n v="22022"/>
    <n v="22022"/>
    <n v="0"/>
    <n v="0"/>
  </r>
  <r>
    <x v="10"/>
    <x v="57"/>
    <x v="57"/>
    <x v="0"/>
    <s v="12"/>
    <s v="12000"/>
    <s v="Sueldos del Grupo A1."/>
    <n v="36175"/>
    <n v="0"/>
    <n v="36175"/>
    <n v="48854"/>
    <n v="48854"/>
    <n v="8370.81"/>
    <n v="8370.81"/>
  </r>
  <r>
    <x v="10"/>
    <x v="57"/>
    <x v="57"/>
    <x v="0"/>
    <s v="12"/>
    <s v="12003"/>
    <s v="Sueldos del Grupo C1."/>
    <n v="36544"/>
    <n v="0"/>
    <n v="36544"/>
    <n v="24362"/>
    <n v="24362"/>
    <n v="3302.26"/>
    <n v="3302.26"/>
  </r>
  <r>
    <x v="10"/>
    <x v="57"/>
    <x v="57"/>
    <x v="0"/>
    <s v="12"/>
    <s v="12004"/>
    <s v="Sueldos del Grupo C2."/>
    <n v="20651"/>
    <n v="0"/>
    <n v="20651"/>
    <n v="19952"/>
    <n v="19952"/>
    <n v="5716.59"/>
    <n v="5716.59"/>
  </r>
  <r>
    <x v="10"/>
    <x v="57"/>
    <x v="57"/>
    <x v="0"/>
    <s v="12"/>
    <s v="12006"/>
    <s v="Trienios."/>
    <n v="9703"/>
    <n v="0"/>
    <n v="9703"/>
    <n v="4708"/>
    <n v="4708"/>
    <n v="2033.66"/>
    <n v="2033.66"/>
  </r>
  <r>
    <x v="10"/>
    <x v="57"/>
    <x v="57"/>
    <x v="0"/>
    <s v="12"/>
    <s v="12100"/>
    <s v="Complemento de destino."/>
    <n v="56103"/>
    <n v="0"/>
    <n v="56103"/>
    <n v="56053"/>
    <n v="56053"/>
    <n v="10198.69"/>
    <n v="10198.69"/>
  </r>
  <r>
    <x v="10"/>
    <x v="57"/>
    <x v="57"/>
    <x v="0"/>
    <s v="12"/>
    <s v="12101"/>
    <s v="Complemento específico."/>
    <n v="128272"/>
    <n v="0"/>
    <n v="128272"/>
    <n v="132758"/>
    <n v="132758"/>
    <n v="34527.120000000003"/>
    <n v="34527.120000000003"/>
  </r>
  <r>
    <x v="10"/>
    <x v="57"/>
    <x v="57"/>
    <x v="0"/>
    <s v="12"/>
    <s v="12103"/>
    <s v="Otros complementos."/>
    <n v="5731"/>
    <n v="0"/>
    <n v="5731"/>
    <n v="4055"/>
    <n v="4055"/>
    <n v="2022.34"/>
    <n v="2022.34"/>
  </r>
  <r>
    <x v="10"/>
    <x v="57"/>
    <x v="57"/>
    <x v="0"/>
    <s v="13"/>
    <s v="13000"/>
    <s v="Retribuciones básicas."/>
    <n v="4133015"/>
    <n v="0"/>
    <n v="4133015"/>
    <n v="3649329.09"/>
    <n v="3649329.09"/>
    <n v="1063242.1299999999"/>
    <n v="1063242.1299999999"/>
  </r>
  <r>
    <x v="10"/>
    <x v="57"/>
    <x v="57"/>
    <x v="0"/>
    <s v="13"/>
    <s v="13001"/>
    <s v="Horas extraordinarias"/>
    <n v="150000"/>
    <n v="0"/>
    <n v="150000"/>
    <n v="78653.210000000006"/>
    <n v="78653.210000000006"/>
    <n v="47580.19"/>
    <n v="47580.19"/>
  </r>
  <r>
    <x v="10"/>
    <x v="57"/>
    <x v="57"/>
    <x v="0"/>
    <s v="13"/>
    <s v="13002"/>
    <s v="Otras remuneraciones."/>
    <n v="4672505"/>
    <n v="-2000"/>
    <n v="4670505"/>
    <n v="4062320.03"/>
    <n v="4062320.03"/>
    <n v="1474378.43"/>
    <n v="1474378.43"/>
  </r>
  <r>
    <x v="10"/>
    <x v="57"/>
    <x v="57"/>
    <x v="0"/>
    <s v="13"/>
    <s v="131"/>
    <s v="Laboral temporal."/>
    <n v="535000"/>
    <n v="0"/>
    <n v="535000"/>
    <n v="535000"/>
    <n v="535000"/>
    <n v="165335.01"/>
    <n v="165335.01"/>
  </r>
  <r>
    <x v="10"/>
    <x v="57"/>
    <x v="57"/>
    <x v="0"/>
    <s v="15"/>
    <s v="150"/>
    <s v="Productividad."/>
    <n v="79000"/>
    <n v="0"/>
    <n v="79000"/>
    <n v="42000"/>
    <n v="42000"/>
    <n v="41910.639999999999"/>
    <n v="41910.639999999999"/>
  </r>
  <r>
    <x v="10"/>
    <x v="57"/>
    <x v="57"/>
    <x v="0"/>
    <s v="15"/>
    <s v="151"/>
    <s v="Gratificaciones."/>
    <n v="0"/>
    <n v="2000"/>
    <n v="2000"/>
    <n v="0"/>
    <n v="0"/>
    <n v="0"/>
    <n v="0"/>
  </r>
  <r>
    <x v="10"/>
    <x v="57"/>
    <x v="57"/>
    <x v="1"/>
    <s v="20"/>
    <s v="202"/>
    <s v="Arrendamientos de edificios y otras construcciones."/>
    <n v="10000"/>
    <n v="0"/>
    <n v="10000"/>
    <n v="9012.2999999999993"/>
    <n v="9012.2999999999993"/>
    <n v="2253.06"/>
    <n v="2253.06"/>
  </r>
  <r>
    <x v="10"/>
    <x v="57"/>
    <x v="57"/>
    <x v="1"/>
    <s v="20"/>
    <s v="203"/>
    <s v="Arrendamientos de maquinaria, instalaciones y utillaje."/>
    <n v="18150"/>
    <n v="0"/>
    <n v="18150"/>
    <n v="0"/>
    <n v="0"/>
    <n v="0"/>
    <n v="0"/>
  </r>
  <r>
    <x v="10"/>
    <x v="57"/>
    <x v="57"/>
    <x v="1"/>
    <s v="20"/>
    <s v="204"/>
    <s v="Arrendamientos de material de transporte."/>
    <n v="5000"/>
    <n v="0"/>
    <n v="5000"/>
    <n v="0"/>
    <n v="0"/>
    <n v="0"/>
    <n v="0"/>
  </r>
  <r>
    <x v="10"/>
    <x v="57"/>
    <x v="57"/>
    <x v="1"/>
    <s v="21"/>
    <s v="212"/>
    <s v="Reparación de edificios y otras construcciones."/>
    <n v="5000"/>
    <n v="0"/>
    <n v="5000"/>
    <n v="0"/>
    <n v="0"/>
    <n v="0"/>
    <n v="0"/>
  </r>
  <r>
    <x v="10"/>
    <x v="57"/>
    <x v="57"/>
    <x v="1"/>
    <s v="21"/>
    <s v="213"/>
    <s v="Reparación de maquinaria, instalaciones técnicas y utillaje."/>
    <n v="20000"/>
    <n v="0"/>
    <n v="20000"/>
    <n v="0"/>
    <n v="0"/>
    <n v="0"/>
    <n v="0"/>
  </r>
  <r>
    <x v="10"/>
    <x v="57"/>
    <x v="57"/>
    <x v="1"/>
    <s v="21"/>
    <s v="214"/>
    <s v="Reparación de elementos de transporte."/>
    <n v="180000"/>
    <n v="0"/>
    <n v="180000"/>
    <n v="165000"/>
    <n v="30469.34"/>
    <n v="30469.34"/>
    <n v="30469.34"/>
  </r>
  <r>
    <x v="10"/>
    <x v="57"/>
    <x v="57"/>
    <x v="1"/>
    <s v="21"/>
    <s v="219"/>
    <s v="Otro inmovilizado material."/>
    <n v="5000"/>
    <n v="0"/>
    <n v="5000"/>
    <n v="0"/>
    <n v="0"/>
    <n v="0"/>
    <n v="0"/>
  </r>
  <r>
    <x v="10"/>
    <x v="57"/>
    <x v="57"/>
    <x v="1"/>
    <s v="22"/>
    <s v="22100"/>
    <s v="Energía eléctrica."/>
    <n v="67000"/>
    <n v="0"/>
    <n v="67000"/>
    <n v="56000"/>
    <n v="56000"/>
    <n v="16173.55"/>
    <n v="16173.55"/>
  </r>
  <r>
    <x v="10"/>
    <x v="57"/>
    <x v="57"/>
    <x v="1"/>
    <s v="22"/>
    <s v="22103"/>
    <s v="Combustibles y carburantes."/>
    <n v="290000"/>
    <n v="0"/>
    <n v="290000"/>
    <n v="218056.37"/>
    <n v="218056.37"/>
    <n v="1257.6099999999999"/>
    <n v="1257.6099999999999"/>
  </r>
  <r>
    <x v="10"/>
    <x v="57"/>
    <x v="57"/>
    <x v="1"/>
    <s v="22"/>
    <s v="22104"/>
    <s v="Vestuario."/>
    <n v="250000"/>
    <n v="0"/>
    <n v="250000"/>
    <n v="28146.83"/>
    <n v="25481.27"/>
    <n v="334.44"/>
    <n v="334.44"/>
  </r>
  <r>
    <x v="10"/>
    <x v="57"/>
    <x v="57"/>
    <x v="1"/>
    <s v="22"/>
    <s v="22106"/>
    <s v="Productos farmacéuticos y material sanitario."/>
    <n v="3000"/>
    <n v="0"/>
    <n v="3000"/>
    <n v="4500"/>
    <n v="4500"/>
    <n v="0"/>
    <n v="0"/>
  </r>
  <r>
    <x v="10"/>
    <x v="57"/>
    <x v="57"/>
    <x v="1"/>
    <s v="22"/>
    <s v="22110"/>
    <s v="Productos de limpieza y aseo."/>
    <n v="52000"/>
    <n v="0"/>
    <n v="52000"/>
    <n v="83106.25"/>
    <n v="51647.05"/>
    <n v="8540.7999999999993"/>
    <n v="8540.7999999999993"/>
  </r>
  <r>
    <x v="10"/>
    <x v="57"/>
    <x v="57"/>
    <x v="1"/>
    <s v="22"/>
    <s v="22199"/>
    <s v="Otros suministros."/>
    <n v="31850"/>
    <n v="0"/>
    <n v="31850"/>
    <n v="47082.17"/>
    <n v="8271.7199999999993"/>
    <n v="8271.7199999999993"/>
    <n v="8271.7199999999993"/>
  </r>
  <r>
    <x v="10"/>
    <x v="57"/>
    <x v="57"/>
    <x v="1"/>
    <s v="22"/>
    <s v="22203"/>
    <s v="Informáticas."/>
    <n v="5000"/>
    <n v="0"/>
    <n v="5000"/>
    <n v="0"/>
    <n v="0"/>
    <n v="0"/>
    <n v="0"/>
  </r>
  <r>
    <x v="10"/>
    <x v="57"/>
    <x v="57"/>
    <x v="1"/>
    <s v="22"/>
    <s v="22700"/>
    <s v="Limpieza y aseo."/>
    <n v="150000"/>
    <n v="0"/>
    <n v="150000"/>
    <n v="253331.29"/>
    <n v="253331.29"/>
    <n v="35503.64"/>
    <n v="35503.64"/>
  </r>
  <r>
    <x v="10"/>
    <x v="57"/>
    <x v="57"/>
    <x v="1"/>
    <s v="22"/>
    <s v="22799"/>
    <s v="Otros trabajos realizados por otras empresas y profes."/>
    <n v="24000"/>
    <n v="0"/>
    <n v="24000"/>
    <n v="0"/>
    <n v="0"/>
    <n v="0"/>
    <n v="0"/>
  </r>
  <r>
    <x v="10"/>
    <x v="57"/>
    <x v="57"/>
    <x v="4"/>
    <s v="35"/>
    <s v="358"/>
    <s v="Intereses por operaciones de arrendamiento fro («leasing»)."/>
    <n v="12100"/>
    <n v="0"/>
    <n v="12100"/>
    <n v="8005.7"/>
    <n v="8005.7"/>
    <n v="0"/>
    <n v="0"/>
  </r>
  <r>
    <x v="10"/>
    <x v="57"/>
    <x v="57"/>
    <x v="3"/>
    <s v="61"/>
    <s v="619"/>
    <s v="Otras inver de reposic en infraest y bienes dest al uso gral"/>
    <n v="47905"/>
    <n v="0"/>
    <n v="47905"/>
    <n v="0"/>
    <n v="0"/>
    <n v="0"/>
    <n v="0"/>
  </r>
  <r>
    <x v="10"/>
    <x v="57"/>
    <x v="57"/>
    <x v="3"/>
    <s v="62"/>
    <s v="622"/>
    <s v="Edificios y otras construcciones."/>
    <n v="606645"/>
    <n v="80756.649999999994"/>
    <n v="687401.65"/>
    <n v="30756.65"/>
    <n v="30756.65"/>
    <n v="0"/>
    <n v="0"/>
  </r>
  <r>
    <x v="10"/>
    <x v="57"/>
    <x v="57"/>
    <x v="3"/>
    <s v="62"/>
    <s v="623"/>
    <s v="Maquinaria, instalaciones técnicas y utillaje."/>
    <n v="1162822"/>
    <n v="47239.61"/>
    <n v="1210061.6100000001"/>
    <n v="1075268.31"/>
    <n v="1075268.31"/>
    <n v="0"/>
    <n v="0"/>
  </r>
  <r>
    <x v="10"/>
    <x v="57"/>
    <x v="57"/>
    <x v="3"/>
    <s v="62"/>
    <s v="625"/>
    <s v="Mobiliario."/>
    <n v="0"/>
    <n v="6772.24"/>
    <n v="6772.24"/>
    <n v="6772.24"/>
    <n v="6772.24"/>
    <n v="0"/>
    <n v="0"/>
  </r>
  <r>
    <x v="10"/>
    <x v="57"/>
    <x v="57"/>
    <x v="3"/>
    <s v="62"/>
    <s v="626"/>
    <s v="Equipos para procesos de información."/>
    <n v="0"/>
    <n v="1483.94"/>
    <n v="1483.94"/>
    <n v="1483.94"/>
    <n v="1483.94"/>
    <n v="0"/>
    <n v="0"/>
  </r>
  <r>
    <x v="10"/>
    <x v="58"/>
    <x v="58"/>
    <x v="0"/>
    <s v="12"/>
    <s v="12000"/>
    <s v="Sueldos del Grupo A1."/>
    <n v="153792"/>
    <n v="0"/>
    <n v="153792"/>
    <n v="106534"/>
    <n v="106534"/>
    <n v="24901.49"/>
    <n v="24901.49"/>
  </r>
  <r>
    <x v="10"/>
    <x v="58"/>
    <x v="58"/>
    <x v="0"/>
    <s v="12"/>
    <s v="12001"/>
    <s v="Sueldos del Grupo A2."/>
    <n v="15905"/>
    <n v="0"/>
    <n v="15905"/>
    <n v="0"/>
    <n v="0"/>
    <n v="0"/>
    <n v="0"/>
  </r>
  <r>
    <x v="10"/>
    <x v="58"/>
    <x v="58"/>
    <x v="0"/>
    <s v="12"/>
    <s v="12003"/>
    <s v="Sueldos del Grupo C1."/>
    <n v="36544"/>
    <n v="0"/>
    <n v="36544"/>
    <n v="12181"/>
    <n v="12181"/>
    <n v="3445.84"/>
    <n v="3445.84"/>
  </r>
  <r>
    <x v="10"/>
    <x v="58"/>
    <x v="58"/>
    <x v="0"/>
    <s v="12"/>
    <s v="12004"/>
    <s v="Sueldos del Grupo C2."/>
    <n v="30976"/>
    <n v="0"/>
    <n v="30976"/>
    <n v="29928"/>
    <n v="29928"/>
    <n v="11427.6"/>
    <n v="11427.6"/>
  </r>
  <r>
    <x v="10"/>
    <x v="58"/>
    <x v="58"/>
    <x v="0"/>
    <s v="12"/>
    <s v="12006"/>
    <s v="Trienios."/>
    <n v="29371"/>
    <n v="0"/>
    <n v="29371"/>
    <n v="29371"/>
    <n v="29371"/>
    <n v="7917.36"/>
    <n v="7917.36"/>
  </r>
  <r>
    <x v="10"/>
    <x v="58"/>
    <x v="58"/>
    <x v="0"/>
    <s v="12"/>
    <s v="12100"/>
    <s v="Complemento de destino."/>
    <n v="132220"/>
    <n v="0"/>
    <n v="132220"/>
    <n v="83999"/>
    <n v="83999"/>
    <n v="21259.3"/>
    <n v="21259.3"/>
  </r>
  <r>
    <x v="10"/>
    <x v="58"/>
    <x v="58"/>
    <x v="0"/>
    <s v="12"/>
    <s v="12101"/>
    <s v="Complemento específico."/>
    <n v="334206"/>
    <n v="0"/>
    <n v="334206"/>
    <n v="215168.6"/>
    <n v="215168.6"/>
    <n v="70859.67"/>
    <n v="70859.67"/>
  </r>
  <r>
    <x v="10"/>
    <x v="58"/>
    <x v="58"/>
    <x v="0"/>
    <s v="12"/>
    <s v="12103"/>
    <s v="Otros complementos."/>
    <n v="12430"/>
    <n v="0"/>
    <n v="12430"/>
    <n v="12429"/>
    <n v="12429"/>
    <n v="4885.29"/>
    <n v="4885.29"/>
  </r>
  <r>
    <x v="10"/>
    <x v="58"/>
    <x v="58"/>
    <x v="0"/>
    <s v="13"/>
    <s v="13000"/>
    <s v="Retribuciones básicas."/>
    <n v="270507"/>
    <n v="0"/>
    <n v="270507"/>
    <n v="264892"/>
    <n v="264892"/>
    <n v="65930.02"/>
    <n v="65930.02"/>
  </r>
  <r>
    <x v="10"/>
    <x v="58"/>
    <x v="58"/>
    <x v="0"/>
    <s v="13"/>
    <s v="13001"/>
    <s v="Horas extraordinarias"/>
    <n v="1000"/>
    <n v="0"/>
    <n v="1000"/>
    <n v="0"/>
    <n v="0"/>
    <n v="0"/>
    <n v="0"/>
  </r>
  <r>
    <x v="10"/>
    <x v="58"/>
    <x v="58"/>
    <x v="0"/>
    <s v="13"/>
    <s v="13002"/>
    <s v="Otras remuneraciones."/>
    <n v="290006"/>
    <n v="0"/>
    <n v="290006"/>
    <n v="282816"/>
    <n v="282816"/>
    <n v="92207.49"/>
    <n v="92207.49"/>
  </r>
  <r>
    <x v="10"/>
    <x v="58"/>
    <x v="58"/>
    <x v="0"/>
    <s v="15"/>
    <s v="151"/>
    <s v="Gratificaciones."/>
    <n v="2500"/>
    <n v="0"/>
    <n v="2500"/>
    <n v="607.76"/>
    <n v="607.76"/>
    <n v="607.76"/>
    <n v="607.76"/>
  </r>
  <r>
    <x v="10"/>
    <x v="58"/>
    <x v="58"/>
    <x v="1"/>
    <s v="20"/>
    <s v="203"/>
    <s v="Arrendamientos de maquinaria, instalaciones y utillaje."/>
    <n v="9500"/>
    <n v="0"/>
    <n v="9500"/>
    <n v="6000"/>
    <n v="6000"/>
    <n v="694.87"/>
    <n v="694.87"/>
  </r>
  <r>
    <x v="10"/>
    <x v="58"/>
    <x v="58"/>
    <x v="1"/>
    <s v="21"/>
    <s v="212"/>
    <s v="Reparación de edificios y otras construcciones."/>
    <n v="1000"/>
    <n v="0"/>
    <n v="1000"/>
    <n v="0"/>
    <n v="0"/>
    <n v="0"/>
    <n v="0"/>
  </r>
  <r>
    <x v="10"/>
    <x v="58"/>
    <x v="58"/>
    <x v="1"/>
    <s v="21"/>
    <s v="213"/>
    <s v="Reparación de maquinaria, instalaciones técnicas y utillaje."/>
    <n v="11000"/>
    <n v="0"/>
    <n v="11000"/>
    <n v="4397.7700000000004"/>
    <n v="4397.7700000000004"/>
    <n v="2692.88"/>
    <n v="2692.88"/>
  </r>
  <r>
    <x v="10"/>
    <x v="58"/>
    <x v="58"/>
    <x v="1"/>
    <s v="21"/>
    <s v="214"/>
    <s v="Reparación de elementos de transporte."/>
    <n v="5000"/>
    <n v="0"/>
    <n v="5000"/>
    <n v="4000"/>
    <n v="52.33"/>
    <n v="52.33"/>
    <n v="52.33"/>
  </r>
  <r>
    <x v="10"/>
    <x v="58"/>
    <x v="58"/>
    <x v="1"/>
    <s v="22"/>
    <s v="22100"/>
    <s v="Energía eléctrica."/>
    <n v="7500"/>
    <n v="0"/>
    <n v="7500"/>
    <n v="7000"/>
    <n v="7000"/>
    <n v="2161.73"/>
    <n v="2161.73"/>
  </r>
  <r>
    <x v="10"/>
    <x v="58"/>
    <x v="58"/>
    <x v="1"/>
    <s v="22"/>
    <s v="22102"/>
    <s v="Gas."/>
    <n v="550"/>
    <n v="0"/>
    <n v="550"/>
    <n v="0"/>
    <n v="0"/>
    <n v="0"/>
    <n v="0"/>
  </r>
  <r>
    <x v="10"/>
    <x v="58"/>
    <x v="58"/>
    <x v="1"/>
    <s v="22"/>
    <s v="22103"/>
    <s v="Combustibles y carburantes."/>
    <n v="12000"/>
    <n v="0"/>
    <n v="12000"/>
    <n v="2844.8"/>
    <n v="2844.8"/>
    <n v="401.03"/>
    <n v="401.03"/>
  </r>
  <r>
    <x v="10"/>
    <x v="58"/>
    <x v="58"/>
    <x v="1"/>
    <s v="22"/>
    <s v="22104"/>
    <s v="Vestuario."/>
    <n v="3500"/>
    <n v="0"/>
    <n v="3500"/>
    <n v="3404.15"/>
    <n v="3404.15"/>
    <n v="0"/>
    <n v="0"/>
  </r>
  <r>
    <x v="10"/>
    <x v="58"/>
    <x v="58"/>
    <x v="1"/>
    <s v="22"/>
    <s v="22106"/>
    <s v="Productos farmacéuticos y material sanitario."/>
    <n v="59070"/>
    <n v="0"/>
    <n v="59070"/>
    <n v="76117"/>
    <n v="76117"/>
    <n v="8929.49"/>
    <n v="8929.49"/>
  </r>
  <r>
    <x v="10"/>
    <x v="58"/>
    <x v="58"/>
    <x v="1"/>
    <s v="22"/>
    <s v="22110"/>
    <s v="Productos de limpieza y aseo."/>
    <n v="2400"/>
    <n v="0"/>
    <n v="2400"/>
    <n v="2000"/>
    <n v="2000"/>
    <n v="376.19"/>
    <n v="376.19"/>
  </r>
  <r>
    <x v="10"/>
    <x v="58"/>
    <x v="58"/>
    <x v="1"/>
    <s v="22"/>
    <s v="22113"/>
    <s v="Manutención de animales."/>
    <n v="37600"/>
    <n v="0"/>
    <n v="37600"/>
    <n v="16861.849999999999"/>
    <n v="16861.849999999999"/>
    <n v="3984.33"/>
    <n v="3984.33"/>
  </r>
  <r>
    <x v="10"/>
    <x v="58"/>
    <x v="58"/>
    <x v="1"/>
    <s v="22"/>
    <s v="22199"/>
    <s v="Otros suministros."/>
    <n v="17000"/>
    <n v="0"/>
    <n v="17000"/>
    <n v="11647.18"/>
    <n v="4802.6000000000004"/>
    <n v="2164.44"/>
    <n v="2164.44"/>
  </r>
  <r>
    <x v="10"/>
    <x v="58"/>
    <x v="58"/>
    <x v="1"/>
    <s v="22"/>
    <s v="225"/>
    <s v="Tributos."/>
    <n v="500"/>
    <n v="0"/>
    <n v="500"/>
    <n v="375"/>
    <n v="375"/>
    <n v="117.74"/>
    <n v="117.74"/>
  </r>
  <r>
    <x v="10"/>
    <x v="58"/>
    <x v="58"/>
    <x v="1"/>
    <s v="22"/>
    <s v="22602"/>
    <s v="Publicidad y propaganda."/>
    <n v="3500"/>
    <n v="0"/>
    <n v="3500"/>
    <n v="0"/>
    <n v="0"/>
    <n v="0"/>
    <n v="0"/>
  </r>
  <r>
    <x v="10"/>
    <x v="58"/>
    <x v="58"/>
    <x v="1"/>
    <s v="22"/>
    <s v="22606"/>
    <s v="Reuniones, conferencias y cursos."/>
    <n v="3500"/>
    <n v="0"/>
    <n v="3500"/>
    <n v="0"/>
    <n v="0"/>
    <n v="0"/>
    <n v="0"/>
  </r>
  <r>
    <x v="10"/>
    <x v="58"/>
    <x v="58"/>
    <x v="1"/>
    <s v="22"/>
    <s v="22699"/>
    <s v="Otros gastos diversos"/>
    <n v="3500"/>
    <n v="0"/>
    <n v="3500"/>
    <n v="0"/>
    <n v="0"/>
    <n v="0"/>
    <n v="0"/>
  </r>
  <r>
    <x v="10"/>
    <x v="58"/>
    <x v="58"/>
    <x v="1"/>
    <s v="22"/>
    <s v="22700"/>
    <s v="Limpieza y aseo."/>
    <n v="12000"/>
    <n v="0"/>
    <n v="12000"/>
    <n v="13630.36"/>
    <n v="13630.36"/>
    <n v="3407.58"/>
    <n v="2271.7199999999998"/>
  </r>
  <r>
    <x v="10"/>
    <x v="58"/>
    <x v="58"/>
    <x v="1"/>
    <s v="22"/>
    <s v="22706"/>
    <s v="Estudios y trabajos técnicos."/>
    <n v="97959"/>
    <n v="0"/>
    <n v="97959"/>
    <n v="21120.18"/>
    <n v="500"/>
    <n v="88"/>
    <n v="88"/>
  </r>
  <r>
    <x v="10"/>
    <x v="58"/>
    <x v="58"/>
    <x v="1"/>
    <s v="22"/>
    <s v="22799"/>
    <s v="Otros trabajos realizados por otras empresas y profes."/>
    <n v="33110"/>
    <n v="0"/>
    <n v="33110"/>
    <n v="70081.45"/>
    <n v="70081.45"/>
    <n v="14926.18"/>
    <n v="14926.18"/>
  </r>
  <r>
    <x v="10"/>
    <x v="58"/>
    <x v="58"/>
    <x v="1"/>
    <s v="23"/>
    <s v="23020"/>
    <s v="Dietas del personal no directivo"/>
    <n v="500"/>
    <n v="0"/>
    <n v="500"/>
    <n v="0"/>
    <n v="0"/>
    <n v="0"/>
    <n v="0"/>
  </r>
  <r>
    <x v="10"/>
    <x v="58"/>
    <x v="58"/>
    <x v="1"/>
    <s v="23"/>
    <s v="23120"/>
    <s v="Locomoción del personal no directivo."/>
    <n v="500"/>
    <n v="0"/>
    <n v="500"/>
    <n v="0"/>
    <n v="0"/>
    <n v="0"/>
    <n v="0"/>
  </r>
  <r>
    <x v="10"/>
    <x v="58"/>
    <x v="58"/>
    <x v="2"/>
    <s v="46"/>
    <s v="466"/>
    <s v="A otras Entidades que agrupen municipios."/>
    <n v="3000"/>
    <n v="0"/>
    <n v="3000"/>
    <n v="0"/>
    <n v="0"/>
    <n v="0"/>
    <n v="0"/>
  </r>
  <r>
    <x v="10"/>
    <x v="58"/>
    <x v="58"/>
    <x v="2"/>
    <s v="48"/>
    <s v="48989"/>
    <s v="Transf. Colegio Oficial de Veterinarios de Vallladolid"/>
    <n v="6000"/>
    <n v="0"/>
    <n v="6000"/>
    <n v="0"/>
    <n v="0"/>
    <n v="0"/>
    <n v="0"/>
  </r>
  <r>
    <x v="10"/>
    <x v="58"/>
    <x v="58"/>
    <x v="2"/>
    <s v="48"/>
    <s v="48990"/>
    <s v="Transf. Hermandad de Donantes de Sangre"/>
    <n v="6000"/>
    <n v="0"/>
    <n v="6000"/>
    <n v="0"/>
    <n v="0"/>
    <n v="0"/>
    <n v="0"/>
  </r>
  <r>
    <x v="10"/>
    <x v="58"/>
    <x v="58"/>
    <x v="2"/>
    <s v="48"/>
    <s v="48999"/>
    <s v="Otras transf. a Familias e Instituciones sin fines de lucro."/>
    <n v="50000"/>
    <n v="0"/>
    <n v="50000"/>
    <n v="0"/>
    <n v="0"/>
    <n v="0"/>
    <n v="0"/>
  </r>
  <r>
    <x v="10"/>
    <x v="58"/>
    <x v="58"/>
    <x v="3"/>
    <s v="63"/>
    <s v="633"/>
    <s v="Maquinaria, instalaciones técnicas y utillaje."/>
    <n v="14000"/>
    <n v="0"/>
    <n v="14000"/>
    <n v="0"/>
    <n v="0"/>
    <n v="0"/>
    <n v="0"/>
  </r>
  <r>
    <x v="11"/>
    <x v="12"/>
    <x v="12"/>
    <x v="3"/>
    <s v="63"/>
    <s v="632"/>
    <s v="Edificios y otras construcciones."/>
    <n v="5288165"/>
    <n v="4747100.68"/>
    <n v="10035265.68"/>
    <n v="9554261.0099999998"/>
    <n v="9554261.0099999998"/>
    <n v="2462442.38"/>
    <n v="2462442.38"/>
  </r>
  <r>
    <x v="12"/>
    <x v="18"/>
    <x v="18"/>
    <x v="0"/>
    <s v="16"/>
    <s v="16000"/>
    <s v="Seguridad Social."/>
    <n v="0"/>
    <n v="0"/>
    <n v="0"/>
    <n v="2024.85"/>
    <n v="2024.85"/>
    <n v="2024.85"/>
    <n v="2024.85"/>
  </r>
  <r>
    <x v="13"/>
    <x v="27"/>
    <x v="27"/>
    <x v="3"/>
    <s v="62"/>
    <s v="623"/>
    <s v="Maquinaria, instalaciones técnicas y utillaje."/>
    <n v="0"/>
    <n v="252730.28"/>
    <n v="252730.28"/>
    <n v="252730.28"/>
    <n v="252730.28"/>
    <n v="0"/>
    <n v="0"/>
  </r>
  <r>
    <x v="13"/>
    <x v="27"/>
    <x v="27"/>
    <x v="3"/>
    <s v="63"/>
    <s v="635"/>
    <s v="Mobiliario."/>
    <n v="0"/>
    <n v="109165.93"/>
    <n v="109165.93"/>
    <n v="109165.93"/>
    <n v="109165.93"/>
    <n v="0"/>
    <n v="0"/>
  </r>
  <r>
    <x v="13"/>
    <x v="28"/>
    <x v="28"/>
    <x v="3"/>
    <s v="60"/>
    <s v="609"/>
    <s v="Otras invers nuevas en infraest y bienes dest al uso gral"/>
    <n v="0"/>
    <n v="54773.61"/>
    <n v="54773.61"/>
    <n v="54773.61"/>
    <n v="54773.61"/>
    <n v="54773.61"/>
    <n v="54773.61"/>
  </r>
  <r>
    <x v="13"/>
    <x v="28"/>
    <x v="28"/>
    <x v="3"/>
    <s v="63"/>
    <s v="633"/>
    <s v="Maquinaria, instalaciones técnicas y utillaje."/>
    <n v="0"/>
    <n v="355891.7"/>
    <n v="355891.7"/>
    <n v="355891.7"/>
    <n v="355891.7"/>
    <n v="75811.81"/>
    <n v="75811.81"/>
  </r>
  <r>
    <x v="13"/>
    <x v="28"/>
    <x v="28"/>
    <x v="3"/>
    <s v="63"/>
    <s v="635"/>
    <s v="Mobiliario."/>
    <n v="0"/>
    <n v="273160.05"/>
    <n v="273160.05"/>
    <n v="273160.05"/>
    <n v="273160.05"/>
    <n v="57897.62"/>
    <n v="57897.62"/>
  </r>
  <r>
    <x v="14"/>
    <x v="34"/>
    <x v="34"/>
    <x v="3"/>
    <s v="63"/>
    <s v="632"/>
    <s v="Edificios y otras construcciones."/>
    <n v="801208"/>
    <n v="1926654"/>
    <n v="2727862"/>
    <n v="1640051.73"/>
    <n v="1638047.17"/>
    <n v="93159.16"/>
    <n v="93159.16"/>
  </r>
  <r>
    <x v="15"/>
    <x v="35"/>
    <x v="35"/>
    <x v="3"/>
    <s v="63"/>
    <s v="633"/>
    <s v="Maquinaria, instalaciones técnicas y utillaje."/>
    <n v="756109"/>
    <n v="0"/>
    <n v="756109"/>
    <n v="0"/>
    <n v="0"/>
    <n v="0"/>
    <n v="0"/>
  </r>
  <r>
    <x v="15"/>
    <x v="36"/>
    <x v="36"/>
    <x v="0"/>
    <s v="12"/>
    <s v="12000"/>
    <s v="Sueldos del Grupo A1."/>
    <n v="0"/>
    <n v="0"/>
    <n v="0"/>
    <n v="600"/>
    <n v="600"/>
    <n v="265.36"/>
    <n v="265.36"/>
  </r>
  <r>
    <x v="15"/>
    <x v="36"/>
    <x v="36"/>
    <x v="0"/>
    <s v="12"/>
    <s v="12006"/>
    <s v="Trienios."/>
    <n v="0"/>
    <n v="0"/>
    <n v="0"/>
    <n v="200"/>
    <n v="200"/>
    <n v="71.48"/>
    <n v="71.48"/>
  </r>
  <r>
    <x v="15"/>
    <x v="36"/>
    <x v="36"/>
    <x v="0"/>
    <s v="12"/>
    <s v="12100"/>
    <s v="Complemento de destino."/>
    <n v="0"/>
    <n v="0"/>
    <n v="0"/>
    <n v="800"/>
    <n v="800"/>
    <n v="231.8"/>
    <n v="231.8"/>
  </r>
  <r>
    <x v="15"/>
    <x v="36"/>
    <x v="36"/>
    <x v="0"/>
    <s v="12"/>
    <s v="12101"/>
    <s v="Complemento específico."/>
    <n v="0"/>
    <n v="0"/>
    <n v="0"/>
    <n v="800"/>
    <n v="800"/>
    <n v="577.08000000000004"/>
    <n v="577.08000000000004"/>
  </r>
  <r>
    <x v="15"/>
    <x v="36"/>
    <x v="36"/>
    <x v="0"/>
    <s v="12"/>
    <s v="12103"/>
    <s v="Otros complementos."/>
    <n v="0"/>
    <n v="0"/>
    <n v="0"/>
    <n v="100"/>
    <n v="100"/>
    <n v="37.92"/>
    <n v="37.92"/>
  </r>
  <r>
    <x v="15"/>
    <x v="37"/>
    <x v="37"/>
    <x v="0"/>
    <s v="12"/>
    <s v="12000"/>
    <s v="Sueldos del Grupo A1."/>
    <n v="0"/>
    <n v="0"/>
    <n v="0"/>
    <n v="2000"/>
    <n v="2000"/>
    <n v="796.12"/>
    <n v="796.12"/>
  </r>
  <r>
    <x v="15"/>
    <x v="37"/>
    <x v="37"/>
    <x v="0"/>
    <s v="12"/>
    <s v="12004"/>
    <s v="Sueldos del Grupo C2."/>
    <n v="0"/>
    <n v="0"/>
    <n v="0"/>
    <n v="2000"/>
    <n v="2000"/>
    <n v="573.55999999999995"/>
    <n v="573.55999999999995"/>
  </r>
  <r>
    <x v="15"/>
    <x v="37"/>
    <x v="37"/>
    <x v="0"/>
    <s v="12"/>
    <s v="12006"/>
    <s v="Trienios."/>
    <n v="0"/>
    <n v="0"/>
    <n v="0"/>
    <n v="200"/>
    <n v="200"/>
    <n v="61.28"/>
    <n v="61.28"/>
  </r>
  <r>
    <x v="15"/>
    <x v="37"/>
    <x v="37"/>
    <x v="0"/>
    <s v="12"/>
    <s v="12100"/>
    <s v="Complemento de destino."/>
    <n v="0"/>
    <n v="0"/>
    <n v="0"/>
    <n v="2000"/>
    <n v="2000"/>
    <n v="889.48"/>
    <n v="889.48"/>
  </r>
  <r>
    <x v="15"/>
    <x v="37"/>
    <x v="37"/>
    <x v="0"/>
    <s v="12"/>
    <s v="12101"/>
    <s v="Complemento específico."/>
    <n v="0"/>
    <n v="0"/>
    <n v="0"/>
    <n v="5000"/>
    <n v="5000"/>
    <n v="2135.88"/>
    <n v="2135.88"/>
  </r>
  <r>
    <x v="15"/>
    <x v="37"/>
    <x v="37"/>
    <x v="0"/>
    <s v="12"/>
    <s v="12103"/>
    <s v="Otros complementos."/>
    <n v="0"/>
    <n v="0"/>
    <n v="0"/>
    <n v="100"/>
    <n v="100"/>
    <n v="46.96"/>
    <n v="46.96"/>
  </r>
  <r>
    <x v="15"/>
    <x v="37"/>
    <x v="37"/>
    <x v="0"/>
    <s v="13"/>
    <s v="13000"/>
    <s v="Retribuciones básicas."/>
    <n v="0"/>
    <n v="0"/>
    <n v="0"/>
    <n v="300"/>
    <n v="300"/>
    <n v="285.31"/>
    <n v="285.31"/>
  </r>
  <r>
    <x v="15"/>
    <x v="37"/>
    <x v="37"/>
    <x v="0"/>
    <s v="13"/>
    <s v="13002"/>
    <s v="Otras remuneraciones."/>
    <n v="0"/>
    <n v="0"/>
    <n v="0"/>
    <n v="2500"/>
    <n v="2500"/>
    <n v="950.45"/>
    <n v="950.45"/>
  </r>
  <r>
    <x v="15"/>
    <x v="37"/>
    <x v="37"/>
    <x v="0"/>
    <s v="14"/>
    <s v="143"/>
    <s v="Otro personal."/>
    <n v="0"/>
    <n v="0"/>
    <n v="0"/>
    <n v="49000"/>
    <n v="49000"/>
    <n v="22470.84"/>
    <n v="22470.84"/>
  </r>
  <r>
    <x v="15"/>
    <x v="37"/>
    <x v="37"/>
    <x v="1"/>
    <s v="22"/>
    <s v="22602"/>
    <s v="Publicidad y propaganda."/>
    <n v="6000"/>
    <n v="0"/>
    <n v="6000"/>
    <n v="0"/>
    <n v="0"/>
    <n v="0"/>
    <n v="0"/>
  </r>
  <r>
    <x v="15"/>
    <x v="37"/>
    <x v="37"/>
    <x v="1"/>
    <s v="22"/>
    <s v="22606"/>
    <s v="Reuniones, conferencias y cursos."/>
    <n v="3000"/>
    <n v="0"/>
    <n v="3000"/>
    <n v="0"/>
    <n v="0"/>
    <n v="0"/>
    <n v="0"/>
  </r>
  <r>
    <x v="15"/>
    <x v="37"/>
    <x v="37"/>
    <x v="1"/>
    <s v="23"/>
    <s v="23020"/>
    <s v="Dietas del personal no directivo"/>
    <n v="1000"/>
    <n v="0"/>
    <n v="1000"/>
    <n v="0"/>
    <n v="0"/>
    <n v="0"/>
    <n v="0"/>
  </r>
  <r>
    <x v="15"/>
    <x v="37"/>
    <x v="37"/>
    <x v="1"/>
    <s v="23"/>
    <s v="23120"/>
    <s v="Locomoción del personal no directivo."/>
    <n v="1000"/>
    <n v="0"/>
    <n v="1000"/>
    <n v="0"/>
    <n v="0"/>
    <n v="0"/>
    <n v="0"/>
  </r>
  <r>
    <x v="15"/>
    <x v="37"/>
    <x v="37"/>
    <x v="3"/>
    <s v="61"/>
    <s v="610"/>
    <s v="Inversiones en terrenos."/>
    <n v="4646876"/>
    <n v="311531.03999999998"/>
    <n v="4958407.04"/>
    <n v="945252.5"/>
    <n v="880052.62"/>
    <n v="3029.76"/>
    <n v="3029.76"/>
  </r>
  <r>
    <x v="15"/>
    <x v="38"/>
    <x v="38"/>
    <x v="3"/>
    <s v="62"/>
    <s v="623"/>
    <s v="Maquinaria, instalaciones técnicas y utillaje."/>
    <n v="34680"/>
    <n v="199831.5"/>
    <n v="234511.5"/>
    <n v="0"/>
    <n v="0"/>
    <n v="0"/>
    <n v="0"/>
  </r>
  <r>
    <x v="15"/>
    <x v="38"/>
    <x v="38"/>
    <x v="3"/>
    <s v="62"/>
    <s v="624"/>
    <s v="Elementos de transporte."/>
    <n v="40741"/>
    <n v="0"/>
    <n v="40741"/>
    <n v="40329.199999999997"/>
    <n v="40329.199999999997"/>
    <n v="0"/>
    <n v="0"/>
  </r>
  <r>
    <x v="15"/>
    <x v="38"/>
    <x v="38"/>
    <x v="3"/>
    <s v="63"/>
    <s v="633"/>
    <s v="Maquinaria, instalaciones técnicas y utillaje."/>
    <n v="199832"/>
    <n v="0"/>
    <n v="199832"/>
    <n v="0"/>
    <n v="0"/>
    <n v="0"/>
    <n v="0"/>
  </r>
  <r>
    <x v="15"/>
    <x v="38"/>
    <x v="38"/>
    <x v="3"/>
    <s v="64"/>
    <s v="641"/>
    <s v="Gastos en aplicaciones informáticas."/>
    <n v="0"/>
    <n v="120303.63"/>
    <n v="120303.63"/>
    <n v="120303.63"/>
    <n v="120303.63"/>
    <n v="0"/>
    <n v="0"/>
  </r>
  <r>
    <x v="16"/>
    <x v="40"/>
    <x v="40"/>
    <x v="3"/>
    <s v="60"/>
    <s v="609"/>
    <s v="Otras invers nuevas en infraest y bienes dest al uso gral"/>
    <n v="50000"/>
    <n v="0"/>
    <n v="50000"/>
    <n v="0"/>
    <n v="0"/>
    <n v="0"/>
    <n v="0"/>
  </r>
  <r>
    <x v="16"/>
    <x v="41"/>
    <x v="41"/>
    <x v="3"/>
    <s v="60"/>
    <s v="609"/>
    <s v="Otras invers nuevas en infraest y bienes dest al uso gral"/>
    <n v="1100674"/>
    <n v="0"/>
    <n v="1100674"/>
    <n v="910427.39"/>
    <n v="910427.39"/>
    <n v="15641.59"/>
    <n v="0"/>
  </r>
  <r>
    <x v="16"/>
    <x v="41"/>
    <x v="41"/>
    <x v="3"/>
    <s v="61"/>
    <s v="619"/>
    <s v="Otras inver de reposic en infraest y bienes dest al uso gral"/>
    <n v="4154504"/>
    <n v="0"/>
    <n v="4154504"/>
    <n v="3526472.15"/>
    <n v="3438859.18"/>
    <n v="636502.9"/>
    <n v="417949.28"/>
  </r>
  <r>
    <x v="17"/>
    <x v="44"/>
    <x v="44"/>
    <x v="3"/>
    <s v="60"/>
    <s v="609"/>
    <s v="Otras invers nuevas en infraest y bienes dest al uso gral"/>
    <n v="55000"/>
    <n v="0"/>
    <n v="55000"/>
    <n v="55000"/>
    <n v="0"/>
    <n v="0"/>
    <n v="0"/>
  </r>
  <r>
    <x v="17"/>
    <x v="44"/>
    <x v="44"/>
    <x v="3"/>
    <s v="62"/>
    <s v="624"/>
    <s v="Elementos de transporte."/>
    <n v="0"/>
    <n v="660449"/>
    <n v="660449"/>
    <n v="7048.25"/>
    <n v="7048.25"/>
    <n v="0"/>
    <n v="0"/>
  </r>
  <r>
    <x v="17"/>
    <x v="44"/>
    <x v="44"/>
    <x v="3"/>
    <s v="62"/>
    <s v="627"/>
    <s v="Proyectos complejos."/>
    <n v="95437"/>
    <n v="20468.3"/>
    <n v="115905.3"/>
    <n v="33355.279999999999"/>
    <n v="33355.279999999999"/>
    <n v="0"/>
    <n v="0"/>
  </r>
  <r>
    <x v="17"/>
    <x v="44"/>
    <x v="44"/>
    <x v="3"/>
    <s v="63"/>
    <s v="632"/>
    <s v="Edificios y otras construcciones."/>
    <n v="78575"/>
    <n v="4026010.33"/>
    <n v="4104585.33"/>
    <n v="4049379.26"/>
    <n v="4029179.26"/>
    <n v="0"/>
    <n v="0"/>
  </r>
  <r>
    <x v="17"/>
    <x v="44"/>
    <x v="44"/>
    <x v="3"/>
    <s v="63"/>
    <s v="633"/>
    <s v="Maquinaria, instalaciones técnicas y utillaje."/>
    <n v="0"/>
    <n v="151700"/>
    <n v="151700"/>
    <n v="5820.1"/>
    <n v="5820.1"/>
    <n v="0"/>
    <n v="0"/>
  </r>
  <r>
    <x v="17"/>
    <x v="44"/>
    <x v="44"/>
    <x v="3"/>
    <s v="64"/>
    <s v="640"/>
    <s v="Gastos en inversiones de carácter inmaterial."/>
    <n v="440724"/>
    <n v="654080"/>
    <n v="1094804"/>
    <n v="410375.49"/>
    <n v="410375.49"/>
    <n v="111060.83"/>
    <n v="104552.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1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66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m="1" x="20"/>
        <item x="10"/>
        <item m="1" x="19"/>
        <item m="1" x="18"/>
        <item t="default"/>
      </items>
    </pivotField>
    <pivotField axis="axisRow" compact="0" outline="0" showAll="0" includeNewItemsInFilter="1">
      <items count="62">
        <item m="1" x="59"/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0"/>
        <item x="49"/>
        <item x="50"/>
        <item x="29"/>
        <item x="30"/>
        <item x="31"/>
        <item x="32"/>
        <item x="33"/>
        <item x="35"/>
        <item x="36"/>
        <item x="37"/>
        <item x="38"/>
        <item x="39"/>
        <item x="40"/>
        <item x="10"/>
        <item x="41"/>
        <item x="42"/>
        <item x="43"/>
        <item x="34"/>
        <item x="44"/>
        <item x="46"/>
        <item x="47"/>
        <item x="48"/>
        <item x="51"/>
        <item x="52"/>
        <item x="53"/>
        <item x="54"/>
        <item x="55"/>
        <item x="56"/>
        <item x="57"/>
        <item x="58"/>
        <item m="1" x="60"/>
        <item x="45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67"/>
        <item m="1" x="76"/>
        <item m="1" x="91"/>
        <item x="15"/>
        <item x="16"/>
        <item x="17"/>
        <item x="18"/>
        <item x="25"/>
        <item m="1" x="87"/>
        <item x="58"/>
        <item x="53"/>
        <item x="34"/>
        <item x="46"/>
        <item x="47"/>
        <item x="51"/>
        <item m="1" x="81"/>
        <item x="13"/>
        <item x="19"/>
        <item m="1" x="68"/>
        <item x="21"/>
        <item x="23"/>
        <item x="24"/>
        <item m="1" x="69"/>
        <item m="1" x="72"/>
        <item x="0"/>
        <item m="1" x="62"/>
        <item m="1" x="85"/>
        <item x="32"/>
        <item x="36"/>
        <item m="1" x="71"/>
        <item m="1" x="77"/>
        <item m="1" x="84"/>
        <item m="1" x="80"/>
        <item m="1" x="70"/>
        <item m="1" x="61"/>
        <item x="52"/>
        <item x="55"/>
        <item m="1" x="64"/>
        <item m="1" x="82"/>
        <item x="28"/>
        <item x="56"/>
        <item m="1" x="93"/>
        <item m="1" x="63"/>
        <item m="1" x="86"/>
        <item x="27"/>
        <item x="45"/>
        <item m="1" x="92"/>
        <item x="8"/>
        <item m="1" x="73"/>
        <item x="11"/>
        <item m="1" x="78"/>
        <item x="14"/>
        <item m="1" x="60"/>
        <item x="20"/>
        <item x="26"/>
        <item m="1" x="66"/>
        <item x="29"/>
        <item m="1" x="75"/>
        <item m="1" x="89"/>
        <item m="1" x="65"/>
        <item m="1" x="74"/>
        <item m="1" x="88"/>
        <item m="1" x="79"/>
        <item x="48"/>
        <item m="1" x="90"/>
        <item m="1" x="83"/>
        <item m="1" x="59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x="0"/>
        <item x="1"/>
        <item x="4"/>
        <item x="2"/>
        <item x="7"/>
        <item x="3"/>
        <item x="5"/>
        <item x="6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63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t="default" r="2">
      <x v="5"/>
    </i>
    <i t="default" r="1">
      <x v="4"/>
    </i>
    <i r="1">
      <x v="5"/>
      <x v="1"/>
      <x/>
    </i>
    <i r="3">
      <x v="1"/>
    </i>
    <i r="3">
      <x v="5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r="1">
      <x v="28"/>
      <x v="44"/>
      <x/>
    </i>
    <i r="3">
      <x v="1"/>
    </i>
    <i r="3">
      <x v="3"/>
    </i>
    <i r="3">
      <x v="5"/>
    </i>
    <i t="default" r="2">
      <x v="44"/>
    </i>
    <i t="default" r="1">
      <x v="28"/>
    </i>
    <i t="default">
      <x/>
    </i>
    <i>
      <x v="1"/>
      <x v="8"/>
      <x v="67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67"/>
    </i>
    <i t="default" r="1">
      <x v="8"/>
    </i>
    <i r="1">
      <x v="9"/>
      <x v="87"/>
      <x/>
    </i>
    <i r="3">
      <x v="1"/>
    </i>
    <i r="3">
      <x v="5"/>
    </i>
    <i t="default" r="2">
      <x v="87"/>
    </i>
    <i t="default" r="1">
      <x v="9"/>
    </i>
    <i r="1">
      <x v="10"/>
      <x v="69"/>
      <x/>
    </i>
    <i r="3">
      <x v="1"/>
    </i>
    <i r="3">
      <x v="7"/>
    </i>
    <i t="default" r="2">
      <x v="69"/>
    </i>
    <i t="default" r="1">
      <x v="10"/>
    </i>
    <i r="1">
      <x v="11"/>
      <x v="89"/>
      <x/>
    </i>
    <i r="3">
      <x v="1"/>
    </i>
    <i r="3">
      <x v="5"/>
    </i>
    <i t="default" r="2">
      <x v="89"/>
    </i>
    <i t="default" r="1">
      <x v="11"/>
    </i>
    <i r="1">
      <x v="42"/>
      <x v="88"/>
      <x/>
    </i>
    <i r="3">
      <x v="1"/>
    </i>
    <i t="default" r="2">
      <x v="88"/>
    </i>
    <i t="default" r="1">
      <x v="42"/>
    </i>
    <i t="default">
      <x v="1"/>
    </i>
    <i>
      <x v="2"/>
      <x v="11"/>
      <x v="89"/>
      <x v="5"/>
    </i>
    <i t="default" r="2">
      <x v="89"/>
    </i>
    <i t="default" r="1">
      <x v="11"/>
    </i>
    <i t="default">
      <x v="2"/>
    </i>
    <i>
      <x v="3"/>
      <x v="12"/>
      <x v="36"/>
      <x v="3"/>
    </i>
    <i r="3">
      <x v="6"/>
    </i>
    <i t="default" r="2">
      <x v="36"/>
    </i>
    <i t="default" r="1">
      <x v="12"/>
    </i>
    <i r="1">
      <x v="13"/>
      <x v="71"/>
      <x/>
    </i>
    <i r="3">
      <x v="1"/>
    </i>
    <i r="3">
      <x v="2"/>
    </i>
    <i r="3">
      <x v="7"/>
    </i>
    <i t="default" r="2">
      <x v="71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3"/>
    </i>
    <i>
      <x v="4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r="3">
      <x v="5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73"/>
      <x/>
    </i>
    <i r="3">
      <x v="1"/>
    </i>
    <i r="3">
      <x v="2"/>
    </i>
    <i r="3">
      <x v="5"/>
    </i>
    <i t="default" r="2">
      <x v="73"/>
    </i>
    <i t="default" r="1">
      <x v="19"/>
    </i>
    <i r="1">
      <x v="20"/>
      <x v="39"/>
      <x/>
    </i>
    <i r="3">
      <x v="1"/>
    </i>
    <i r="3">
      <x v="3"/>
    </i>
    <i r="3">
      <x v="5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4"/>
    </i>
    <i>
      <x v="5"/>
      <x v="17"/>
      <x v="26"/>
      <x/>
    </i>
    <i t="default" r="2">
      <x v="26"/>
    </i>
    <i t="default" r="1">
      <x v="17"/>
    </i>
    <i t="default">
      <x v="5"/>
    </i>
    <i>
      <x v="6"/>
      <x v="25"/>
      <x v="74"/>
      <x/>
    </i>
    <i r="3">
      <x v="1"/>
    </i>
    <i r="3">
      <x v="2"/>
    </i>
    <i t="default" r="2">
      <x v="74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t="default">
      <x v="6"/>
    </i>
    <i>
      <x v="7"/>
      <x v="26"/>
      <x v="64"/>
      <x v="5"/>
    </i>
    <i t="default" r="2">
      <x v="64"/>
    </i>
    <i t="default" r="1">
      <x v="26"/>
    </i>
    <i r="1">
      <x v="27"/>
      <x v="59"/>
      <x v="5"/>
    </i>
    <i t="default" r="2">
      <x v="59"/>
    </i>
    <i t="default" r="1">
      <x v="27"/>
    </i>
    <i t="default">
      <x v="7"/>
    </i>
    <i>
      <x v="8"/>
      <x v="31"/>
      <x v="76"/>
      <x/>
    </i>
    <i r="3">
      <x v="1"/>
    </i>
    <i r="3">
      <x v="2"/>
    </i>
    <i t="default" r="2">
      <x v="76"/>
    </i>
    <i t="default" r="1">
      <x v="31"/>
    </i>
    <i r="1">
      <x v="32"/>
      <x v="3"/>
      <x/>
    </i>
    <i r="3">
      <x v="1"/>
    </i>
    <i r="3">
      <x v="5"/>
    </i>
    <i t="default" r="2">
      <x v="3"/>
    </i>
    <i t="default" r="1">
      <x v="32"/>
    </i>
    <i r="1">
      <x v="33"/>
      <x v="90"/>
      <x/>
    </i>
    <i r="3">
      <x v="1"/>
    </i>
    <i r="3">
      <x v="5"/>
    </i>
    <i t="default" r="2">
      <x v="90"/>
    </i>
    <i t="default" r="1">
      <x v="33"/>
    </i>
    <i r="1">
      <x v="34"/>
      <x v="47"/>
      <x v="1"/>
    </i>
    <i r="3">
      <x v="3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r="1">
      <x v="46"/>
      <x v="31"/>
      <x/>
    </i>
    <i r="3">
      <x v="1"/>
    </i>
    <i r="3">
      <x v="3"/>
    </i>
    <i r="3">
      <x v="6"/>
    </i>
    <i t="default" r="2">
      <x v="31"/>
    </i>
    <i t="default" r="1">
      <x v="46"/>
    </i>
    <i t="default">
      <x v="8"/>
    </i>
    <i>
      <x v="9"/>
      <x v="46"/>
      <x v="31"/>
      <x v="5"/>
    </i>
    <i t="default" r="2">
      <x v="31"/>
    </i>
    <i t="default" r="1">
      <x v="46"/>
    </i>
    <i t="default">
      <x v="9"/>
    </i>
    <i>
      <x v="10"/>
      <x v="36"/>
      <x v="13"/>
      <x/>
    </i>
    <i r="3">
      <x v="1"/>
    </i>
    <i r="3">
      <x v="5"/>
    </i>
    <i t="default" r="2">
      <x v="13"/>
    </i>
    <i t="default" r="1">
      <x v="36"/>
    </i>
    <i r="1">
      <x v="37"/>
      <x v="48"/>
      <x/>
    </i>
    <i r="3">
      <x v="1"/>
    </i>
    <i r="3">
      <x v="2"/>
    </i>
    <i r="3">
      <x v="3"/>
    </i>
    <i r="3">
      <x v="6"/>
    </i>
    <i t="default" r="2">
      <x v="48"/>
    </i>
    <i t="default" r="1">
      <x v="37"/>
    </i>
    <i r="1">
      <x v="38"/>
      <x v="9"/>
      <x/>
    </i>
    <i r="3">
      <x v="1"/>
    </i>
    <i r="3">
      <x v="3"/>
    </i>
    <i r="3">
      <x v="5"/>
    </i>
    <i t="default" r="2">
      <x v="9"/>
    </i>
    <i t="default" r="1">
      <x v="38"/>
    </i>
    <i r="1">
      <x v="39"/>
      <x v="11"/>
      <x/>
    </i>
    <i r="3">
      <x v="1"/>
    </i>
    <i r="3">
      <x v="3"/>
    </i>
    <i r="3">
      <x v="5"/>
    </i>
    <i t="default" r="2">
      <x v="11"/>
    </i>
    <i t="default" r="1">
      <x v="39"/>
    </i>
    <i t="default">
      <x v="10"/>
    </i>
    <i>
      <x v="11"/>
      <x v="36"/>
      <x v="13"/>
      <x v="5"/>
    </i>
    <i t="default" r="2">
      <x v="13"/>
    </i>
    <i t="default" r="1">
      <x v="36"/>
    </i>
    <i r="1">
      <x v="37"/>
      <x v="48"/>
      <x/>
    </i>
    <i t="default" r="2">
      <x v="48"/>
    </i>
    <i t="default" r="1">
      <x v="37"/>
    </i>
    <i r="1">
      <x v="38"/>
      <x v="9"/>
      <x/>
    </i>
    <i r="3">
      <x v="1"/>
    </i>
    <i r="3">
      <x v="5"/>
    </i>
    <i t="default" r="2">
      <x v="9"/>
    </i>
    <i t="default" r="1">
      <x v="38"/>
    </i>
    <i r="1">
      <x v="39"/>
      <x v="11"/>
      <x v="5"/>
    </i>
    <i t="default" r="2">
      <x v="11"/>
    </i>
    <i t="default" r="1">
      <x v="39"/>
    </i>
    <i t="default">
      <x v="11"/>
    </i>
    <i>
      <x v="12"/>
      <x v="40"/>
      <x v="91"/>
      <x/>
    </i>
    <i r="3">
      <x v="1"/>
    </i>
    <i r="3">
      <x v="2"/>
    </i>
    <i t="default" r="2">
      <x v="91"/>
    </i>
    <i t="default" r="1">
      <x v="40"/>
    </i>
    <i r="1">
      <x v="41"/>
      <x v="8"/>
      <x/>
    </i>
    <i r="3">
      <x v="1"/>
    </i>
    <i r="3">
      <x v="3"/>
    </i>
    <i r="3">
      <x v="5"/>
    </i>
    <i t="default" r="2">
      <x v="8"/>
    </i>
    <i t="default" r="1">
      <x v="41"/>
    </i>
    <i r="1">
      <x v="43"/>
      <x v="92"/>
      <x/>
    </i>
    <i r="3">
      <x v="1"/>
    </i>
    <i r="3">
      <x v="5"/>
    </i>
    <i t="default" r="2">
      <x v="92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1"/>
      <x v="8"/>
      <x v="5"/>
    </i>
    <i t="default" r="2">
      <x v="8"/>
    </i>
    <i t="default" r="1">
      <x v="41"/>
    </i>
    <i r="1">
      <x v="43"/>
      <x v="92"/>
      <x v="5"/>
    </i>
    <i t="default" r="2">
      <x v="92"/>
    </i>
    <i t="default" r="1">
      <x v="43"/>
    </i>
    <i t="default">
      <x v="13"/>
    </i>
    <i>
      <x v="14"/>
      <x v="47"/>
      <x v="14"/>
      <x/>
    </i>
    <i r="3">
      <x v="1"/>
    </i>
    <i r="3">
      <x v="3"/>
    </i>
    <i r="3">
      <x v="5"/>
    </i>
    <i t="default" r="2">
      <x v="14"/>
    </i>
    <i t="default" r="1">
      <x v="47"/>
    </i>
    <i r="1">
      <x v="60"/>
      <x v="65"/>
      <x/>
    </i>
    <i r="3">
      <x v="1"/>
    </i>
    <i r="3">
      <x v="2"/>
    </i>
    <i r="3">
      <x v="3"/>
    </i>
    <i t="default" r="2">
      <x v="65"/>
    </i>
    <i t="default" r="1">
      <x v="60"/>
    </i>
    <i t="default">
      <x v="14"/>
    </i>
    <i>
      <x v="15"/>
      <x v="47"/>
      <x v="14"/>
      <x v="5"/>
    </i>
    <i t="default" r="2">
      <x v="14"/>
    </i>
    <i t="default" r="1">
      <x v="47"/>
    </i>
    <i t="default">
      <x v="15"/>
    </i>
    <i>
      <x v="16"/>
      <x v="29"/>
      <x v="15"/>
      <x/>
    </i>
    <i r="3">
      <x v="1"/>
    </i>
    <i r="3">
      <x v="3"/>
    </i>
    <i t="default" r="2">
      <x v="15"/>
    </i>
    <i t="default" r="1">
      <x v="29"/>
    </i>
    <i r="1">
      <x v="30"/>
      <x v="93"/>
      <x/>
    </i>
    <i r="3">
      <x v="1"/>
    </i>
    <i r="3">
      <x v="3"/>
    </i>
    <i t="default" r="2">
      <x v="93"/>
    </i>
    <i t="default" r="1">
      <x v="30"/>
    </i>
    <i r="1">
      <x v="48"/>
      <x v="32"/>
      <x/>
    </i>
    <i r="3">
      <x v="1"/>
    </i>
    <i r="3">
      <x v="3"/>
    </i>
    <i r="3">
      <x v="5"/>
    </i>
    <i t="default" r="2">
      <x v="32"/>
    </i>
    <i t="default" r="1">
      <x v="48"/>
    </i>
    <i r="1">
      <x v="49"/>
      <x v="33"/>
      <x/>
    </i>
    <i r="3">
      <x v="1"/>
    </i>
    <i r="3">
      <x v="3"/>
    </i>
    <i r="3">
      <x v="5"/>
    </i>
    <i t="default" r="2">
      <x v="33"/>
    </i>
    <i t="default" r="1">
      <x v="49"/>
    </i>
    <i r="1">
      <x v="50"/>
      <x v="83"/>
      <x/>
    </i>
    <i r="3">
      <x v="1"/>
    </i>
    <i r="3">
      <x v="2"/>
    </i>
    <i t="default" r="2">
      <x v="83"/>
    </i>
    <i t="default" r="1">
      <x v="50"/>
    </i>
    <i r="1">
      <x v="51"/>
      <x v="34"/>
      <x/>
    </i>
    <i r="3">
      <x v="1"/>
    </i>
    <i r="3">
      <x v="3"/>
    </i>
    <i t="default" r="2">
      <x v="34"/>
    </i>
    <i t="default" r="1">
      <x v="51"/>
    </i>
    <i t="default">
      <x v="16"/>
    </i>
    <i>
      <x v="18"/>
      <x v="52"/>
      <x v="55"/>
      <x/>
    </i>
    <i r="3">
      <x v="1"/>
    </i>
    <i r="3">
      <x v="2"/>
    </i>
    <i r="3">
      <x v="7"/>
    </i>
    <i t="default" r="2">
      <x v="55"/>
    </i>
    <i t="default" r="1">
      <x v="52"/>
    </i>
    <i r="1">
      <x v="53"/>
      <x v="30"/>
      <x/>
    </i>
    <i r="3">
      <x v="1"/>
    </i>
    <i r="3">
      <x v="5"/>
    </i>
    <i t="default" r="2">
      <x v="30"/>
    </i>
    <i t="default" r="1">
      <x v="53"/>
    </i>
    <i r="1">
      <x v="54"/>
      <x v="10"/>
      <x/>
    </i>
    <i r="3">
      <x v="1"/>
    </i>
    <i r="3">
      <x v="3"/>
    </i>
    <i t="default" r="2">
      <x v="10"/>
    </i>
    <i t="default" r="1">
      <x v="54"/>
    </i>
    <i r="1">
      <x v="55"/>
      <x v="56"/>
      <x/>
    </i>
    <i r="3">
      <x v="1"/>
    </i>
    <i r="3">
      <x v="3"/>
    </i>
    <i r="3">
      <x v="5"/>
    </i>
    <i t="default" r="2">
      <x v="56"/>
    </i>
    <i t="default" r="1">
      <x v="55"/>
    </i>
    <i r="1">
      <x v="56"/>
      <x v="60"/>
      <x/>
    </i>
    <i r="3">
      <x v="1"/>
    </i>
    <i r="3">
      <x v="5"/>
    </i>
    <i t="default" r="2">
      <x v="60"/>
    </i>
    <i t="default" r="1">
      <x v="56"/>
    </i>
    <i r="1">
      <x v="57"/>
      <x v="7"/>
      <x/>
    </i>
    <i r="3">
      <x v="1"/>
    </i>
    <i r="3">
      <x v="2"/>
    </i>
    <i r="3">
      <x v="5"/>
    </i>
    <i t="default" r="2">
      <x v="7"/>
    </i>
    <i t="default" r="1">
      <x v="57"/>
    </i>
    <i r="1">
      <x v="58"/>
      <x v="29"/>
      <x/>
    </i>
    <i r="3">
      <x v="1"/>
    </i>
    <i r="3">
      <x v="3"/>
    </i>
    <i r="3">
      <x v="5"/>
    </i>
    <i t="default" r="2">
      <x v="29"/>
    </i>
    <i t="default" r="1">
      <x v="58"/>
    </i>
    <i t="default"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59">
      <pivotArea type="all" dataOnly="0" outline="0" fieldPosition="0"/>
    </format>
    <format dxfId="58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5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56">
      <pivotArea outline="0" fieldPosition="0">
        <references count="1">
          <reference field="4294967294" count="1">
            <x v="7"/>
          </reference>
        </references>
      </pivotArea>
    </format>
    <format dxfId="5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3">
      <pivotArea field="1" type="button" dataOnly="0" labelOnly="1" outline="0" axis="axisRow" fieldPosition="1"/>
    </format>
    <format dxfId="52">
      <pivotArea field="2" type="button" dataOnly="0" labelOnly="1" outline="0" axis="axisRow" fieldPosition="2"/>
    </format>
    <format dxfId="51">
      <pivotArea field="3" type="button" dataOnly="0" labelOnly="1" outline="0" axis="axisRow" fieldPosition="3"/>
    </format>
    <format dxfId="5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9">
      <pivotArea field="1" type="button" dataOnly="0" labelOnly="1" outline="0" axis="axisRow" fieldPosition="1"/>
    </format>
    <format dxfId="48">
      <pivotArea field="2" type="button" dataOnly="0" labelOnly="1" outline="0" axis="axisRow" fieldPosition="2"/>
    </format>
    <format dxfId="47">
      <pivotArea field="3" type="button" dataOnly="0" labelOnly="1" outline="0" axis="axisRow" fieldPosition="3"/>
    </format>
    <format dxfId="4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5">
      <pivotArea field="1" type="button" dataOnly="0" labelOnly="1" outline="0" axis="axisRow" fieldPosition="1"/>
    </format>
    <format dxfId="44">
      <pivotArea field="2" type="button" dataOnly="0" labelOnly="1" outline="0" axis="axisRow" fieldPosition="2"/>
    </format>
    <format dxfId="43">
      <pivotArea field="3" type="button" dataOnly="0" labelOnly="1" outline="0" axis="axisRow" fieldPosition="3"/>
    </format>
    <format dxfId="4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1">
      <pivotArea outline="0" fieldPosition="0">
        <references count="1">
          <reference field="4294967294" count="1">
            <x v="3"/>
          </reference>
        </references>
      </pivotArea>
    </format>
    <format dxfId="4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409" totalsRowShown="0" headerRowDxfId="21" dataDxfId="20">
  <autoFilter ref="A1:O1409" xr:uid="{00000000-0009-0000-0100-000001000000}"/>
  <tableColumns count="15">
    <tableColumn id="1" xr3:uid="{00000000-0010-0000-0000-000001000000}" name="Org 1" dataDxfId="36" totalsRowDxfId="39">
      <calculatedColumnFormula>MID(Tabla1[[#This Row],[Org 2]],1,2)</calculatedColumnFormula>
    </tableColumn>
    <tableColumn id="2" xr3:uid="{00000000-0010-0000-0000-000002000000}" name="Org 2" dataDxfId="35"/>
    <tableColumn id="3" xr3:uid="{00000000-0010-0000-0000-000003000000}" name="Prog." dataDxfId="34"/>
    <tableColumn id="4" xr3:uid="{00000000-0010-0000-0000-000004000000}" name="Denominación" dataDxfId="33">
      <calculatedColumnFormula>VLOOKUP(Tabla1[[#This Row],[Prog.]],Hoja2!B:C,2,FALSE)</calculatedColumnFormula>
    </tableColumn>
    <tableColumn id="5" xr3:uid="{00000000-0010-0000-0000-000005000000}" name="Cap" dataDxfId="32" totalsRowDxfId="38">
      <calculatedColumnFormula>LEFT(G2,1)</calculatedColumnFormula>
    </tableColumn>
    <tableColumn id="6" xr3:uid="{00000000-0010-0000-0000-000006000000}" name="Art" dataDxfId="31" totalsRowDxfId="37">
      <calculatedColumnFormula>LEFT(G2,2)</calculatedColumnFormula>
    </tableColumn>
    <tableColumn id="7" xr3:uid="{00000000-0010-0000-0000-000007000000}" name="Econ." dataDxfId="30"/>
    <tableColumn id="8" xr3:uid="{00000000-0010-0000-0000-000008000000}" name="DENOMINACIÓN2" dataDxfId="29"/>
    <tableColumn id="9" xr3:uid="{00000000-0010-0000-0000-000009000000}" name="Créditos Iniciales" dataDxfId="28"/>
    <tableColumn id="10" xr3:uid="{00000000-0010-0000-0000-00000A000000}" name="Modificaciones" dataDxfId="27"/>
    <tableColumn id="11" xr3:uid="{00000000-0010-0000-0000-00000B000000}" name="Créditos Totales" dataDxfId="26"/>
    <tableColumn id="12" xr3:uid="{00000000-0010-0000-0000-00000C000000}" name="Gastos Autorizados" dataDxfId="25"/>
    <tableColumn id="13" xr3:uid="{00000000-0010-0000-0000-00000D000000}" name="Disposiciones ó Compromisos" dataDxfId="24"/>
    <tableColumn id="14" xr3:uid="{00000000-0010-0000-0000-00000E000000}" name="Obligaciones Reconocidas" dataDxfId="23"/>
    <tableColumn id="15" xr3:uid="{00000000-0010-0000-0000-00000F000000}" name="Pagos Realizados" dataDxfId="2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26" t="s">
        <v>941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x14ac:dyDescent="0.2">
      <c r="E2" s="22" t="s">
        <v>11</v>
      </c>
    </row>
    <row r="3" spans="1:12" s="3" customFormat="1" ht="38.25" x14ac:dyDescent="0.2">
      <c r="A3" s="22" t="s">
        <v>87</v>
      </c>
      <c r="B3" s="25" t="s">
        <v>5</v>
      </c>
      <c r="C3" s="25" t="s">
        <v>16</v>
      </c>
      <c r="D3" s="25" t="s">
        <v>8</v>
      </c>
      <c r="E3" s="3" t="s">
        <v>10</v>
      </c>
      <c r="F3" s="3" t="s">
        <v>12</v>
      </c>
      <c r="G3" s="3" t="s">
        <v>13</v>
      </c>
      <c r="H3" s="3" t="s">
        <v>78</v>
      </c>
      <c r="I3" s="3" t="s">
        <v>79</v>
      </c>
      <c r="J3" s="3" t="s">
        <v>14</v>
      </c>
      <c r="K3" s="3" t="s">
        <v>15</v>
      </c>
      <c r="L3" s="3" t="s">
        <v>17</v>
      </c>
    </row>
    <row r="4" spans="1:12" x14ac:dyDescent="0.2">
      <c r="A4" s="1" t="s">
        <v>89</v>
      </c>
      <c r="B4" s="1" t="s">
        <v>90</v>
      </c>
      <c r="C4" s="1" t="s">
        <v>872</v>
      </c>
      <c r="D4" s="1" t="s">
        <v>575</v>
      </c>
      <c r="E4" s="23">
        <v>2514620</v>
      </c>
      <c r="F4" s="23">
        <v>0</v>
      </c>
      <c r="G4" s="23">
        <v>2514620</v>
      </c>
      <c r="H4" s="23">
        <v>2455683</v>
      </c>
      <c r="I4" s="23">
        <v>2455683</v>
      </c>
      <c r="J4" s="23">
        <v>701552.99999999988</v>
      </c>
      <c r="K4" s="23">
        <v>701552.99999999988</v>
      </c>
      <c r="L4" s="24">
        <v>0.27898966841908512</v>
      </c>
    </row>
    <row r="5" spans="1:12" x14ac:dyDescent="0.2">
      <c r="D5" s="1" t="s">
        <v>576</v>
      </c>
      <c r="E5" s="23">
        <v>103400</v>
      </c>
      <c r="F5" s="23">
        <v>0</v>
      </c>
      <c r="G5" s="23">
        <v>103400</v>
      </c>
      <c r="H5" s="23">
        <v>34857.079999999994</v>
      </c>
      <c r="I5" s="23">
        <v>8857.08</v>
      </c>
      <c r="J5" s="23">
        <v>8857.08</v>
      </c>
      <c r="K5" s="23">
        <v>8857.08</v>
      </c>
      <c r="L5" s="24">
        <v>8.5658413926499033E-2</v>
      </c>
    </row>
    <row r="6" spans="1:12" x14ac:dyDescent="0.2">
      <c r="D6" s="1" t="s">
        <v>577</v>
      </c>
      <c r="E6" s="23">
        <v>87165</v>
      </c>
      <c r="F6" s="23">
        <v>0</v>
      </c>
      <c r="G6" s="23">
        <v>87165</v>
      </c>
      <c r="H6" s="23">
        <v>87164.99</v>
      </c>
      <c r="I6" s="23">
        <v>87164.99</v>
      </c>
      <c r="J6" s="23">
        <v>21791.26</v>
      </c>
      <c r="K6" s="23">
        <v>21791.26</v>
      </c>
      <c r="L6" s="24">
        <v>0.25000011472494693</v>
      </c>
    </row>
    <row r="7" spans="1:12" x14ac:dyDescent="0.2">
      <c r="C7" s="1" t="s">
        <v>874</v>
      </c>
      <c r="E7" s="23">
        <v>2705185</v>
      </c>
      <c r="F7" s="23">
        <v>0</v>
      </c>
      <c r="G7" s="23">
        <v>2705185</v>
      </c>
      <c r="H7" s="23">
        <v>2577705.0700000003</v>
      </c>
      <c r="I7" s="23">
        <v>2551705.0700000003</v>
      </c>
      <c r="J7" s="23">
        <v>732201.33999999985</v>
      </c>
      <c r="K7" s="23">
        <v>732201.33999999985</v>
      </c>
      <c r="L7" s="24">
        <v>0.27066590270166357</v>
      </c>
    </row>
    <row r="8" spans="1:12" x14ac:dyDescent="0.2">
      <c r="B8" s="1" t="s">
        <v>578</v>
      </c>
      <c r="E8" s="23">
        <v>2705185</v>
      </c>
      <c r="F8" s="23">
        <v>0</v>
      </c>
      <c r="G8" s="23">
        <v>2705185</v>
      </c>
      <c r="H8" s="23">
        <v>2577705.0700000003</v>
      </c>
      <c r="I8" s="23">
        <v>2551705.0700000003</v>
      </c>
      <c r="J8" s="23">
        <v>732201.33999999985</v>
      </c>
      <c r="K8" s="23">
        <v>732201.33999999985</v>
      </c>
      <c r="L8" s="24">
        <v>0.27066590270166357</v>
      </c>
    </row>
    <row r="9" spans="1:12" x14ac:dyDescent="0.2">
      <c r="B9" s="1" t="s">
        <v>124</v>
      </c>
      <c r="C9" s="1" t="s">
        <v>579</v>
      </c>
      <c r="D9" s="1" t="s">
        <v>575</v>
      </c>
      <c r="E9" s="23">
        <v>1510501</v>
      </c>
      <c r="F9" s="23">
        <v>0</v>
      </c>
      <c r="G9" s="23">
        <v>1510501</v>
      </c>
      <c r="H9" s="23">
        <v>1399919</v>
      </c>
      <c r="I9" s="23">
        <v>1399919</v>
      </c>
      <c r="J9" s="23">
        <v>398020.58999999997</v>
      </c>
      <c r="K9" s="23">
        <v>398020.58999999997</v>
      </c>
      <c r="L9" s="24">
        <v>0.26350236775745262</v>
      </c>
    </row>
    <row r="10" spans="1:12" x14ac:dyDescent="0.2">
      <c r="D10" s="1" t="s">
        <v>576</v>
      </c>
      <c r="E10" s="23">
        <v>234605</v>
      </c>
      <c r="F10" s="23">
        <v>0</v>
      </c>
      <c r="G10" s="23">
        <v>234605</v>
      </c>
      <c r="H10" s="23">
        <v>103492.4</v>
      </c>
      <c r="I10" s="23">
        <v>54562.400000000001</v>
      </c>
      <c r="J10" s="23">
        <v>48292.86</v>
      </c>
      <c r="K10" s="23">
        <v>48241.96</v>
      </c>
      <c r="L10" s="24">
        <v>0.20584753095628824</v>
      </c>
    </row>
    <row r="11" spans="1:12" x14ac:dyDescent="0.2">
      <c r="C11" s="1" t="s">
        <v>580</v>
      </c>
      <c r="E11" s="23">
        <v>1745106</v>
      </c>
      <c r="F11" s="23">
        <v>0</v>
      </c>
      <c r="G11" s="23">
        <v>1745106</v>
      </c>
      <c r="H11" s="23">
        <v>1503411.4</v>
      </c>
      <c r="I11" s="23">
        <v>1454481.4</v>
      </c>
      <c r="J11" s="23">
        <v>446313.44999999995</v>
      </c>
      <c r="K11" s="23">
        <v>446262.55</v>
      </c>
      <c r="L11" s="24">
        <v>0.25575148443704848</v>
      </c>
    </row>
    <row r="12" spans="1:12" x14ac:dyDescent="0.2">
      <c r="B12" s="1" t="s">
        <v>581</v>
      </c>
      <c r="E12" s="23">
        <v>1745106</v>
      </c>
      <c r="F12" s="23">
        <v>0</v>
      </c>
      <c r="G12" s="23">
        <v>1745106</v>
      </c>
      <c r="H12" s="23">
        <v>1503411.4</v>
      </c>
      <c r="I12" s="23">
        <v>1454481.4</v>
      </c>
      <c r="J12" s="23">
        <v>446313.44999999995</v>
      </c>
      <c r="K12" s="23">
        <v>446262.55</v>
      </c>
      <c r="L12" s="24">
        <v>0.25575148443704848</v>
      </c>
    </row>
    <row r="13" spans="1:12" x14ac:dyDescent="0.2">
      <c r="B13" s="1" t="s">
        <v>139</v>
      </c>
      <c r="C13" s="1" t="s">
        <v>786</v>
      </c>
      <c r="E13" s="23">
        <v>1105298</v>
      </c>
      <c r="F13" s="23">
        <v>0</v>
      </c>
      <c r="G13" s="23">
        <v>1105298</v>
      </c>
      <c r="H13" s="23">
        <v>865286.76</v>
      </c>
      <c r="I13" s="23">
        <v>864217.33999999985</v>
      </c>
      <c r="J13" s="23">
        <v>223093.58999999997</v>
      </c>
      <c r="K13" s="23">
        <v>222966.61999999997</v>
      </c>
      <c r="L13" s="24">
        <v>0.20184021865596424</v>
      </c>
    </row>
    <row r="14" spans="1:12" x14ac:dyDescent="0.2">
      <c r="B14" s="1" t="s">
        <v>582</v>
      </c>
      <c r="E14" s="23">
        <v>1105298</v>
      </c>
      <c r="F14" s="23">
        <v>0</v>
      </c>
      <c r="G14" s="23">
        <v>1105298</v>
      </c>
      <c r="H14" s="23">
        <v>865286.76</v>
      </c>
      <c r="I14" s="23">
        <v>864217.33999999985</v>
      </c>
      <c r="J14" s="23">
        <v>223093.58999999997</v>
      </c>
      <c r="K14" s="23">
        <v>222966.61999999997</v>
      </c>
      <c r="L14" s="24">
        <v>0.20184021865596424</v>
      </c>
    </row>
    <row r="15" spans="1:12" x14ac:dyDescent="0.2">
      <c r="B15" s="1" t="s">
        <v>167</v>
      </c>
      <c r="C15" s="1" t="s">
        <v>787</v>
      </c>
      <c r="D15" s="1" t="s">
        <v>575</v>
      </c>
      <c r="E15" s="23">
        <v>95762</v>
      </c>
      <c r="F15" s="23">
        <v>0</v>
      </c>
      <c r="G15" s="23">
        <v>95762</v>
      </c>
      <c r="H15" s="23">
        <v>95606</v>
      </c>
      <c r="I15" s="23">
        <v>95606</v>
      </c>
      <c r="J15" s="23">
        <v>27568.9</v>
      </c>
      <c r="K15" s="23">
        <v>27568.9</v>
      </c>
      <c r="L15" s="24">
        <v>0.28788976838411895</v>
      </c>
    </row>
    <row r="16" spans="1:12" x14ac:dyDescent="0.2">
      <c r="D16" s="1" t="s">
        <v>576</v>
      </c>
      <c r="E16" s="23">
        <v>137700</v>
      </c>
      <c r="F16" s="23">
        <v>0</v>
      </c>
      <c r="G16" s="23">
        <v>137700</v>
      </c>
      <c r="H16" s="23">
        <v>55660.58</v>
      </c>
      <c r="I16" s="23">
        <v>55660.58</v>
      </c>
      <c r="J16" s="23">
        <v>9460.42</v>
      </c>
      <c r="K16" s="23">
        <v>9460.42</v>
      </c>
      <c r="L16" s="24">
        <v>6.8703122730573718E-2</v>
      </c>
    </row>
    <row r="17" spans="2:12" x14ac:dyDescent="0.2">
      <c r="C17" s="1" t="s">
        <v>823</v>
      </c>
      <c r="E17" s="23">
        <v>233462</v>
      </c>
      <c r="F17" s="23">
        <v>0</v>
      </c>
      <c r="G17" s="23">
        <v>233462</v>
      </c>
      <c r="H17" s="23">
        <v>151266.58000000002</v>
      </c>
      <c r="I17" s="23">
        <v>151266.58000000002</v>
      </c>
      <c r="J17" s="23">
        <v>37029.32</v>
      </c>
      <c r="K17" s="23">
        <v>37029.32</v>
      </c>
      <c r="L17" s="24">
        <v>0.158609623835999</v>
      </c>
    </row>
    <row r="18" spans="2:12" x14ac:dyDescent="0.2">
      <c r="B18" s="1" t="s">
        <v>583</v>
      </c>
      <c r="E18" s="23">
        <v>233462</v>
      </c>
      <c r="F18" s="23">
        <v>0</v>
      </c>
      <c r="G18" s="23">
        <v>233462</v>
      </c>
      <c r="H18" s="23">
        <v>151266.58000000002</v>
      </c>
      <c r="I18" s="23">
        <v>151266.58000000002</v>
      </c>
      <c r="J18" s="23">
        <v>37029.32</v>
      </c>
      <c r="K18" s="23">
        <v>37029.32</v>
      </c>
      <c r="L18" s="24">
        <v>0.158609623835999</v>
      </c>
    </row>
    <row r="19" spans="2:12" x14ac:dyDescent="0.2">
      <c r="B19" s="1" t="s">
        <v>170</v>
      </c>
      <c r="C19" s="1" t="s">
        <v>788</v>
      </c>
      <c r="D19" s="1" t="s">
        <v>575</v>
      </c>
      <c r="E19" s="23">
        <v>483841</v>
      </c>
      <c r="F19" s="23">
        <v>0</v>
      </c>
      <c r="G19" s="23">
        <v>483841</v>
      </c>
      <c r="H19" s="23">
        <v>398592</v>
      </c>
      <c r="I19" s="23">
        <v>398592</v>
      </c>
      <c r="J19" s="23">
        <v>121965.75</v>
      </c>
      <c r="K19" s="23">
        <v>121965.75</v>
      </c>
      <c r="L19" s="24">
        <v>0.25207816204083572</v>
      </c>
    </row>
    <row r="20" spans="2:12" x14ac:dyDescent="0.2">
      <c r="D20" s="1" t="s">
        <v>576</v>
      </c>
      <c r="E20" s="23">
        <v>209610</v>
      </c>
      <c r="F20" s="23">
        <v>0</v>
      </c>
      <c r="G20" s="23">
        <v>209610</v>
      </c>
      <c r="H20" s="23">
        <v>80180.679999999993</v>
      </c>
      <c r="I20" s="23">
        <v>73338.97</v>
      </c>
      <c r="J20" s="23">
        <v>28685.989999999998</v>
      </c>
      <c r="K20" s="23">
        <v>28685.989999999998</v>
      </c>
      <c r="L20" s="24">
        <v>0.13685411001383521</v>
      </c>
    </row>
    <row r="21" spans="2:12" x14ac:dyDescent="0.2">
      <c r="D21" s="1" t="s">
        <v>584</v>
      </c>
      <c r="E21" s="23">
        <v>7000</v>
      </c>
      <c r="F21" s="23">
        <v>0</v>
      </c>
      <c r="G21" s="23">
        <v>7000</v>
      </c>
      <c r="H21" s="23">
        <v>0</v>
      </c>
      <c r="I21" s="23">
        <v>0</v>
      </c>
      <c r="J21" s="23">
        <v>0</v>
      </c>
      <c r="K21" s="23">
        <v>0</v>
      </c>
      <c r="L21" s="24">
        <v>0</v>
      </c>
    </row>
    <row r="22" spans="2:12" x14ac:dyDescent="0.2">
      <c r="C22" s="1" t="s">
        <v>824</v>
      </c>
      <c r="E22" s="23">
        <v>700451</v>
      </c>
      <c r="F22" s="23">
        <v>0</v>
      </c>
      <c r="G22" s="23">
        <v>700451</v>
      </c>
      <c r="H22" s="23">
        <v>478772.68</v>
      </c>
      <c r="I22" s="23">
        <v>471930.97</v>
      </c>
      <c r="J22" s="23">
        <v>150651.74</v>
      </c>
      <c r="K22" s="23">
        <v>150651.74</v>
      </c>
      <c r="L22" s="24">
        <v>0.21507819961710387</v>
      </c>
    </row>
    <row r="23" spans="2:12" x14ac:dyDescent="0.2">
      <c r="B23" s="1" t="s">
        <v>585</v>
      </c>
      <c r="E23" s="23">
        <v>700451</v>
      </c>
      <c r="F23" s="23">
        <v>0</v>
      </c>
      <c r="G23" s="23">
        <v>700451</v>
      </c>
      <c r="H23" s="23">
        <v>478772.68</v>
      </c>
      <c r="I23" s="23">
        <v>471930.97</v>
      </c>
      <c r="J23" s="23">
        <v>150651.74</v>
      </c>
      <c r="K23" s="23">
        <v>150651.74</v>
      </c>
      <c r="L23" s="24">
        <v>0.21507819961710387</v>
      </c>
    </row>
    <row r="24" spans="2:12" x14ac:dyDescent="0.2">
      <c r="B24" s="1" t="s">
        <v>177</v>
      </c>
      <c r="C24" s="1" t="s">
        <v>789</v>
      </c>
      <c r="D24" s="1" t="s">
        <v>575</v>
      </c>
      <c r="E24" s="23">
        <v>157909</v>
      </c>
      <c r="F24" s="23">
        <v>0</v>
      </c>
      <c r="G24" s="23">
        <v>157909</v>
      </c>
      <c r="H24" s="23">
        <v>151954</v>
      </c>
      <c r="I24" s="23">
        <v>151954</v>
      </c>
      <c r="J24" s="23">
        <v>45243.14</v>
      </c>
      <c r="K24" s="23">
        <v>45243.14</v>
      </c>
      <c r="L24" s="24">
        <v>0.28651400490155721</v>
      </c>
    </row>
    <row r="25" spans="2:12" x14ac:dyDescent="0.2">
      <c r="D25" s="1" t="s">
        <v>576</v>
      </c>
      <c r="E25" s="23">
        <v>155500</v>
      </c>
      <c r="F25" s="23">
        <v>0</v>
      </c>
      <c r="G25" s="23">
        <v>155500</v>
      </c>
      <c r="H25" s="23">
        <v>69585.989999999991</v>
      </c>
      <c r="I25" s="23">
        <v>69585.989999999991</v>
      </c>
      <c r="J25" s="23">
        <v>29110.26</v>
      </c>
      <c r="K25" s="23">
        <v>29110.26</v>
      </c>
      <c r="L25" s="24">
        <v>0.18720424437299035</v>
      </c>
    </row>
    <row r="26" spans="2:12" x14ac:dyDescent="0.2">
      <c r="D26" s="1" t="s">
        <v>577</v>
      </c>
      <c r="E26" s="23">
        <v>59700</v>
      </c>
      <c r="F26" s="23">
        <v>0</v>
      </c>
      <c r="G26" s="23">
        <v>59700</v>
      </c>
      <c r="H26" s="23">
        <v>32776.660000000003</v>
      </c>
      <c r="I26" s="23">
        <v>32776.660000000003</v>
      </c>
      <c r="J26" s="23">
        <v>29776.66</v>
      </c>
      <c r="K26" s="23">
        <v>29776.66</v>
      </c>
      <c r="L26" s="24">
        <v>0.49877152428810723</v>
      </c>
    </row>
    <row r="27" spans="2:12" x14ac:dyDescent="0.2">
      <c r="C27" s="1" t="s">
        <v>825</v>
      </c>
      <c r="E27" s="23">
        <v>373109</v>
      </c>
      <c r="F27" s="23">
        <v>0</v>
      </c>
      <c r="G27" s="23">
        <v>373109</v>
      </c>
      <c r="H27" s="23">
        <v>254316.65</v>
      </c>
      <c r="I27" s="23">
        <v>254316.65</v>
      </c>
      <c r="J27" s="23">
        <v>104130.06</v>
      </c>
      <c r="K27" s="23">
        <v>104130.06</v>
      </c>
      <c r="L27" s="24">
        <v>0.27908750525985704</v>
      </c>
    </row>
    <row r="28" spans="2:12" x14ac:dyDescent="0.2">
      <c r="B28" s="1" t="s">
        <v>586</v>
      </c>
      <c r="E28" s="23">
        <v>373109</v>
      </c>
      <c r="F28" s="23">
        <v>0</v>
      </c>
      <c r="G28" s="23">
        <v>373109</v>
      </c>
      <c r="H28" s="23">
        <v>254316.65</v>
      </c>
      <c r="I28" s="23">
        <v>254316.65</v>
      </c>
      <c r="J28" s="23">
        <v>104130.06</v>
      </c>
      <c r="K28" s="23">
        <v>104130.06</v>
      </c>
      <c r="L28" s="24">
        <v>0.27908750525985704</v>
      </c>
    </row>
    <row r="29" spans="2:12" x14ac:dyDescent="0.2">
      <c r="B29" s="1" t="s">
        <v>184</v>
      </c>
      <c r="C29" s="1" t="s">
        <v>587</v>
      </c>
      <c r="D29" s="1" t="s">
        <v>575</v>
      </c>
      <c r="E29" s="23">
        <v>1319320</v>
      </c>
      <c r="F29" s="23">
        <v>0</v>
      </c>
      <c r="G29" s="23">
        <v>1319320</v>
      </c>
      <c r="H29" s="23">
        <v>1037637</v>
      </c>
      <c r="I29" s="23">
        <v>1037637</v>
      </c>
      <c r="J29" s="23">
        <v>307325.39999999997</v>
      </c>
      <c r="K29" s="23">
        <v>307325.39999999997</v>
      </c>
      <c r="L29" s="24">
        <v>0.23294227329230208</v>
      </c>
    </row>
    <row r="30" spans="2:12" x14ac:dyDescent="0.2">
      <c r="D30" s="1" t="s">
        <v>576</v>
      </c>
      <c r="E30" s="23">
        <v>69360</v>
      </c>
      <c r="F30" s="23">
        <v>0</v>
      </c>
      <c r="G30" s="23">
        <v>69360</v>
      </c>
      <c r="H30" s="23">
        <v>26105.59</v>
      </c>
      <c r="I30" s="23">
        <v>26105.59</v>
      </c>
      <c r="J30" s="23">
        <v>0</v>
      </c>
      <c r="K30" s="23">
        <v>0</v>
      </c>
      <c r="L30" s="24">
        <v>0</v>
      </c>
    </row>
    <row r="31" spans="2:12" x14ac:dyDescent="0.2">
      <c r="C31" s="1" t="s">
        <v>588</v>
      </c>
      <c r="E31" s="23">
        <v>1388680</v>
      </c>
      <c r="F31" s="23">
        <v>0</v>
      </c>
      <c r="G31" s="23">
        <v>1388680</v>
      </c>
      <c r="H31" s="23">
        <v>1063742.5900000001</v>
      </c>
      <c r="I31" s="23">
        <v>1063742.5900000001</v>
      </c>
      <c r="J31" s="23">
        <v>307325.39999999997</v>
      </c>
      <c r="K31" s="23">
        <v>307325.39999999997</v>
      </c>
      <c r="L31" s="24">
        <v>0.22130757265892786</v>
      </c>
    </row>
    <row r="32" spans="2:12" x14ac:dyDescent="0.2">
      <c r="B32" s="1" t="s">
        <v>589</v>
      </c>
      <c r="E32" s="23">
        <v>1388680</v>
      </c>
      <c r="F32" s="23">
        <v>0</v>
      </c>
      <c r="G32" s="23">
        <v>1388680</v>
      </c>
      <c r="H32" s="23">
        <v>1063742.5900000001</v>
      </c>
      <c r="I32" s="23">
        <v>1063742.5900000001</v>
      </c>
      <c r="J32" s="23">
        <v>307325.39999999997</v>
      </c>
      <c r="K32" s="23">
        <v>307325.39999999997</v>
      </c>
      <c r="L32" s="24">
        <v>0.22130757265892786</v>
      </c>
    </row>
    <row r="33" spans="1:12" x14ac:dyDescent="0.2">
      <c r="B33" s="1" t="s">
        <v>355</v>
      </c>
      <c r="C33" s="1" t="s">
        <v>785</v>
      </c>
      <c r="D33" s="1" t="s">
        <v>575</v>
      </c>
      <c r="E33" s="23">
        <v>1233859</v>
      </c>
      <c r="F33" s="23">
        <v>0</v>
      </c>
      <c r="G33" s="23">
        <v>1233859</v>
      </c>
      <c r="H33" s="23">
        <v>769046</v>
      </c>
      <c r="I33" s="23">
        <v>769046</v>
      </c>
      <c r="J33" s="23">
        <v>346634.5</v>
      </c>
      <c r="K33" s="23">
        <v>346634.5</v>
      </c>
      <c r="L33" s="24">
        <v>0.28093526083612469</v>
      </c>
    </row>
    <row r="34" spans="1:12" x14ac:dyDescent="0.2">
      <c r="D34" s="1" t="s">
        <v>576</v>
      </c>
      <c r="E34" s="23">
        <v>1886007</v>
      </c>
      <c r="F34" s="23">
        <v>-48400</v>
      </c>
      <c r="G34" s="23">
        <v>1837607</v>
      </c>
      <c r="H34" s="23">
        <v>433344.99000000005</v>
      </c>
      <c r="I34" s="23">
        <v>426811.48000000004</v>
      </c>
      <c r="J34" s="23">
        <v>70466.11</v>
      </c>
      <c r="K34" s="23">
        <v>70454.559999999998</v>
      </c>
      <c r="L34" s="24">
        <v>3.8346670425177962E-2</v>
      </c>
    </row>
    <row r="35" spans="1:12" x14ac:dyDescent="0.2">
      <c r="D35" s="1" t="s">
        <v>577</v>
      </c>
      <c r="E35" s="23">
        <v>2974800</v>
      </c>
      <c r="F35" s="23">
        <v>0</v>
      </c>
      <c r="G35" s="23">
        <v>2974800</v>
      </c>
      <c r="H35" s="23">
        <v>1198160</v>
      </c>
      <c r="I35" s="23">
        <v>798160</v>
      </c>
      <c r="J35" s="23">
        <v>0</v>
      </c>
      <c r="K35" s="23">
        <v>0</v>
      </c>
      <c r="L35" s="24">
        <v>0</v>
      </c>
    </row>
    <row r="36" spans="1:12" x14ac:dyDescent="0.2">
      <c r="D36" s="1" t="s">
        <v>584</v>
      </c>
      <c r="E36" s="23">
        <v>2032601</v>
      </c>
      <c r="F36" s="23">
        <v>100188.83</v>
      </c>
      <c r="G36" s="23">
        <v>2132789.83</v>
      </c>
      <c r="H36" s="23">
        <v>4229.93</v>
      </c>
      <c r="I36" s="23">
        <v>4229.93</v>
      </c>
      <c r="J36" s="23">
        <v>0</v>
      </c>
      <c r="K36" s="23">
        <v>0</v>
      </c>
      <c r="L36" s="24">
        <v>0</v>
      </c>
    </row>
    <row r="37" spans="1:12" x14ac:dyDescent="0.2">
      <c r="C37" s="1" t="s">
        <v>826</v>
      </c>
      <c r="E37" s="23">
        <v>8127267</v>
      </c>
      <c r="F37" s="23">
        <v>51788.83</v>
      </c>
      <c r="G37" s="23">
        <v>8179055.8300000001</v>
      </c>
      <c r="H37" s="23">
        <v>2404780.9200000004</v>
      </c>
      <c r="I37" s="23">
        <v>1998247.41</v>
      </c>
      <c r="J37" s="23">
        <v>417100.61</v>
      </c>
      <c r="K37" s="23">
        <v>417089.06</v>
      </c>
      <c r="L37" s="24">
        <v>5.0996180814674802E-2</v>
      </c>
    </row>
    <row r="38" spans="1:12" x14ac:dyDescent="0.2">
      <c r="B38" s="1" t="s">
        <v>624</v>
      </c>
      <c r="E38" s="23">
        <v>8127267</v>
      </c>
      <c r="F38" s="23">
        <v>51788.83</v>
      </c>
      <c r="G38" s="23">
        <v>8179055.8300000001</v>
      </c>
      <c r="H38" s="23">
        <v>2404780.9200000004</v>
      </c>
      <c r="I38" s="23">
        <v>1998247.41</v>
      </c>
      <c r="J38" s="23">
        <v>417100.61</v>
      </c>
      <c r="K38" s="23">
        <v>417089.06</v>
      </c>
      <c r="L38" s="24">
        <v>5.0996180814674802E-2</v>
      </c>
    </row>
    <row r="39" spans="1:12" x14ac:dyDescent="0.2">
      <c r="A39" s="1" t="s">
        <v>590</v>
      </c>
      <c r="E39" s="23">
        <v>16378558</v>
      </c>
      <c r="F39" s="23">
        <v>51788.83</v>
      </c>
      <c r="G39" s="23">
        <v>16430346.83</v>
      </c>
      <c r="H39" s="23">
        <v>9299282.6500000004</v>
      </c>
      <c r="I39" s="23">
        <v>8809908.0100000016</v>
      </c>
      <c r="J39" s="23">
        <v>2417845.5099999993</v>
      </c>
      <c r="K39" s="23">
        <v>2417656.0899999994</v>
      </c>
      <c r="L39" s="24">
        <v>0.14715730197400836</v>
      </c>
    </row>
    <row r="40" spans="1:12" x14ac:dyDescent="0.2">
      <c r="A40" s="1" t="s">
        <v>185</v>
      </c>
      <c r="B40" s="1" t="s">
        <v>186</v>
      </c>
      <c r="C40" s="1" t="s">
        <v>790</v>
      </c>
      <c r="D40" s="1" t="s">
        <v>575</v>
      </c>
      <c r="E40" s="23">
        <v>485991</v>
      </c>
      <c r="F40" s="23">
        <v>0</v>
      </c>
      <c r="G40" s="23">
        <v>485991</v>
      </c>
      <c r="H40" s="23">
        <v>229000</v>
      </c>
      <c r="I40" s="23">
        <v>229000</v>
      </c>
      <c r="J40" s="23">
        <v>100593.73</v>
      </c>
      <c r="K40" s="23">
        <v>100593.73</v>
      </c>
      <c r="L40" s="24">
        <v>0.20698681662829146</v>
      </c>
    </row>
    <row r="41" spans="1:12" x14ac:dyDescent="0.2">
      <c r="D41" s="1" t="s">
        <v>576</v>
      </c>
      <c r="E41" s="23">
        <v>73750</v>
      </c>
      <c r="F41" s="23">
        <v>0</v>
      </c>
      <c r="G41" s="23">
        <v>73750</v>
      </c>
      <c r="H41" s="23">
        <v>16660.5</v>
      </c>
      <c r="I41" s="23">
        <v>16660.5</v>
      </c>
      <c r="J41" s="23">
        <v>1187.9000000000001</v>
      </c>
      <c r="K41" s="23">
        <v>1187.9000000000001</v>
      </c>
      <c r="L41" s="24">
        <v>1.6107118644067799E-2</v>
      </c>
    </row>
    <row r="42" spans="1:12" x14ac:dyDescent="0.2">
      <c r="D42" s="1" t="s">
        <v>603</v>
      </c>
      <c r="E42" s="23">
        <v>200</v>
      </c>
      <c r="F42" s="23">
        <v>0</v>
      </c>
      <c r="G42" s="23">
        <v>200</v>
      </c>
      <c r="H42" s="23">
        <v>0</v>
      </c>
      <c r="I42" s="23">
        <v>0</v>
      </c>
      <c r="J42" s="23">
        <v>0</v>
      </c>
      <c r="K42" s="23">
        <v>0</v>
      </c>
      <c r="L42" s="24">
        <v>0</v>
      </c>
    </row>
    <row r="43" spans="1:12" x14ac:dyDescent="0.2">
      <c r="D43" s="1" t="s">
        <v>577</v>
      </c>
      <c r="E43" s="23">
        <v>612980</v>
      </c>
      <c r="F43" s="23">
        <v>0</v>
      </c>
      <c r="G43" s="23">
        <v>612980</v>
      </c>
      <c r="H43" s="23">
        <v>100860.95</v>
      </c>
      <c r="I43" s="23">
        <v>100860.95</v>
      </c>
      <c r="J43" s="23">
        <v>0</v>
      </c>
      <c r="K43" s="23">
        <v>0</v>
      </c>
      <c r="L43" s="24">
        <v>0</v>
      </c>
    </row>
    <row r="44" spans="1:12" x14ac:dyDescent="0.2">
      <c r="D44" s="1" t="s">
        <v>584</v>
      </c>
      <c r="E44" s="23">
        <v>50000</v>
      </c>
      <c r="F44" s="23">
        <v>0</v>
      </c>
      <c r="G44" s="23">
        <v>50000</v>
      </c>
      <c r="H44" s="23">
        <v>0</v>
      </c>
      <c r="I44" s="23">
        <v>0</v>
      </c>
      <c r="J44" s="23">
        <v>0</v>
      </c>
      <c r="K44" s="23">
        <v>0</v>
      </c>
      <c r="L44" s="24">
        <v>0</v>
      </c>
    </row>
    <row r="45" spans="1:12" x14ac:dyDescent="0.2">
      <c r="D45" s="1" t="s">
        <v>591</v>
      </c>
      <c r="E45" s="23">
        <v>3201000</v>
      </c>
      <c r="F45" s="23">
        <v>0</v>
      </c>
      <c r="G45" s="23">
        <v>3201000</v>
      </c>
      <c r="H45" s="23">
        <v>0</v>
      </c>
      <c r="I45" s="23">
        <v>0</v>
      </c>
      <c r="J45" s="23">
        <v>0</v>
      </c>
      <c r="K45" s="23">
        <v>0</v>
      </c>
      <c r="L45" s="24">
        <v>0</v>
      </c>
    </row>
    <row r="46" spans="1:12" x14ac:dyDescent="0.2">
      <c r="D46" s="1" t="s">
        <v>592</v>
      </c>
      <c r="E46" s="23">
        <v>9675556</v>
      </c>
      <c r="F46" s="23">
        <v>0</v>
      </c>
      <c r="G46" s="23">
        <v>9675556</v>
      </c>
      <c r="H46" s="23">
        <v>8440000</v>
      </c>
      <c r="I46" s="23">
        <v>8440000</v>
      </c>
      <c r="J46" s="23">
        <v>0</v>
      </c>
      <c r="K46" s="23">
        <v>0</v>
      </c>
      <c r="L46" s="24">
        <v>0</v>
      </c>
    </row>
    <row r="47" spans="1:12" x14ac:dyDescent="0.2">
      <c r="C47" s="1" t="s">
        <v>827</v>
      </c>
      <c r="E47" s="23">
        <v>14099477</v>
      </c>
      <c r="F47" s="23">
        <v>0</v>
      </c>
      <c r="G47" s="23">
        <v>14099477</v>
      </c>
      <c r="H47" s="23">
        <v>8786521.4499999993</v>
      </c>
      <c r="I47" s="23">
        <v>8786521.4499999993</v>
      </c>
      <c r="J47" s="23">
        <v>101781.62999999999</v>
      </c>
      <c r="K47" s="23">
        <v>101781.62999999999</v>
      </c>
      <c r="L47" s="24">
        <v>7.2188230811681877E-3</v>
      </c>
    </row>
    <row r="48" spans="1:12" x14ac:dyDescent="0.2">
      <c r="B48" s="1" t="s">
        <v>593</v>
      </c>
      <c r="E48" s="23">
        <v>14099477</v>
      </c>
      <c r="F48" s="23">
        <v>0</v>
      </c>
      <c r="G48" s="23">
        <v>14099477</v>
      </c>
      <c r="H48" s="23">
        <v>8786521.4499999993</v>
      </c>
      <c r="I48" s="23">
        <v>8786521.4499999993</v>
      </c>
      <c r="J48" s="23">
        <v>101781.62999999999</v>
      </c>
      <c r="K48" s="23">
        <v>101781.62999999999</v>
      </c>
      <c r="L48" s="24">
        <v>7.2188230811681877E-3</v>
      </c>
    </row>
    <row r="49" spans="2:12" x14ac:dyDescent="0.2">
      <c r="B49" s="1" t="s">
        <v>199</v>
      </c>
      <c r="C49" s="1" t="s">
        <v>791</v>
      </c>
      <c r="D49" s="1" t="s">
        <v>575</v>
      </c>
      <c r="E49" s="23">
        <v>1734507</v>
      </c>
      <c r="F49" s="23">
        <v>0</v>
      </c>
      <c r="G49" s="23">
        <v>1734507</v>
      </c>
      <c r="H49" s="23">
        <v>924696</v>
      </c>
      <c r="I49" s="23">
        <v>924696</v>
      </c>
      <c r="J49" s="23">
        <v>397705.33</v>
      </c>
      <c r="K49" s="23">
        <v>397705.33</v>
      </c>
      <c r="L49" s="24">
        <v>0.22929012681989755</v>
      </c>
    </row>
    <row r="50" spans="2:12" x14ac:dyDescent="0.2">
      <c r="D50" s="1" t="s">
        <v>576</v>
      </c>
      <c r="E50" s="23">
        <v>110250</v>
      </c>
      <c r="F50" s="23">
        <v>0</v>
      </c>
      <c r="G50" s="23">
        <v>110250</v>
      </c>
      <c r="H50" s="23">
        <v>0</v>
      </c>
      <c r="I50" s="23">
        <v>0</v>
      </c>
      <c r="J50" s="23">
        <v>0</v>
      </c>
      <c r="K50" s="23">
        <v>0</v>
      </c>
      <c r="L50" s="24">
        <v>0</v>
      </c>
    </row>
    <row r="51" spans="2:12" x14ac:dyDescent="0.2">
      <c r="D51" s="1" t="s">
        <v>584</v>
      </c>
      <c r="E51" s="23">
        <v>4505675</v>
      </c>
      <c r="F51" s="23">
        <v>2330685.4900000002</v>
      </c>
      <c r="G51" s="23">
        <v>6836360.4900000002</v>
      </c>
      <c r="H51" s="23">
        <v>2086871.11</v>
      </c>
      <c r="I51" s="23">
        <v>2071675.1900000002</v>
      </c>
      <c r="J51" s="23">
        <v>415576.63</v>
      </c>
      <c r="K51" s="23">
        <v>303510.48</v>
      </c>
      <c r="L51" s="24">
        <v>6.0789162685012242E-2</v>
      </c>
    </row>
    <row r="52" spans="2:12" x14ac:dyDescent="0.2">
      <c r="C52" s="1" t="s">
        <v>828</v>
      </c>
      <c r="E52" s="23">
        <v>6350432</v>
      </c>
      <c r="F52" s="23">
        <v>2330685.4900000002</v>
      </c>
      <c r="G52" s="23">
        <v>8681117.4900000002</v>
      </c>
      <c r="H52" s="23">
        <v>3011567.1100000003</v>
      </c>
      <c r="I52" s="23">
        <v>2996371.1900000004</v>
      </c>
      <c r="J52" s="23">
        <v>813281.96</v>
      </c>
      <c r="K52" s="23">
        <v>701215.81</v>
      </c>
      <c r="L52" s="24">
        <v>9.368401717138837E-2</v>
      </c>
    </row>
    <row r="53" spans="2:12" x14ac:dyDescent="0.2">
      <c r="B53" s="1" t="s">
        <v>594</v>
      </c>
      <c r="E53" s="23">
        <v>6350432</v>
      </c>
      <c r="F53" s="23">
        <v>2330685.4900000002</v>
      </c>
      <c r="G53" s="23">
        <v>8681117.4900000002</v>
      </c>
      <c r="H53" s="23">
        <v>3011567.1100000003</v>
      </c>
      <c r="I53" s="23">
        <v>2996371.1900000004</v>
      </c>
      <c r="J53" s="23">
        <v>813281.96</v>
      </c>
      <c r="K53" s="23">
        <v>701215.81</v>
      </c>
      <c r="L53" s="24">
        <v>9.368401717138837E-2</v>
      </c>
    </row>
    <row r="54" spans="2:12" x14ac:dyDescent="0.2">
      <c r="B54" s="1" t="s">
        <v>207</v>
      </c>
      <c r="C54" s="1" t="s">
        <v>793</v>
      </c>
      <c r="D54" s="1" t="s">
        <v>575</v>
      </c>
      <c r="E54" s="23">
        <v>439350</v>
      </c>
      <c r="F54" s="23">
        <v>0</v>
      </c>
      <c r="G54" s="23">
        <v>439350</v>
      </c>
      <c r="H54" s="23">
        <v>418970</v>
      </c>
      <c r="I54" s="23">
        <v>418970</v>
      </c>
      <c r="J54" s="23">
        <v>115526.1</v>
      </c>
      <c r="K54" s="23">
        <v>115526.1</v>
      </c>
      <c r="L54" s="24">
        <v>0.26294776374189144</v>
      </c>
    </row>
    <row r="55" spans="2:12" x14ac:dyDescent="0.2">
      <c r="D55" s="1" t="s">
        <v>576</v>
      </c>
      <c r="E55" s="23">
        <v>993400</v>
      </c>
      <c r="F55" s="23">
        <v>0</v>
      </c>
      <c r="G55" s="23">
        <v>993400</v>
      </c>
      <c r="H55" s="23">
        <v>608060.68999999994</v>
      </c>
      <c r="I55" s="23">
        <v>599725.68999999994</v>
      </c>
      <c r="J55" s="23">
        <v>587863.56999999995</v>
      </c>
      <c r="K55" s="23">
        <v>587863.56999999995</v>
      </c>
      <c r="L55" s="24">
        <v>0.59176924703040057</v>
      </c>
    </row>
    <row r="56" spans="2:12" x14ac:dyDescent="0.2">
      <c r="D56" s="1" t="s">
        <v>592</v>
      </c>
      <c r="E56" s="23">
        <v>38000</v>
      </c>
      <c r="F56" s="23">
        <v>0</v>
      </c>
      <c r="G56" s="23">
        <v>38000</v>
      </c>
      <c r="H56" s="23">
        <v>0</v>
      </c>
      <c r="I56" s="23">
        <v>0</v>
      </c>
      <c r="J56" s="23">
        <v>0</v>
      </c>
      <c r="K56" s="23">
        <v>0</v>
      </c>
      <c r="L56" s="24">
        <v>0</v>
      </c>
    </row>
    <row r="57" spans="2:12" x14ac:dyDescent="0.2">
      <c r="C57" s="1" t="s">
        <v>829</v>
      </c>
      <c r="E57" s="23">
        <v>1470750</v>
      </c>
      <c r="F57" s="23">
        <v>0</v>
      </c>
      <c r="G57" s="23">
        <v>1470750</v>
      </c>
      <c r="H57" s="23">
        <v>1027030.69</v>
      </c>
      <c r="I57" s="23">
        <v>1018695.69</v>
      </c>
      <c r="J57" s="23">
        <v>703389.66999999993</v>
      </c>
      <c r="K57" s="23">
        <v>703389.66999999993</v>
      </c>
      <c r="L57" s="24">
        <v>0.47825236783953762</v>
      </c>
    </row>
    <row r="58" spans="2:12" x14ac:dyDescent="0.2">
      <c r="B58" s="1" t="s">
        <v>595</v>
      </c>
      <c r="E58" s="23">
        <v>1470750</v>
      </c>
      <c r="F58" s="23">
        <v>0</v>
      </c>
      <c r="G58" s="23">
        <v>1470750</v>
      </c>
      <c r="H58" s="23">
        <v>1027030.69</v>
      </c>
      <c r="I58" s="23">
        <v>1018695.69</v>
      </c>
      <c r="J58" s="23">
        <v>703389.66999999993</v>
      </c>
      <c r="K58" s="23">
        <v>703389.66999999993</v>
      </c>
      <c r="L58" s="24">
        <v>0.47825236783953762</v>
      </c>
    </row>
    <row r="59" spans="2:12" x14ac:dyDescent="0.2">
      <c r="B59" s="1" t="s">
        <v>210</v>
      </c>
      <c r="C59" s="1" t="s">
        <v>794</v>
      </c>
      <c r="D59" s="1" t="s">
        <v>575</v>
      </c>
      <c r="E59" s="23">
        <v>1948244</v>
      </c>
      <c r="F59" s="23">
        <v>0</v>
      </c>
      <c r="G59" s="23">
        <v>1948244</v>
      </c>
      <c r="H59" s="23">
        <v>1578317</v>
      </c>
      <c r="I59" s="23">
        <v>1578317</v>
      </c>
      <c r="J59" s="23">
        <v>482994.39999999991</v>
      </c>
      <c r="K59" s="23">
        <v>482994.39999999991</v>
      </c>
      <c r="L59" s="24">
        <v>0.24791268444814915</v>
      </c>
    </row>
    <row r="60" spans="2:12" x14ac:dyDescent="0.2">
      <c r="D60" s="1" t="s">
        <v>576</v>
      </c>
      <c r="E60" s="23">
        <v>880000</v>
      </c>
      <c r="F60" s="23">
        <v>0</v>
      </c>
      <c r="G60" s="23">
        <v>880000</v>
      </c>
      <c r="H60" s="23">
        <v>709309.62</v>
      </c>
      <c r="I60" s="23">
        <v>688557.27</v>
      </c>
      <c r="J60" s="23">
        <v>221915.14</v>
      </c>
      <c r="K60" s="23">
        <v>182613.86</v>
      </c>
      <c r="L60" s="24">
        <v>0.25217629545454545</v>
      </c>
    </row>
    <row r="61" spans="2:12" x14ac:dyDescent="0.2">
      <c r="D61" s="1" t="s">
        <v>584</v>
      </c>
      <c r="E61" s="23">
        <v>0</v>
      </c>
      <c r="F61" s="23">
        <v>2906.25</v>
      </c>
      <c r="G61" s="23">
        <v>2906.25</v>
      </c>
      <c r="H61" s="23">
        <v>2906.25</v>
      </c>
      <c r="I61" s="23">
        <v>2906.25</v>
      </c>
      <c r="J61" s="23">
        <v>0</v>
      </c>
      <c r="K61" s="23">
        <v>0</v>
      </c>
      <c r="L61" s="24">
        <v>0</v>
      </c>
    </row>
    <row r="62" spans="2:12" x14ac:dyDescent="0.2">
      <c r="C62" s="1" t="s">
        <v>830</v>
      </c>
      <c r="E62" s="23">
        <v>2828244</v>
      </c>
      <c r="F62" s="23">
        <v>2906.25</v>
      </c>
      <c r="G62" s="23">
        <v>2831150.25</v>
      </c>
      <c r="H62" s="23">
        <v>2290532.87</v>
      </c>
      <c r="I62" s="23">
        <v>2269780.52</v>
      </c>
      <c r="J62" s="23">
        <v>704909.53999999992</v>
      </c>
      <c r="K62" s="23">
        <v>665608.25999999989</v>
      </c>
      <c r="L62" s="24">
        <v>0.2489834440966176</v>
      </c>
    </row>
    <row r="63" spans="2:12" x14ac:dyDescent="0.2">
      <c r="B63" s="1" t="s">
        <v>596</v>
      </c>
      <c r="E63" s="23">
        <v>2828244</v>
      </c>
      <c r="F63" s="23">
        <v>2906.25</v>
      </c>
      <c r="G63" s="23">
        <v>2831150.25</v>
      </c>
      <c r="H63" s="23">
        <v>2290532.87</v>
      </c>
      <c r="I63" s="23">
        <v>2269780.52</v>
      </c>
      <c r="J63" s="23">
        <v>704909.53999999992</v>
      </c>
      <c r="K63" s="23">
        <v>665608.25999999989</v>
      </c>
      <c r="L63" s="24">
        <v>0.2489834440966176</v>
      </c>
    </row>
    <row r="64" spans="2:12" x14ac:dyDescent="0.2">
      <c r="B64" s="1" t="s">
        <v>447</v>
      </c>
      <c r="C64" s="1" t="s">
        <v>792</v>
      </c>
      <c r="D64" s="1" t="s">
        <v>575</v>
      </c>
      <c r="E64" s="23">
        <v>1890418</v>
      </c>
      <c r="F64" s="23">
        <v>0</v>
      </c>
      <c r="G64" s="23">
        <v>1890418</v>
      </c>
      <c r="H64" s="23">
        <v>1560752</v>
      </c>
      <c r="I64" s="23">
        <v>1560752</v>
      </c>
      <c r="J64" s="23">
        <v>445163.38</v>
      </c>
      <c r="K64" s="23">
        <v>445163.38</v>
      </c>
      <c r="L64" s="24">
        <v>0.2354840992838621</v>
      </c>
    </row>
    <row r="65" spans="1:12" x14ac:dyDescent="0.2">
      <c r="D65" s="1" t="s">
        <v>576</v>
      </c>
      <c r="E65" s="23">
        <v>401500</v>
      </c>
      <c r="F65" s="23">
        <v>0</v>
      </c>
      <c r="G65" s="23">
        <v>401500</v>
      </c>
      <c r="H65" s="23">
        <v>88.8</v>
      </c>
      <c r="I65" s="23">
        <v>88.8</v>
      </c>
      <c r="J65" s="23">
        <v>88.8</v>
      </c>
      <c r="K65" s="23">
        <v>88.8</v>
      </c>
      <c r="L65" s="24">
        <v>2.2117061021170609E-4</v>
      </c>
    </row>
    <row r="66" spans="1:12" x14ac:dyDescent="0.2">
      <c r="C66" s="1" t="s">
        <v>831</v>
      </c>
      <c r="E66" s="23">
        <v>2291918</v>
      </c>
      <c r="F66" s="23">
        <v>0</v>
      </c>
      <c r="G66" s="23">
        <v>2291918</v>
      </c>
      <c r="H66" s="23">
        <v>1560840.8</v>
      </c>
      <c r="I66" s="23">
        <v>1560840.8</v>
      </c>
      <c r="J66" s="23">
        <v>445252.18</v>
      </c>
      <c r="K66" s="23">
        <v>445252.18</v>
      </c>
      <c r="L66" s="24">
        <v>0.19427055418213043</v>
      </c>
    </row>
    <row r="67" spans="1:12" x14ac:dyDescent="0.2">
      <c r="B67" s="1" t="s">
        <v>645</v>
      </c>
      <c r="E67" s="23">
        <v>2291918</v>
      </c>
      <c r="F67" s="23">
        <v>0</v>
      </c>
      <c r="G67" s="23">
        <v>2291918</v>
      </c>
      <c r="H67" s="23">
        <v>1560840.8</v>
      </c>
      <c r="I67" s="23">
        <v>1560840.8</v>
      </c>
      <c r="J67" s="23">
        <v>445252.18</v>
      </c>
      <c r="K67" s="23">
        <v>445252.18</v>
      </c>
      <c r="L67" s="24">
        <v>0.19427055418213043</v>
      </c>
    </row>
    <row r="68" spans="1:12" x14ac:dyDescent="0.2">
      <c r="A68" s="1" t="s">
        <v>597</v>
      </c>
      <c r="E68" s="23">
        <v>27040821</v>
      </c>
      <c r="F68" s="23">
        <v>2333591.7400000002</v>
      </c>
      <c r="G68" s="23">
        <v>29374412.740000002</v>
      </c>
      <c r="H68" s="23">
        <v>16676492.919999998</v>
      </c>
      <c r="I68" s="23">
        <v>16632209.649999999</v>
      </c>
      <c r="J68" s="23">
        <v>2768614.98</v>
      </c>
      <c r="K68" s="23">
        <v>2617247.5499999993</v>
      </c>
      <c r="L68" s="24">
        <v>9.4252607005480493E-2</v>
      </c>
    </row>
    <row r="69" spans="1:12" x14ac:dyDescent="0.2">
      <c r="A69" s="1" t="s">
        <v>569</v>
      </c>
      <c r="B69" s="1" t="s">
        <v>210</v>
      </c>
      <c r="C69" s="1" t="s">
        <v>794</v>
      </c>
      <c r="D69" s="1" t="s">
        <v>584</v>
      </c>
      <c r="E69" s="23">
        <v>5288165</v>
      </c>
      <c r="F69" s="23">
        <v>4747100.68</v>
      </c>
      <c r="G69" s="23">
        <v>10035265.68</v>
      </c>
      <c r="H69" s="23">
        <v>9554261.0099999998</v>
      </c>
      <c r="I69" s="23">
        <v>9554261.0099999998</v>
      </c>
      <c r="J69" s="23">
        <v>2462442.38</v>
      </c>
      <c r="K69" s="23">
        <v>2462442.38</v>
      </c>
      <c r="L69" s="24">
        <v>0.24537889264930751</v>
      </c>
    </row>
    <row r="70" spans="1:12" x14ac:dyDescent="0.2">
      <c r="C70" s="1" t="s">
        <v>830</v>
      </c>
      <c r="E70" s="23">
        <v>5288165</v>
      </c>
      <c r="F70" s="23">
        <v>4747100.68</v>
      </c>
      <c r="G70" s="23">
        <v>10035265.68</v>
      </c>
      <c r="H70" s="23">
        <v>9554261.0099999998</v>
      </c>
      <c r="I70" s="23">
        <v>9554261.0099999998</v>
      </c>
      <c r="J70" s="23">
        <v>2462442.38</v>
      </c>
      <c r="K70" s="23">
        <v>2462442.38</v>
      </c>
      <c r="L70" s="24">
        <v>0.24537889264930751</v>
      </c>
    </row>
    <row r="71" spans="1:12" x14ac:dyDescent="0.2">
      <c r="B71" s="1" t="s">
        <v>596</v>
      </c>
      <c r="E71" s="23">
        <v>5288165</v>
      </c>
      <c r="F71" s="23">
        <v>4747100.68</v>
      </c>
      <c r="G71" s="23">
        <v>10035265.68</v>
      </c>
      <c r="H71" s="23">
        <v>9554261.0099999998</v>
      </c>
      <c r="I71" s="23">
        <v>9554261.0099999998</v>
      </c>
      <c r="J71" s="23">
        <v>2462442.38</v>
      </c>
      <c r="K71" s="23">
        <v>2462442.38</v>
      </c>
      <c r="L71" s="24">
        <v>0.24537889264930751</v>
      </c>
    </row>
    <row r="72" spans="1:12" x14ac:dyDescent="0.2">
      <c r="A72" s="1" t="s">
        <v>598</v>
      </c>
      <c r="E72" s="23">
        <v>5288165</v>
      </c>
      <c r="F72" s="23">
        <v>4747100.68</v>
      </c>
      <c r="G72" s="23">
        <v>10035265.68</v>
      </c>
      <c r="H72" s="23">
        <v>9554261.0099999998</v>
      </c>
      <c r="I72" s="23">
        <v>9554261.0099999998</v>
      </c>
      <c r="J72" s="23">
        <v>2462442.38</v>
      </c>
      <c r="K72" s="23">
        <v>2462442.38</v>
      </c>
      <c r="L72" s="24">
        <v>0.24537889264930751</v>
      </c>
    </row>
    <row r="73" spans="1:12" x14ac:dyDescent="0.2">
      <c r="A73" s="1" t="s">
        <v>222</v>
      </c>
      <c r="B73" s="1" t="s">
        <v>223</v>
      </c>
      <c r="C73" s="1" t="s">
        <v>795</v>
      </c>
      <c r="D73" s="1" t="s">
        <v>577</v>
      </c>
      <c r="E73" s="23">
        <v>9902008</v>
      </c>
      <c r="F73" s="23">
        <v>0</v>
      </c>
      <c r="G73" s="23">
        <v>9902008</v>
      </c>
      <c r="H73" s="23">
        <v>9812984.8900000043</v>
      </c>
      <c r="I73" s="23">
        <v>9812984.8900000043</v>
      </c>
      <c r="J73" s="23">
        <v>3860961.53</v>
      </c>
      <c r="K73" s="23">
        <v>3860961.53</v>
      </c>
      <c r="L73" s="24">
        <v>0.38991702794019151</v>
      </c>
    </row>
    <row r="74" spans="1:12" x14ac:dyDescent="0.2">
      <c r="D74" s="1" t="s">
        <v>591</v>
      </c>
      <c r="E74" s="23">
        <v>2167732</v>
      </c>
      <c r="F74" s="23">
        <v>299027.7</v>
      </c>
      <c r="G74" s="23">
        <v>2466759.7000000002</v>
      </c>
      <c r="H74" s="23">
        <v>866759</v>
      </c>
      <c r="I74" s="23">
        <v>866759</v>
      </c>
      <c r="J74" s="23">
        <v>0</v>
      </c>
      <c r="K74" s="23">
        <v>0</v>
      </c>
      <c r="L74" s="24">
        <v>0</v>
      </c>
    </row>
    <row r="75" spans="1:12" x14ac:dyDescent="0.2">
      <c r="C75" s="1" t="s">
        <v>832</v>
      </c>
      <c r="E75" s="23">
        <v>12069740</v>
      </c>
      <c r="F75" s="23">
        <v>299027.7</v>
      </c>
      <c r="G75" s="23">
        <v>12368767.699999999</v>
      </c>
      <c r="H75" s="23">
        <v>10679743.890000004</v>
      </c>
      <c r="I75" s="23">
        <v>10679743.890000004</v>
      </c>
      <c r="J75" s="23">
        <v>3860961.53</v>
      </c>
      <c r="K75" s="23">
        <v>3860961.53</v>
      </c>
      <c r="L75" s="24">
        <v>0.31215409842324066</v>
      </c>
    </row>
    <row r="76" spans="1:12" x14ac:dyDescent="0.2">
      <c r="B76" s="1" t="s">
        <v>599</v>
      </c>
      <c r="E76" s="23">
        <v>12069740</v>
      </c>
      <c r="F76" s="23">
        <v>299027.7</v>
      </c>
      <c r="G76" s="23">
        <v>12368767.699999999</v>
      </c>
      <c r="H76" s="23">
        <v>10679743.890000004</v>
      </c>
      <c r="I76" s="23">
        <v>10679743.890000004</v>
      </c>
      <c r="J76" s="23">
        <v>3860961.53</v>
      </c>
      <c r="K76" s="23">
        <v>3860961.53</v>
      </c>
      <c r="L76" s="24">
        <v>0.31215409842324066</v>
      </c>
    </row>
    <row r="77" spans="1:12" x14ac:dyDescent="0.2">
      <c r="B77" s="1" t="s">
        <v>270</v>
      </c>
      <c r="C77" s="1" t="s">
        <v>796</v>
      </c>
      <c r="D77" s="1" t="s">
        <v>575</v>
      </c>
      <c r="E77" s="23">
        <v>441850</v>
      </c>
      <c r="F77" s="23">
        <v>0</v>
      </c>
      <c r="G77" s="23">
        <v>441850</v>
      </c>
      <c r="H77" s="23">
        <v>345531</v>
      </c>
      <c r="I77" s="23">
        <v>345531</v>
      </c>
      <c r="J77" s="23">
        <v>103229.48</v>
      </c>
      <c r="K77" s="23">
        <v>103229.48</v>
      </c>
      <c r="L77" s="24">
        <v>0.23363014597714155</v>
      </c>
    </row>
    <row r="78" spans="1:12" x14ac:dyDescent="0.2">
      <c r="D78" s="1" t="s">
        <v>576</v>
      </c>
      <c r="E78" s="23">
        <v>4775</v>
      </c>
      <c r="F78" s="23">
        <v>0</v>
      </c>
      <c r="G78" s="23">
        <v>4775</v>
      </c>
      <c r="H78" s="23">
        <v>3876.53</v>
      </c>
      <c r="I78" s="23">
        <v>3876.53</v>
      </c>
      <c r="J78" s="23">
        <v>1656.25</v>
      </c>
      <c r="K78" s="23">
        <v>1656.25</v>
      </c>
      <c r="L78" s="24">
        <v>0.34685863874345552</v>
      </c>
    </row>
    <row r="79" spans="1:12" x14ac:dyDescent="0.2">
      <c r="D79" s="1" t="s">
        <v>603</v>
      </c>
      <c r="E79" s="23">
        <v>200</v>
      </c>
      <c r="F79" s="23">
        <v>0</v>
      </c>
      <c r="G79" s="23">
        <v>200</v>
      </c>
      <c r="H79" s="23">
        <v>0</v>
      </c>
      <c r="I79" s="23">
        <v>0</v>
      </c>
      <c r="J79" s="23">
        <v>0</v>
      </c>
      <c r="K79" s="23">
        <v>0</v>
      </c>
      <c r="L79" s="24">
        <v>0</v>
      </c>
    </row>
    <row r="80" spans="1:12" x14ac:dyDescent="0.2">
      <c r="D80" s="1" t="s">
        <v>592</v>
      </c>
      <c r="E80" s="23">
        <v>1000</v>
      </c>
      <c r="F80" s="23">
        <v>0</v>
      </c>
      <c r="G80" s="23">
        <v>1000</v>
      </c>
      <c r="H80" s="23">
        <v>0</v>
      </c>
      <c r="I80" s="23">
        <v>0</v>
      </c>
      <c r="J80" s="23">
        <v>0</v>
      </c>
      <c r="K80" s="23">
        <v>0</v>
      </c>
      <c r="L80" s="24">
        <v>0</v>
      </c>
    </row>
    <row r="81" spans="1:12" x14ac:dyDescent="0.2">
      <c r="C81" s="1" t="s">
        <v>833</v>
      </c>
      <c r="E81" s="23">
        <v>447825</v>
      </c>
      <c r="F81" s="23">
        <v>0</v>
      </c>
      <c r="G81" s="23">
        <v>447825</v>
      </c>
      <c r="H81" s="23">
        <v>349407.53</v>
      </c>
      <c r="I81" s="23">
        <v>349407.53</v>
      </c>
      <c r="J81" s="23">
        <v>104885.73</v>
      </c>
      <c r="K81" s="23">
        <v>104885.73</v>
      </c>
      <c r="L81" s="24">
        <v>0.23421142187238317</v>
      </c>
    </row>
    <row r="82" spans="1:12" x14ac:dyDescent="0.2">
      <c r="B82" s="1" t="s">
        <v>600</v>
      </c>
      <c r="E82" s="23">
        <v>447825</v>
      </c>
      <c r="F82" s="23">
        <v>0</v>
      </c>
      <c r="G82" s="23">
        <v>447825</v>
      </c>
      <c r="H82" s="23">
        <v>349407.53</v>
      </c>
      <c r="I82" s="23">
        <v>349407.53</v>
      </c>
      <c r="J82" s="23">
        <v>104885.73</v>
      </c>
      <c r="K82" s="23">
        <v>104885.73</v>
      </c>
      <c r="L82" s="24">
        <v>0.23421142187238317</v>
      </c>
    </row>
    <row r="83" spans="1:12" x14ac:dyDescent="0.2">
      <c r="B83" s="1" t="s">
        <v>271</v>
      </c>
      <c r="C83" s="1" t="s">
        <v>797</v>
      </c>
      <c r="D83" s="1" t="s">
        <v>575</v>
      </c>
      <c r="E83" s="23">
        <v>1887609</v>
      </c>
      <c r="F83" s="23">
        <v>0</v>
      </c>
      <c r="G83" s="23">
        <v>1887609</v>
      </c>
      <c r="H83" s="23">
        <v>1755237</v>
      </c>
      <c r="I83" s="23">
        <v>1755237</v>
      </c>
      <c r="J83" s="23">
        <v>486989.41000000003</v>
      </c>
      <c r="K83" s="23">
        <v>486989.41000000003</v>
      </c>
      <c r="L83" s="24">
        <v>0.25799273578373488</v>
      </c>
    </row>
    <row r="84" spans="1:12" x14ac:dyDescent="0.2">
      <c r="D84" s="1" t="s">
        <v>576</v>
      </c>
      <c r="E84" s="23">
        <v>2864146</v>
      </c>
      <c r="F84" s="23">
        <v>0</v>
      </c>
      <c r="G84" s="23">
        <v>2864146</v>
      </c>
      <c r="H84" s="23">
        <v>2219951.0500000003</v>
      </c>
      <c r="I84" s="23">
        <v>2175255.75</v>
      </c>
      <c r="J84" s="23">
        <v>510343.22000000003</v>
      </c>
      <c r="K84" s="23">
        <v>471208.98000000004</v>
      </c>
      <c r="L84" s="24">
        <v>0.17818338171308307</v>
      </c>
    </row>
    <row r="85" spans="1:12" x14ac:dyDescent="0.2">
      <c r="D85" s="1" t="s">
        <v>577</v>
      </c>
      <c r="E85" s="23">
        <v>558000</v>
      </c>
      <c r="F85" s="23">
        <v>0</v>
      </c>
      <c r="G85" s="23">
        <v>558000</v>
      </c>
      <c r="H85" s="23">
        <v>205922.63</v>
      </c>
      <c r="I85" s="23">
        <v>205922.63</v>
      </c>
      <c r="J85" s="23">
        <v>59168.95</v>
      </c>
      <c r="K85" s="23">
        <v>59168.95</v>
      </c>
      <c r="L85" s="24">
        <v>0.10603754480286738</v>
      </c>
    </row>
    <row r="86" spans="1:12" x14ac:dyDescent="0.2">
      <c r="D86" s="1" t="s">
        <v>584</v>
      </c>
      <c r="E86" s="23">
        <v>225000</v>
      </c>
      <c r="F86" s="23">
        <v>268943.42000000004</v>
      </c>
      <c r="G86" s="23">
        <v>493943.42000000004</v>
      </c>
      <c r="H86" s="23">
        <v>272519.27</v>
      </c>
      <c r="I86" s="23">
        <v>272519.27</v>
      </c>
      <c r="J86" s="23">
        <v>69268.909999999989</v>
      </c>
      <c r="K86" s="23">
        <v>8278.65</v>
      </c>
      <c r="L86" s="24">
        <v>0.14023652749539608</v>
      </c>
    </row>
    <row r="87" spans="1:12" x14ac:dyDescent="0.2">
      <c r="C87" s="1" t="s">
        <v>834</v>
      </c>
      <c r="E87" s="23">
        <v>5534755</v>
      </c>
      <c r="F87" s="23">
        <v>268943.42000000004</v>
      </c>
      <c r="G87" s="23">
        <v>5803698.4199999999</v>
      </c>
      <c r="H87" s="23">
        <v>4453629.95</v>
      </c>
      <c r="I87" s="23">
        <v>4408934.6500000004</v>
      </c>
      <c r="J87" s="23">
        <v>1125770.49</v>
      </c>
      <c r="K87" s="23">
        <v>1025645.9900000001</v>
      </c>
      <c r="L87" s="24">
        <v>0.19397467072384514</v>
      </c>
    </row>
    <row r="88" spans="1:12" x14ac:dyDescent="0.2">
      <c r="B88" s="1" t="s">
        <v>601</v>
      </c>
      <c r="E88" s="23">
        <v>5534755</v>
      </c>
      <c r="F88" s="23">
        <v>268943.42000000004</v>
      </c>
      <c r="G88" s="23">
        <v>5803698.4199999999</v>
      </c>
      <c r="H88" s="23">
        <v>4453629.95</v>
      </c>
      <c r="I88" s="23">
        <v>4408934.6500000004</v>
      </c>
      <c r="J88" s="23">
        <v>1125770.49</v>
      </c>
      <c r="K88" s="23">
        <v>1025645.9900000001</v>
      </c>
      <c r="L88" s="24">
        <v>0.19397467072384514</v>
      </c>
    </row>
    <row r="89" spans="1:12" x14ac:dyDescent="0.2">
      <c r="A89" s="1" t="s">
        <v>602</v>
      </c>
      <c r="E89" s="23">
        <v>18052320</v>
      </c>
      <c r="F89" s="23">
        <v>567971.12000000011</v>
      </c>
      <c r="G89" s="23">
        <v>18620291.120000001</v>
      </c>
      <c r="H89" s="23">
        <v>15482781.370000005</v>
      </c>
      <c r="I89" s="23">
        <v>15438086.070000004</v>
      </c>
      <c r="J89" s="23">
        <v>5091617.75</v>
      </c>
      <c r="K89" s="23">
        <v>4991493.2500000009</v>
      </c>
      <c r="L89" s="24">
        <v>0.27344458350230139</v>
      </c>
    </row>
    <row r="90" spans="1:12" x14ac:dyDescent="0.2">
      <c r="A90" s="1" t="s">
        <v>290</v>
      </c>
      <c r="B90" s="1" t="s">
        <v>291</v>
      </c>
      <c r="C90" s="1" t="s">
        <v>798</v>
      </c>
      <c r="D90" s="1" t="s">
        <v>603</v>
      </c>
      <c r="E90" s="23">
        <v>4900000</v>
      </c>
      <c r="F90" s="23">
        <v>0</v>
      </c>
      <c r="G90" s="23">
        <v>4900000</v>
      </c>
      <c r="H90" s="23">
        <v>584035.09</v>
      </c>
      <c r="I90" s="23">
        <v>584035.09</v>
      </c>
      <c r="J90" s="23">
        <v>584035.09</v>
      </c>
      <c r="K90" s="23">
        <v>584035.09</v>
      </c>
      <c r="L90" s="24">
        <v>0.11919083469387755</v>
      </c>
    </row>
    <row r="91" spans="1:12" x14ac:dyDescent="0.2">
      <c r="D91" s="1" t="s">
        <v>604</v>
      </c>
      <c r="E91" s="23">
        <v>14900000</v>
      </c>
      <c r="F91" s="23">
        <v>0</v>
      </c>
      <c r="G91" s="23">
        <v>14900000</v>
      </c>
      <c r="H91" s="23">
        <v>14725633.550000001</v>
      </c>
      <c r="I91" s="23">
        <v>14725633.550000001</v>
      </c>
      <c r="J91" s="23">
        <v>2137980.04</v>
      </c>
      <c r="K91" s="23">
        <v>2137980.04</v>
      </c>
      <c r="L91" s="24">
        <v>0.14348859328859059</v>
      </c>
    </row>
    <row r="92" spans="1:12" x14ac:dyDescent="0.2">
      <c r="C92" s="1" t="s">
        <v>835</v>
      </c>
      <c r="E92" s="23">
        <v>19800000</v>
      </c>
      <c r="F92" s="23">
        <v>0</v>
      </c>
      <c r="G92" s="23">
        <v>19800000</v>
      </c>
      <c r="H92" s="23">
        <v>15309668.640000001</v>
      </c>
      <c r="I92" s="23">
        <v>15309668.640000001</v>
      </c>
      <c r="J92" s="23">
        <v>2722015.13</v>
      </c>
      <c r="K92" s="23">
        <v>2722015.13</v>
      </c>
      <c r="L92" s="24">
        <v>0.13747551161616162</v>
      </c>
    </row>
    <row r="93" spans="1:12" x14ac:dyDescent="0.2">
      <c r="B93" s="1" t="s">
        <v>605</v>
      </c>
      <c r="E93" s="23">
        <v>19800000</v>
      </c>
      <c r="F93" s="23">
        <v>0</v>
      </c>
      <c r="G93" s="23">
        <v>19800000</v>
      </c>
      <c r="H93" s="23">
        <v>15309668.640000001</v>
      </c>
      <c r="I93" s="23">
        <v>15309668.640000001</v>
      </c>
      <c r="J93" s="23">
        <v>2722015.13</v>
      </c>
      <c r="K93" s="23">
        <v>2722015.13</v>
      </c>
      <c r="L93" s="24">
        <v>0.13747551161616162</v>
      </c>
    </row>
    <row r="94" spans="1:12" x14ac:dyDescent="0.2">
      <c r="B94" s="1" t="s">
        <v>296</v>
      </c>
      <c r="C94" s="1" t="s">
        <v>799</v>
      </c>
      <c r="D94" s="1" t="s">
        <v>575</v>
      </c>
      <c r="E94" s="23">
        <v>480614</v>
      </c>
      <c r="F94" s="23">
        <v>0</v>
      </c>
      <c r="G94" s="23">
        <v>480614</v>
      </c>
      <c r="H94" s="23">
        <v>401960</v>
      </c>
      <c r="I94" s="23">
        <v>401960</v>
      </c>
      <c r="J94" s="23">
        <v>121451.56000000001</v>
      </c>
      <c r="K94" s="23">
        <v>121451.56000000001</v>
      </c>
      <c r="L94" s="24">
        <v>0.25270083684620093</v>
      </c>
    </row>
    <row r="95" spans="1:12" x14ac:dyDescent="0.2">
      <c r="D95" s="1" t="s">
        <v>576</v>
      </c>
      <c r="E95" s="23">
        <v>116148</v>
      </c>
      <c r="F95" s="23">
        <v>0</v>
      </c>
      <c r="G95" s="23">
        <v>116148</v>
      </c>
      <c r="H95" s="23">
        <v>54744.89</v>
      </c>
      <c r="I95" s="23">
        <v>54744.89</v>
      </c>
      <c r="J95" s="23">
        <v>14369.15</v>
      </c>
      <c r="K95" s="23">
        <v>14001.98</v>
      </c>
      <c r="L95" s="24">
        <v>0.12371414057926094</v>
      </c>
    </row>
    <row r="96" spans="1:12" x14ac:dyDescent="0.2">
      <c r="D96" s="1" t="s">
        <v>584</v>
      </c>
      <c r="E96" s="23">
        <v>100000</v>
      </c>
      <c r="F96" s="23">
        <v>0</v>
      </c>
      <c r="G96" s="23">
        <v>100000</v>
      </c>
      <c r="H96" s="23">
        <v>0</v>
      </c>
      <c r="I96" s="23">
        <v>0</v>
      </c>
      <c r="J96" s="23">
        <v>0</v>
      </c>
      <c r="K96" s="23">
        <v>0</v>
      </c>
      <c r="L96" s="24">
        <v>0</v>
      </c>
    </row>
    <row r="97" spans="2:12" x14ac:dyDescent="0.2">
      <c r="C97" s="1" t="s">
        <v>836</v>
      </c>
      <c r="E97" s="23">
        <v>696762</v>
      </c>
      <c r="F97" s="23">
        <v>0</v>
      </c>
      <c r="G97" s="23">
        <v>696762</v>
      </c>
      <c r="H97" s="23">
        <v>456704.89</v>
      </c>
      <c r="I97" s="23">
        <v>456704.89</v>
      </c>
      <c r="J97" s="23">
        <v>135820.71000000002</v>
      </c>
      <c r="K97" s="23">
        <v>135453.54</v>
      </c>
      <c r="L97" s="24">
        <v>0.19493128213077066</v>
      </c>
    </row>
    <row r="98" spans="2:12" x14ac:dyDescent="0.2">
      <c r="B98" s="1" t="s">
        <v>606</v>
      </c>
      <c r="E98" s="23">
        <v>696762</v>
      </c>
      <c r="F98" s="23">
        <v>0</v>
      </c>
      <c r="G98" s="23">
        <v>696762</v>
      </c>
      <c r="H98" s="23">
        <v>456704.89</v>
      </c>
      <c r="I98" s="23">
        <v>456704.89</v>
      </c>
      <c r="J98" s="23">
        <v>135820.71000000002</v>
      </c>
      <c r="K98" s="23">
        <v>135453.54</v>
      </c>
      <c r="L98" s="24">
        <v>0.19493128213077066</v>
      </c>
    </row>
    <row r="99" spans="2:12" x14ac:dyDescent="0.2">
      <c r="B99" s="1" t="s">
        <v>301</v>
      </c>
      <c r="C99" s="1" t="s">
        <v>800</v>
      </c>
      <c r="D99" s="1" t="s">
        <v>575</v>
      </c>
      <c r="E99" s="23">
        <v>28197086</v>
      </c>
      <c r="F99" s="23">
        <v>0</v>
      </c>
      <c r="G99" s="23">
        <v>28197086</v>
      </c>
      <c r="H99" s="23">
        <v>7870215.7500000009</v>
      </c>
      <c r="I99" s="23">
        <v>7634733.9800000004</v>
      </c>
      <c r="J99" s="23">
        <v>7237169.0900000008</v>
      </c>
      <c r="K99" s="23">
        <v>7231730.79</v>
      </c>
      <c r="L99" s="24">
        <v>0.25666372369116441</v>
      </c>
    </row>
    <row r="100" spans="2:12" x14ac:dyDescent="0.2">
      <c r="D100" s="1" t="s">
        <v>576</v>
      </c>
      <c r="E100" s="23">
        <v>323635</v>
      </c>
      <c r="F100" s="23">
        <v>-7667.37</v>
      </c>
      <c r="G100" s="23">
        <v>315967.63</v>
      </c>
      <c r="H100" s="23">
        <v>67670.11</v>
      </c>
      <c r="I100" s="23">
        <v>67670.11</v>
      </c>
      <c r="J100" s="23">
        <v>65466.51</v>
      </c>
      <c r="K100" s="23">
        <v>65466.51</v>
      </c>
      <c r="L100" s="24">
        <v>0.20719372424320809</v>
      </c>
    </row>
    <row r="101" spans="2:12" x14ac:dyDescent="0.2">
      <c r="D101" s="1" t="s">
        <v>584</v>
      </c>
      <c r="E101" s="23">
        <v>277150</v>
      </c>
      <c r="F101" s="23">
        <v>0</v>
      </c>
      <c r="G101" s="23">
        <v>277150</v>
      </c>
      <c r="H101" s="23">
        <v>277149.59999999998</v>
      </c>
      <c r="I101" s="23">
        <v>277149.59999999998</v>
      </c>
      <c r="J101" s="23">
        <v>0</v>
      </c>
      <c r="K101" s="23">
        <v>0</v>
      </c>
      <c r="L101" s="24">
        <v>0</v>
      </c>
    </row>
    <row r="102" spans="2:12" x14ac:dyDescent="0.2">
      <c r="D102" s="1" t="s">
        <v>592</v>
      </c>
      <c r="E102" s="23">
        <v>570000</v>
      </c>
      <c r="F102" s="23">
        <v>0</v>
      </c>
      <c r="G102" s="23">
        <v>570000</v>
      </c>
      <c r="H102" s="23">
        <v>112885.5</v>
      </c>
      <c r="I102" s="23">
        <v>112885.5</v>
      </c>
      <c r="J102" s="23">
        <v>112885.5</v>
      </c>
      <c r="K102" s="23">
        <v>112885.5</v>
      </c>
      <c r="L102" s="24">
        <v>0.19804473684210527</v>
      </c>
    </row>
    <row r="103" spans="2:12" x14ac:dyDescent="0.2">
      <c r="C103" s="1" t="s">
        <v>837</v>
      </c>
      <c r="E103" s="23">
        <v>29367871</v>
      </c>
      <c r="F103" s="23">
        <v>-7667.37</v>
      </c>
      <c r="G103" s="23">
        <v>29360203.629999999</v>
      </c>
      <c r="H103" s="23">
        <v>8327920.9600000009</v>
      </c>
      <c r="I103" s="23">
        <v>8092439.1900000004</v>
      </c>
      <c r="J103" s="23">
        <v>7415521.1000000006</v>
      </c>
      <c r="K103" s="23">
        <v>7410082.7999999998</v>
      </c>
      <c r="L103" s="24">
        <v>0.25257049281575444</v>
      </c>
    </row>
    <row r="104" spans="2:12" x14ac:dyDescent="0.2">
      <c r="B104" s="1" t="s">
        <v>607</v>
      </c>
      <c r="E104" s="23">
        <v>29367871</v>
      </c>
      <c r="F104" s="23">
        <v>-7667.37</v>
      </c>
      <c r="G104" s="23">
        <v>29360203.629999999</v>
      </c>
      <c r="H104" s="23">
        <v>8327920.9600000009</v>
      </c>
      <c r="I104" s="23">
        <v>8092439.1900000004</v>
      </c>
      <c r="J104" s="23">
        <v>7415521.1000000006</v>
      </c>
      <c r="K104" s="23">
        <v>7410082.7999999998</v>
      </c>
      <c r="L104" s="24">
        <v>0.25257049281575444</v>
      </c>
    </row>
    <row r="105" spans="2:12" x14ac:dyDescent="0.2">
      <c r="B105" s="1" t="s">
        <v>322</v>
      </c>
      <c r="C105" s="1" t="s">
        <v>801</v>
      </c>
      <c r="D105" s="1" t="s">
        <v>575</v>
      </c>
      <c r="E105" s="23">
        <v>889106</v>
      </c>
      <c r="F105" s="23">
        <v>0</v>
      </c>
      <c r="G105" s="23">
        <v>889106</v>
      </c>
      <c r="H105" s="23">
        <v>793884</v>
      </c>
      <c r="I105" s="23">
        <v>793884</v>
      </c>
      <c r="J105" s="23">
        <v>247492.85</v>
      </c>
      <c r="K105" s="23">
        <v>247492.85</v>
      </c>
      <c r="L105" s="24">
        <v>0.2783614664618167</v>
      </c>
    </row>
    <row r="106" spans="2:12" x14ac:dyDescent="0.2">
      <c r="D106" s="1" t="s">
        <v>576</v>
      </c>
      <c r="E106" s="23">
        <v>1856600</v>
      </c>
      <c r="F106" s="23">
        <v>0</v>
      </c>
      <c r="G106" s="23">
        <v>1856600</v>
      </c>
      <c r="H106" s="23">
        <v>1680313.9600000002</v>
      </c>
      <c r="I106" s="23">
        <v>1680029.49</v>
      </c>
      <c r="J106" s="23">
        <v>277804.88</v>
      </c>
      <c r="K106" s="23">
        <v>277804.88</v>
      </c>
      <c r="L106" s="24">
        <v>0.14963098136378325</v>
      </c>
    </row>
    <row r="107" spans="2:12" x14ac:dyDescent="0.2">
      <c r="D107" s="1" t="s">
        <v>584</v>
      </c>
      <c r="E107" s="23">
        <v>4568700</v>
      </c>
      <c r="F107" s="23">
        <v>0</v>
      </c>
      <c r="G107" s="23">
        <v>4568700</v>
      </c>
      <c r="H107" s="23">
        <v>3325969.08</v>
      </c>
      <c r="I107" s="23">
        <v>3325969.08</v>
      </c>
      <c r="J107" s="23">
        <v>430687.58999999997</v>
      </c>
      <c r="K107" s="23">
        <v>415260.08999999997</v>
      </c>
      <c r="L107" s="24">
        <v>9.4269177227657749E-2</v>
      </c>
    </row>
    <row r="108" spans="2:12" x14ac:dyDescent="0.2">
      <c r="C108" s="1" t="s">
        <v>838</v>
      </c>
      <c r="E108" s="23">
        <v>7314406</v>
      </c>
      <c r="F108" s="23">
        <v>0</v>
      </c>
      <c r="G108" s="23">
        <v>7314406</v>
      </c>
      <c r="H108" s="23">
        <v>5800167.04</v>
      </c>
      <c r="I108" s="23">
        <v>5799882.5700000003</v>
      </c>
      <c r="J108" s="23">
        <v>955985.32</v>
      </c>
      <c r="K108" s="23">
        <v>940557.82</v>
      </c>
      <c r="L108" s="24">
        <v>0.13069896858336821</v>
      </c>
    </row>
    <row r="109" spans="2:12" x14ac:dyDescent="0.2">
      <c r="B109" s="1" t="s">
        <v>608</v>
      </c>
      <c r="E109" s="23">
        <v>7314406</v>
      </c>
      <c r="F109" s="23">
        <v>0</v>
      </c>
      <c r="G109" s="23">
        <v>7314406</v>
      </c>
      <c r="H109" s="23">
        <v>5800167.04</v>
      </c>
      <c r="I109" s="23">
        <v>5799882.5700000003</v>
      </c>
      <c r="J109" s="23">
        <v>955985.32</v>
      </c>
      <c r="K109" s="23">
        <v>940557.82</v>
      </c>
      <c r="L109" s="24">
        <v>0.13069896858336821</v>
      </c>
    </row>
    <row r="110" spans="2:12" x14ac:dyDescent="0.2">
      <c r="B110" s="1" t="s">
        <v>327</v>
      </c>
      <c r="C110" s="1" t="s">
        <v>802</v>
      </c>
      <c r="D110" s="1" t="s">
        <v>575</v>
      </c>
      <c r="E110" s="23">
        <v>821551</v>
      </c>
      <c r="F110" s="23">
        <v>0</v>
      </c>
      <c r="G110" s="23">
        <v>821551</v>
      </c>
      <c r="H110" s="23">
        <v>757832</v>
      </c>
      <c r="I110" s="23">
        <v>757832</v>
      </c>
      <c r="J110" s="23">
        <v>218815.94</v>
      </c>
      <c r="K110" s="23">
        <v>218815.94</v>
      </c>
      <c r="L110" s="24">
        <v>0.26634492563456197</v>
      </c>
    </row>
    <row r="111" spans="2:12" x14ac:dyDescent="0.2">
      <c r="D111" s="1" t="s">
        <v>576</v>
      </c>
      <c r="E111" s="23">
        <v>21250</v>
      </c>
      <c r="F111" s="23">
        <v>0</v>
      </c>
      <c r="G111" s="23">
        <v>21250</v>
      </c>
      <c r="H111" s="23">
        <v>3956.7</v>
      </c>
      <c r="I111" s="23">
        <v>3956.7</v>
      </c>
      <c r="J111" s="23">
        <v>0</v>
      </c>
      <c r="K111" s="23">
        <v>0</v>
      </c>
      <c r="L111" s="24">
        <v>0</v>
      </c>
    </row>
    <row r="112" spans="2:12" x14ac:dyDescent="0.2">
      <c r="D112" s="1" t="s">
        <v>603</v>
      </c>
      <c r="E112" s="23">
        <v>200</v>
      </c>
      <c r="F112" s="23">
        <v>0</v>
      </c>
      <c r="G112" s="23">
        <v>200</v>
      </c>
      <c r="H112" s="23">
        <v>200</v>
      </c>
      <c r="I112" s="23">
        <v>200</v>
      </c>
      <c r="J112" s="23">
        <v>200</v>
      </c>
      <c r="K112" s="23">
        <v>200</v>
      </c>
      <c r="L112" s="24">
        <v>1</v>
      </c>
    </row>
    <row r="113" spans="2:12" x14ac:dyDescent="0.2">
      <c r="D113" s="1" t="s">
        <v>584</v>
      </c>
      <c r="E113" s="23">
        <v>250000</v>
      </c>
      <c r="F113" s="23">
        <v>0</v>
      </c>
      <c r="G113" s="23">
        <v>250000</v>
      </c>
      <c r="H113" s="23">
        <v>4645.0200000000004</v>
      </c>
      <c r="I113" s="23">
        <v>4645.0200000000004</v>
      </c>
      <c r="J113" s="23">
        <v>0</v>
      </c>
      <c r="K113" s="23">
        <v>0</v>
      </c>
      <c r="L113" s="24">
        <v>0</v>
      </c>
    </row>
    <row r="114" spans="2:12" x14ac:dyDescent="0.2">
      <c r="C114" s="1" t="s">
        <v>839</v>
      </c>
      <c r="E114" s="23">
        <v>1093001</v>
      </c>
      <c r="F114" s="23">
        <v>0</v>
      </c>
      <c r="G114" s="23">
        <v>1093001</v>
      </c>
      <c r="H114" s="23">
        <v>766633.72</v>
      </c>
      <c r="I114" s="23">
        <v>766633.72</v>
      </c>
      <c r="J114" s="23">
        <v>219015.94</v>
      </c>
      <c r="K114" s="23">
        <v>219015.94</v>
      </c>
      <c r="L114" s="24">
        <v>0.20038036561723183</v>
      </c>
    </row>
    <row r="115" spans="2:12" x14ac:dyDescent="0.2">
      <c r="B115" s="1" t="s">
        <v>609</v>
      </c>
      <c r="E115" s="23">
        <v>1093001</v>
      </c>
      <c r="F115" s="23">
        <v>0</v>
      </c>
      <c r="G115" s="23">
        <v>1093001</v>
      </c>
      <c r="H115" s="23">
        <v>766633.72</v>
      </c>
      <c r="I115" s="23">
        <v>766633.72</v>
      </c>
      <c r="J115" s="23">
        <v>219015.94</v>
      </c>
      <c r="K115" s="23">
        <v>219015.94</v>
      </c>
      <c r="L115" s="24">
        <v>0.20038036561723183</v>
      </c>
    </row>
    <row r="116" spans="2:12" x14ac:dyDescent="0.2">
      <c r="B116" s="1" t="s">
        <v>329</v>
      </c>
      <c r="C116" s="1" t="s">
        <v>803</v>
      </c>
      <c r="D116" s="1" t="s">
        <v>575</v>
      </c>
      <c r="E116" s="23">
        <v>1432514</v>
      </c>
      <c r="F116" s="23">
        <v>0</v>
      </c>
      <c r="G116" s="23">
        <v>1432514</v>
      </c>
      <c r="H116" s="23">
        <v>1283925.8</v>
      </c>
      <c r="I116" s="23">
        <v>1283925.8</v>
      </c>
      <c r="J116" s="23">
        <v>375331.76999999996</v>
      </c>
      <c r="K116" s="23">
        <v>375331.76999999996</v>
      </c>
      <c r="L116" s="24">
        <v>0.2620091461584319</v>
      </c>
    </row>
    <row r="117" spans="2:12" x14ac:dyDescent="0.2">
      <c r="D117" s="1" t="s">
        <v>576</v>
      </c>
      <c r="E117" s="23">
        <v>3506500</v>
      </c>
      <c r="F117" s="23">
        <v>0</v>
      </c>
      <c r="G117" s="23">
        <v>3506500</v>
      </c>
      <c r="H117" s="23">
        <v>3377815.66</v>
      </c>
      <c r="I117" s="23">
        <v>3377815.66</v>
      </c>
      <c r="J117" s="23">
        <v>223944.85</v>
      </c>
      <c r="K117" s="23">
        <v>223944.85</v>
      </c>
      <c r="L117" s="24">
        <v>6.3865635248823618E-2</v>
      </c>
    </row>
    <row r="118" spans="2:12" x14ac:dyDescent="0.2">
      <c r="D118" s="1" t="s">
        <v>577</v>
      </c>
      <c r="E118" s="23">
        <v>3000</v>
      </c>
      <c r="F118" s="23">
        <v>0</v>
      </c>
      <c r="G118" s="23">
        <v>3000</v>
      </c>
      <c r="H118" s="23">
        <v>0</v>
      </c>
      <c r="I118" s="23">
        <v>0</v>
      </c>
      <c r="J118" s="23">
        <v>0</v>
      </c>
      <c r="K118" s="23">
        <v>0</v>
      </c>
      <c r="L118" s="24">
        <v>0</v>
      </c>
    </row>
    <row r="119" spans="2:12" x14ac:dyDescent="0.2">
      <c r="D119" s="1" t="s">
        <v>584</v>
      </c>
      <c r="E119" s="23">
        <v>6479</v>
      </c>
      <c r="F119" s="23">
        <v>7667.37</v>
      </c>
      <c r="G119" s="23">
        <v>14146.37</v>
      </c>
      <c r="H119" s="23">
        <v>14146.37</v>
      </c>
      <c r="I119" s="23">
        <v>14146.37</v>
      </c>
      <c r="J119" s="23">
        <v>2750</v>
      </c>
      <c r="K119" s="23">
        <v>2750</v>
      </c>
      <c r="L119" s="24">
        <v>0.19439615958016085</v>
      </c>
    </row>
    <row r="120" spans="2:12" x14ac:dyDescent="0.2">
      <c r="C120" s="1" t="s">
        <v>840</v>
      </c>
      <c r="E120" s="23">
        <v>4948493</v>
      </c>
      <c r="F120" s="23">
        <v>7667.37</v>
      </c>
      <c r="G120" s="23">
        <v>4956160.37</v>
      </c>
      <c r="H120" s="23">
        <v>4675887.83</v>
      </c>
      <c r="I120" s="23">
        <v>4675887.83</v>
      </c>
      <c r="J120" s="23">
        <v>602026.62</v>
      </c>
      <c r="K120" s="23">
        <v>602026.62</v>
      </c>
      <c r="L120" s="24">
        <v>0.12147036719072106</v>
      </c>
    </row>
    <row r="121" spans="2:12" x14ac:dyDescent="0.2">
      <c r="B121" s="1" t="s">
        <v>610</v>
      </c>
      <c r="E121" s="23">
        <v>4948493</v>
      </c>
      <c r="F121" s="23">
        <v>7667.37</v>
      </c>
      <c r="G121" s="23">
        <v>4956160.37</v>
      </c>
      <c r="H121" s="23">
        <v>4675887.83</v>
      </c>
      <c r="I121" s="23">
        <v>4675887.83</v>
      </c>
      <c r="J121" s="23">
        <v>602026.62</v>
      </c>
      <c r="K121" s="23">
        <v>602026.62</v>
      </c>
      <c r="L121" s="24">
        <v>0.12147036719072106</v>
      </c>
    </row>
    <row r="122" spans="2:12" x14ac:dyDescent="0.2">
      <c r="B122" s="1" t="s">
        <v>336</v>
      </c>
      <c r="C122" s="1" t="s">
        <v>804</v>
      </c>
      <c r="D122" s="1" t="s">
        <v>611</v>
      </c>
      <c r="E122" s="23">
        <v>200000</v>
      </c>
      <c r="F122" s="23">
        <v>0</v>
      </c>
      <c r="G122" s="23">
        <v>200000</v>
      </c>
      <c r="H122" s="23">
        <v>0</v>
      </c>
      <c r="I122" s="23">
        <v>0</v>
      </c>
      <c r="J122" s="23">
        <v>0</v>
      </c>
      <c r="K122" s="23">
        <v>0</v>
      </c>
      <c r="L122" s="24">
        <v>0</v>
      </c>
    </row>
    <row r="123" spans="2:12" x14ac:dyDescent="0.2">
      <c r="C123" s="1" t="s">
        <v>841</v>
      </c>
      <c r="E123" s="23">
        <v>200000</v>
      </c>
      <c r="F123" s="23">
        <v>0</v>
      </c>
      <c r="G123" s="23">
        <v>200000</v>
      </c>
      <c r="H123" s="23">
        <v>0</v>
      </c>
      <c r="I123" s="23">
        <v>0</v>
      </c>
      <c r="J123" s="23">
        <v>0</v>
      </c>
      <c r="K123" s="23">
        <v>0</v>
      </c>
      <c r="L123" s="24">
        <v>0</v>
      </c>
    </row>
    <row r="124" spans="2:12" x14ac:dyDescent="0.2">
      <c r="B124" s="1" t="s">
        <v>612</v>
      </c>
      <c r="E124" s="23">
        <v>200000</v>
      </c>
      <c r="F124" s="23">
        <v>0</v>
      </c>
      <c r="G124" s="23">
        <v>200000</v>
      </c>
      <c r="H124" s="23">
        <v>0</v>
      </c>
      <c r="I124" s="23">
        <v>0</v>
      </c>
      <c r="J124" s="23">
        <v>0</v>
      </c>
      <c r="K124" s="23">
        <v>0</v>
      </c>
      <c r="L124" s="24">
        <v>0</v>
      </c>
    </row>
    <row r="125" spans="2:12" x14ac:dyDescent="0.2">
      <c r="B125" s="1" t="s">
        <v>339</v>
      </c>
      <c r="C125" s="1" t="s">
        <v>805</v>
      </c>
      <c r="D125" s="1" t="s">
        <v>575</v>
      </c>
      <c r="E125" s="23">
        <v>216040</v>
      </c>
      <c r="F125" s="23">
        <v>0</v>
      </c>
      <c r="G125" s="23">
        <v>216040</v>
      </c>
      <c r="H125" s="23">
        <v>152370</v>
      </c>
      <c r="I125" s="23">
        <v>152370</v>
      </c>
      <c r="J125" s="23">
        <v>43371.360000000001</v>
      </c>
      <c r="K125" s="23">
        <v>43371.360000000001</v>
      </c>
      <c r="L125" s="24">
        <v>0.2007561562673579</v>
      </c>
    </row>
    <row r="126" spans="2:12" x14ac:dyDescent="0.2">
      <c r="D126" s="1" t="s">
        <v>576</v>
      </c>
      <c r="E126" s="23">
        <v>12617</v>
      </c>
      <c r="F126" s="23">
        <v>0</v>
      </c>
      <c r="G126" s="23">
        <v>12617</v>
      </c>
      <c r="H126" s="23">
        <v>7559.83</v>
      </c>
      <c r="I126" s="23">
        <v>7559.83</v>
      </c>
      <c r="J126" s="23">
        <v>6057.01</v>
      </c>
      <c r="K126" s="23">
        <v>6057.01</v>
      </c>
      <c r="L126" s="24">
        <v>0.48006736942220812</v>
      </c>
    </row>
    <row r="127" spans="2:12" x14ac:dyDescent="0.2">
      <c r="C127" s="1" t="s">
        <v>842</v>
      </c>
      <c r="E127" s="23">
        <v>228657</v>
      </c>
      <c r="F127" s="23">
        <v>0</v>
      </c>
      <c r="G127" s="23">
        <v>228657</v>
      </c>
      <c r="H127" s="23">
        <v>159929.82999999999</v>
      </c>
      <c r="I127" s="23">
        <v>159929.82999999999</v>
      </c>
      <c r="J127" s="23">
        <v>49428.37</v>
      </c>
      <c r="K127" s="23">
        <v>49428.37</v>
      </c>
      <c r="L127" s="24">
        <v>0.21616819078357541</v>
      </c>
    </row>
    <row r="128" spans="2:12" x14ac:dyDescent="0.2">
      <c r="B128" s="1" t="s">
        <v>613</v>
      </c>
      <c r="E128" s="23">
        <v>228657</v>
      </c>
      <c r="F128" s="23">
        <v>0</v>
      </c>
      <c r="G128" s="23">
        <v>228657</v>
      </c>
      <c r="H128" s="23">
        <v>159929.82999999999</v>
      </c>
      <c r="I128" s="23">
        <v>159929.82999999999</v>
      </c>
      <c r="J128" s="23">
        <v>49428.37</v>
      </c>
      <c r="K128" s="23">
        <v>49428.37</v>
      </c>
      <c r="L128" s="24">
        <v>0.21616819078357541</v>
      </c>
    </row>
    <row r="129" spans="1:12" x14ac:dyDescent="0.2">
      <c r="B129" s="1" t="s">
        <v>340</v>
      </c>
      <c r="C129" s="1" t="s">
        <v>806</v>
      </c>
      <c r="D129" s="1" t="s">
        <v>575</v>
      </c>
      <c r="E129" s="23">
        <v>1883797</v>
      </c>
      <c r="F129" s="23">
        <v>0</v>
      </c>
      <c r="G129" s="23">
        <v>1883797</v>
      </c>
      <c r="H129" s="23">
        <v>1607737.48</v>
      </c>
      <c r="I129" s="23">
        <v>1607737.48</v>
      </c>
      <c r="J129" s="23">
        <v>499763.35</v>
      </c>
      <c r="K129" s="23">
        <v>499763.35</v>
      </c>
      <c r="L129" s="24">
        <v>0.26529575638988701</v>
      </c>
    </row>
    <row r="130" spans="1:12" x14ac:dyDescent="0.2">
      <c r="D130" s="1" t="s">
        <v>576</v>
      </c>
      <c r="E130" s="23">
        <v>60335</v>
      </c>
      <c r="F130" s="23">
        <v>0</v>
      </c>
      <c r="G130" s="23">
        <v>60335</v>
      </c>
      <c r="H130" s="23">
        <v>56329.82</v>
      </c>
      <c r="I130" s="23">
        <v>56329.82</v>
      </c>
      <c r="J130" s="23">
        <v>31359.439999999999</v>
      </c>
      <c r="K130" s="23">
        <v>31359.439999999999</v>
      </c>
      <c r="L130" s="24">
        <v>0.51975536587387083</v>
      </c>
    </row>
    <row r="131" spans="1:12" x14ac:dyDescent="0.2">
      <c r="D131" s="1" t="s">
        <v>584</v>
      </c>
      <c r="E131" s="23">
        <v>1027304</v>
      </c>
      <c r="F131" s="23">
        <v>33189</v>
      </c>
      <c r="G131" s="23">
        <v>1060493</v>
      </c>
      <c r="H131" s="23">
        <v>137894.04999999999</v>
      </c>
      <c r="I131" s="23">
        <v>137894.04999999999</v>
      </c>
      <c r="J131" s="23">
        <v>27637.47</v>
      </c>
      <c r="K131" s="23">
        <v>27637.47</v>
      </c>
      <c r="L131" s="24">
        <v>2.606096409877293E-2</v>
      </c>
    </row>
    <row r="132" spans="1:12" x14ac:dyDescent="0.2">
      <c r="C132" s="1" t="s">
        <v>843</v>
      </c>
      <c r="E132" s="23">
        <v>2971436</v>
      </c>
      <c r="F132" s="23">
        <v>33189</v>
      </c>
      <c r="G132" s="23">
        <v>3004625</v>
      </c>
      <c r="H132" s="23">
        <v>1801961.35</v>
      </c>
      <c r="I132" s="23">
        <v>1801961.35</v>
      </c>
      <c r="J132" s="23">
        <v>558760.25999999989</v>
      </c>
      <c r="K132" s="23">
        <v>558760.25999999989</v>
      </c>
      <c r="L132" s="24">
        <v>0.18596672130465533</v>
      </c>
    </row>
    <row r="133" spans="1:12" x14ac:dyDescent="0.2">
      <c r="B133" s="1" t="s">
        <v>614</v>
      </c>
      <c r="E133" s="23">
        <v>2971436</v>
      </c>
      <c r="F133" s="23">
        <v>33189</v>
      </c>
      <c r="G133" s="23">
        <v>3004625</v>
      </c>
      <c r="H133" s="23">
        <v>1801961.35</v>
      </c>
      <c r="I133" s="23">
        <v>1801961.35</v>
      </c>
      <c r="J133" s="23">
        <v>558760.25999999989</v>
      </c>
      <c r="K133" s="23">
        <v>558760.25999999989</v>
      </c>
      <c r="L133" s="24">
        <v>0.18596672130465533</v>
      </c>
    </row>
    <row r="134" spans="1:12" x14ac:dyDescent="0.2">
      <c r="B134" s="1" t="s">
        <v>341</v>
      </c>
      <c r="C134" s="1" t="s">
        <v>807</v>
      </c>
      <c r="D134" s="1" t="s">
        <v>575</v>
      </c>
      <c r="E134" s="23">
        <v>1737098</v>
      </c>
      <c r="F134" s="23">
        <v>0</v>
      </c>
      <c r="G134" s="23">
        <v>1737098</v>
      </c>
      <c r="H134" s="23">
        <v>1158221.28</v>
      </c>
      <c r="I134" s="23">
        <v>1158221.28</v>
      </c>
      <c r="J134" s="23">
        <v>497083.33999999997</v>
      </c>
      <c r="K134" s="23">
        <v>497083.33999999997</v>
      </c>
      <c r="L134" s="24">
        <v>0.28615733827337314</v>
      </c>
    </row>
    <row r="135" spans="1:12" x14ac:dyDescent="0.2">
      <c r="D135" s="1" t="s">
        <v>576</v>
      </c>
      <c r="E135" s="23">
        <v>72550</v>
      </c>
      <c r="F135" s="23">
        <v>0</v>
      </c>
      <c r="G135" s="23">
        <v>72550</v>
      </c>
      <c r="H135" s="23">
        <v>52932.31</v>
      </c>
      <c r="I135" s="23">
        <v>52932.31</v>
      </c>
      <c r="J135" s="23">
        <v>4580.32</v>
      </c>
      <c r="K135" s="23">
        <v>4580.32</v>
      </c>
      <c r="L135" s="24">
        <v>6.3133287388008261E-2</v>
      </c>
    </row>
    <row r="136" spans="1:12" x14ac:dyDescent="0.2">
      <c r="C136" s="1" t="s">
        <v>844</v>
      </c>
      <c r="E136" s="23">
        <v>1809648</v>
      </c>
      <c r="F136" s="23">
        <v>0</v>
      </c>
      <c r="G136" s="23">
        <v>1809648</v>
      </c>
      <c r="H136" s="23">
        <v>1211153.5900000001</v>
      </c>
      <c r="I136" s="23">
        <v>1211153.5900000001</v>
      </c>
      <c r="J136" s="23">
        <v>501663.66</v>
      </c>
      <c r="K136" s="23">
        <v>501663.66</v>
      </c>
      <c r="L136" s="24">
        <v>0.27721615474390598</v>
      </c>
    </row>
    <row r="137" spans="1:12" x14ac:dyDescent="0.2">
      <c r="B137" s="1" t="s">
        <v>615</v>
      </c>
      <c r="E137" s="23">
        <v>1809648</v>
      </c>
      <c r="F137" s="23">
        <v>0</v>
      </c>
      <c r="G137" s="23">
        <v>1809648</v>
      </c>
      <c r="H137" s="23">
        <v>1211153.5900000001</v>
      </c>
      <c r="I137" s="23">
        <v>1211153.5900000001</v>
      </c>
      <c r="J137" s="23">
        <v>501663.66</v>
      </c>
      <c r="K137" s="23">
        <v>501663.66</v>
      </c>
      <c r="L137" s="24">
        <v>0.27721615474390598</v>
      </c>
    </row>
    <row r="138" spans="1:12" x14ac:dyDescent="0.2">
      <c r="A138" s="1" t="s">
        <v>616</v>
      </c>
      <c r="E138" s="23">
        <v>68430274</v>
      </c>
      <c r="F138" s="23">
        <v>33189</v>
      </c>
      <c r="G138" s="23">
        <v>68463463</v>
      </c>
      <c r="H138" s="23">
        <v>38510027.849999994</v>
      </c>
      <c r="I138" s="23">
        <v>38274261.609999992</v>
      </c>
      <c r="J138" s="23">
        <v>13160237.109999998</v>
      </c>
      <c r="K138" s="23">
        <v>13139004.139999999</v>
      </c>
      <c r="L138" s="24">
        <v>0.19222277888572478</v>
      </c>
    </row>
    <row r="139" spans="1:12" x14ac:dyDescent="0.2">
      <c r="A139" s="1" t="s">
        <v>570</v>
      </c>
      <c r="B139" s="1" t="s">
        <v>301</v>
      </c>
      <c r="C139" s="1" t="s">
        <v>800</v>
      </c>
      <c r="D139" s="1" t="s">
        <v>575</v>
      </c>
      <c r="E139" s="23">
        <v>0</v>
      </c>
      <c r="F139" s="23">
        <v>0</v>
      </c>
      <c r="G139" s="23">
        <v>0</v>
      </c>
      <c r="H139" s="23">
        <v>2024.85</v>
      </c>
      <c r="I139" s="23">
        <v>2024.85</v>
      </c>
      <c r="J139" s="23">
        <v>2024.85</v>
      </c>
      <c r="K139" s="23">
        <v>2024.85</v>
      </c>
      <c r="L139" s="24">
        <v>0</v>
      </c>
    </row>
    <row r="140" spans="1:12" x14ac:dyDescent="0.2">
      <c r="C140" s="1" t="s">
        <v>837</v>
      </c>
      <c r="E140" s="23">
        <v>0</v>
      </c>
      <c r="F140" s="23">
        <v>0</v>
      </c>
      <c r="G140" s="23">
        <v>0</v>
      </c>
      <c r="H140" s="23">
        <v>2024.85</v>
      </c>
      <c r="I140" s="23">
        <v>2024.85</v>
      </c>
      <c r="J140" s="23">
        <v>2024.85</v>
      </c>
      <c r="K140" s="23">
        <v>2024.85</v>
      </c>
      <c r="L140" s="24">
        <v>0</v>
      </c>
    </row>
    <row r="141" spans="1:12" x14ac:dyDescent="0.2">
      <c r="B141" s="1" t="s">
        <v>607</v>
      </c>
      <c r="E141" s="23">
        <v>0</v>
      </c>
      <c r="F141" s="23">
        <v>0</v>
      </c>
      <c r="G141" s="23">
        <v>0</v>
      </c>
      <c r="H141" s="23">
        <v>2024.85</v>
      </c>
      <c r="I141" s="23">
        <v>2024.85</v>
      </c>
      <c r="J141" s="23">
        <v>2024.85</v>
      </c>
      <c r="K141" s="23">
        <v>2024.85</v>
      </c>
      <c r="L141" s="24">
        <v>0</v>
      </c>
    </row>
    <row r="142" spans="1:12" x14ac:dyDescent="0.2">
      <c r="A142" s="1" t="s">
        <v>617</v>
      </c>
      <c r="E142" s="23">
        <v>0</v>
      </c>
      <c r="F142" s="23">
        <v>0</v>
      </c>
      <c r="G142" s="23">
        <v>0</v>
      </c>
      <c r="H142" s="23">
        <v>2024.85</v>
      </c>
      <c r="I142" s="23">
        <v>2024.85</v>
      </c>
      <c r="J142" s="23">
        <v>2024.85</v>
      </c>
      <c r="K142" s="23">
        <v>2024.85</v>
      </c>
      <c r="L142" s="24">
        <v>0</v>
      </c>
    </row>
    <row r="143" spans="1:12" x14ac:dyDescent="0.2">
      <c r="A143" s="1" t="s">
        <v>342</v>
      </c>
      <c r="B143" s="1" t="s">
        <v>343</v>
      </c>
      <c r="C143" s="1" t="s">
        <v>808</v>
      </c>
      <c r="D143" s="1" t="s">
        <v>575</v>
      </c>
      <c r="E143" s="23">
        <v>404818</v>
      </c>
      <c r="F143" s="23">
        <v>0</v>
      </c>
      <c r="G143" s="23">
        <v>404818</v>
      </c>
      <c r="H143" s="23">
        <v>348619</v>
      </c>
      <c r="I143" s="23">
        <v>348619</v>
      </c>
      <c r="J143" s="23">
        <v>98819.059999999983</v>
      </c>
      <c r="K143" s="23">
        <v>98819.059999999983</v>
      </c>
      <c r="L143" s="24">
        <v>0.24410737664827153</v>
      </c>
    </row>
    <row r="144" spans="1:12" x14ac:dyDescent="0.2">
      <c r="D144" s="1" t="s">
        <v>576</v>
      </c>
      <c r="E144" s="23">
        <v>4500</v>
      </c>
      <c r="F144" s="23">
        <v>0</v>
      </c>
      <c r="G144" s="23">
        <v>4500</v>
      </c>
      <c r="H144" s="23">
        <v>3000</v>
      </c>
      <c r="I144" s="23">
        <v>3000</v>
      </c>
      <c r="J144" s="23">
        <v>0</v>
      </c>
      <c r="K144" s="23">
        <v>0</v>
      </c>
      <c r="L144" s="24">
        <v>0</v>
      </c>
    </row>
    <row r="145" spans="1:12" x14ac:dyDescent="0.2">
      <c r="D145" s="1" t="s">
        <v>603</v>
      </c>
      <c r="E145" s="23">
        <v>200</v>
      </c>
      <c r="F145" s="23">
        <v>685.51</v>
      </c>
      <c r="G145" s="23">
        <v>885.51</v>
      </c>
      <c r="H145" s="23">
        <v>885.51</v>
      </c>
      <c r="I145" s="23">
        <v>885.51</v>
      </c>
      <c r="J145" s="23">
        <v>885.51</v>
      </c>
      <c r="K145" s="23">
        <v>200</v>
      </c>
      <c r="L145" s="24">
        <v>1</v>
      </c>
    </row>
    <row r="146" spans="1:12" x14ac:dyDescent="0.2">
      <c r="C146" s="1" t="s">
        <v>845</v>
      </c>
      <c r="E146" s="23">
        <v>409518</v>
      </c>
      <c r="F146" s="23">
        <v>685.51</v>
      </c>
      <c r="G146" s="23">
        <v>410203.51</v>
      </c>
      <c r="H146" s="23">
        <v>352504.51</v>
      </c>
      <c r="I146" s="23">
        <v>352504.51</v>
      </c>
      <c r="J146" s="23">
        <v>99704.569999999978</v>
      </c>
      <c r="K146" s="23">
        <v>99019.059999999983</v>
      </c>
      <c r="L146" s="24">
        <v>0.24306123075348618</v>
      </c>
    </row>
    <row r="147" spans="1:12" x14ac:dyDescent="0.2">
      <c r="B147" s="1" t="s">
        <v>618</v>
      </c>
      <c r="E147" s="23">
        <v>409518</v>
      </c>
      <c r="F147" s="23">
        <v>685.51</v>
      </c>
      <c r="G147" s="23">
        <v>410203.51</v>
      </c>
      <c r="H147" s="23">
        <v>352504.51</v>
      </c>
      <c r="I147" s="23">
        <v>352504.51</v>
      </c>
      <c r="J147" s="23">
        <v>99704.569999999978</v>
      </c>
      <c r="K147" s="23">
        <v>99019.059999999983</v>
      </c>
      <c r="L147" s="24">
        <v>0.24306123075348618</v>
      </c>
    </row>
    <row r="148" spans="1:12" x14ac:dyDescent="0.2">
      <c r="B148" s="1" t="s">
        <v>344</v>
      </c>
      <c r="C148" s="1" t="s">
        <v>619</v>
      </c>
      <c r="D148" s="1" t="s">
        <v>575</v>
      </c>
      <c r="E148" s="23">
        <v>616802</v>
      </c>
      <c r="F148" s="23">
        <v>0</v>
      </c>
      <c r="G148" s="23">
        <v>616802</v>
      </c>
      <c r="H148" s="23">
        <v>458799.58</v>
      </c>
      <c r="I148" s="23">
        <v>458799.58</v>
      </c>
      <c r="J148" s="23">
        <v>165310.75</v>
      </c>
      <c r="K148" s="23">
        <v>165310.75</v>
      </c>
      <c r="L148" s="24">
        <v>0.26801266857111361</v>
      </c>
    </row>
    <row r="149" spans="1:12" x14ac:dyDescent="0.2">
      <c r="D149" s="1" t="s">
        <v>576</v>
      </c>
      <c r="E149" s="23">
        <v>286501</v>
      </c>
      <c r="F149" s="23">
        <v>-685.51</v>
      </c>
      <c r="G149" s="23">
        <v>285815.49</v>
      </c>
      <c r="H149" s="23">
        <v>85844.93</v>
      </c>
      <c r="I149" s="23">
        <v>82844.929999999993</v>
      </c>
      <c r="J149" s="23">
        <v>33135.339999999997</v>
      </c>
      <c r="K149" s="23">
        <v>33135.339999999997</v>
      </c>
      <c r="L149" s="24">
        <v>0.11593262492526209</v>
      </c>
    </row>
    <row r="150" spans="1:12" x14ac:dyDescent="0.2">
      <c r="D150" s="1" t="s">
        <v>577</v>
      </c>
      <c r="E150" s="23">
        <v>54039</v>
      </c>
      <c r="F150" s="23">
        <v>0</v>
      </c>
      <c r="G150" s="23">
        <v>54039</v>
      </c>
      <c r="H150" s="23">
        <v>0</v>
      </c>
      <c r="I150" s="23">
        <v>0</v>
      </c>
      <c r="J150" s="23">
        <v>0</v>
      </c>
      <c r="K150" s="23">
        <v>0</v>
      </c>
      <c r="L150" s="24">
        <v>0</v>
      </c>
    </row>
    <row r="151" spans="1:12" x14ac:dyDescent="0.2">
      <c r="D151" s="1" t="s">
        <v>584</v>
      </c>
      <c r="E151" s="23">
        <v>800060</v>
      </c>
      <c r="F151" s="23">
        <v>95597.32</v>
      </c>
      <c r="G151" s="23">
        <v>895657.32</v>
      </c>
      <c r="H151" s="23">
        <v>97277.39</v>
      </c>
      <c r="I151" s="23">
        <v>97277.39</v>
      </c>
      <c r="J151" s="23">
        <v>0</v>
      </c>
      <c r="K151" s="23">
        <v>0</v>
      </c>
      <c r="L151" s="24">
        <v>0</v>
      </c>
    </row>
    <row r="152" spans="1:12" x14ac:dyDescent="0.2">
      <c r="C152" s="1" t="s">
        <v>620</v>
      </c>
      <c r="E152" s="23">
        <v>1757402</v>
      </c>
      <c r="F152" s="23">
        <v>94911.810000000012</v>
      </c>
      <c r="G152" s="23">
        <v>1852313.81</v>
      </c>
      <c r="H152" s="23">
        <v>641921.9</v>
      </c>
      <c r="I152" s="23">
        <v>638921.9</v>
      </c>
      <c r="J152" s="23">
        <v>198446.09</v>
      </c>
      <c r="K152" s="23">
        <v>198446.09</v>
      </c>
      <c r="L152" s="24">
        <v>0.10713416319019939</v>
      </c>
    </row>
    <row r="153" spans="1:12" x14ac:dyDescent="0.2">
      <c r="B153" s="1" t="s">
        <v>621</v>
      </c>
      <c r="E153" s="23">
        <v>1757402</v>
      </c>
      <c r="F153" s="23">
        <v>94911.810000000012</v>
      </c>
      <c r="G153" s="23">
        <v>1852313.81</v>
      </c>
      <c r="H153" s="23">
        <v>641921.9</v>
      </c>
      <c r="I153" s="23">
        <v>638921.9</v>
      </c>
      <c r="J153" s="23">
        <v>198446.09</v>
      </c>
      <c r="K153" s="23">
        <v>198446.09</v>
      </c>
      <c r="L153" s="24">
        <v>0.10713416319019939</v>
      </c>
    </row>
    <row r="154" spans="1:12" x14ac:dyDescent="0.2">
      <c r="B154" s="1" t="s">
        <v>346</v>
      </c>
      <c r="C154" s="1" t="s">
        <v>84</v>
      </c>
      <c r="D154" s="1" t="s">
        <v>575</v>
      </c>
      <c r="E154" s="23">
        <v>345514</v>
      </c>
      <c r="F154" s="23">
        <v>0</v>
      </c>
      <c r="G154" s="23">
        <v>345514</v>
      </c>
      <c r="H154" s="23">
        <v>248782</v>
      </c>
      <c r="I154" s="23">
        <v>248782</v>
      </c>
      <c r="J154" s="23">
        <v>82924.53</v>
      </c>
      <c r="K154" s="23">
        <v>82924.53</v>
      </c>
      <c r="L154" s="24">
        <v>0.24000338625931222</v>
      </c>
    </row>
    <row r="155" spans="1:12" x14ac:dyDescent="0.2">
      <c r="D155" s="1" t="s">
        <v>576</v>
      </c>
      <c r="E155" s="23">
        <v>108497</v>
      </c>
      <c r="F155" s="23">
        <v>0</v>
      </c>
      <c r="G155" s="23">
        <v>108497</v>
      </c>
      <c r="H155" s="23">
        <v>49091.89</v>
      </c>
      <c r="I155" s="23">
        <v>49091.89</v>
      </c>
      <c r="J155" s="23">
        <v>0</v>
      </c>
      <c r="K155" s="23">
        <v>0</v>
      </c>
      <c r="L155" s="24">
        <v>0</v>
      </c>
    </row>
    <row r="156" spans="1:12" x14ac:dyDescent="0.2">
      <c r="D156" s="1" t="s">
        <v>577</v>
      </c>
      <c r="E156" s="23">
        <v>969074</v>
      </c>
      <c r="F156" s="23">
        <v>0</v>
      </c>
      <c r="G156" s="23">
        <v>969074</v>
      </c>
      <c r="H156" s="23">
        <v>316000</v>
      </c>
      <c r="I156" s="23">
        <v>316000</v>
      </c>
      <c r="J156" s="23">
        <v>20000</v>
      </c>
      <c r="K156" s="23">
        <v>20000</v>
      </c>
      <c r="L156" s="24">
        <v>2.0638258791382289E-2</v>
      </c>
    </row>
    <row r="157" spans="1:12" x14ac:dyDescent="0.2">
      <c r="C157" s="1" t="s">
        <v>622</v>
      </c>
      <c r="E157" s="23">
        <v>1423085</v>
      </c>
      <c r="F157" s="23">
        <v>0</v>
      </c>
      <c r="G157" s="23">
        <v>1423085</v>
      </c>
      <c r="H157" s="23">
        <v>613873.89</v>
      </c>
      <c r="I157" s="23">
        <v>613873.89</v>
      </c>
      <c r="J157" s="23">
        <v>102924.53</v>
      </c>
      <c r="K157" s="23">
        <v>102924.53</v>
      </c>
      <c r="L157" s="24">
        <v>7.2324934912531572E-2</v>
      </c>
    </row>
    <row r="158" spans="1:12" x14ac:dyDescent="0.2">
      <c r="B158" s="1" t="s">
        <v>623</v>
      </c>
      <c r="E158" s="23">
        <v>1423085</v>
      </c>
      <c r="F158" s="23">
        <v>0</v>
      </c>
      <c r="G158" s="23">
        <v>1423085</v>
      </c>
      <c r="H158" s="23">
        <v>613873.89</v>
      </c>
      <c r="I158" s="23">
        <v>613873.89</v>
      </c>
      <c r="J158" s="23">
        <v>102924.53</v>
      </c>
      <c r="K158" s="23">
        <v>102924.53</v>
      </c>
      <c r="L158" s="24">
        <v>7.2324934912531572E-2</v>
      </c>
    </row>
    <row r="159" spans="1:12" x14ac:dyDescent="0.2">
      <c r="A159" s="1" t="s">
        <v>625</v>
      </c>
      <c r="E159" s="23">
        <v>3590005</v>
      </c>
      <c r="F159" s="23">
        <v>95597.32</v>
      </c>
      <c r="G159" s="23">
        <v>3685602.32</v>
      </c>
      <c r="H159" s="23">
        <v>1608300.3</v>
      </c>
      <c r="I159" s="23">
        <v>1605300.3</v>
      </c>
      <c r="J159" s="23">
        <v>401075.18999999994</v>
      </c>
      <c r="K159" s="23">
        <v>400389.68000000005</v>
      </c>
      <c r="L159" s="24">
        <v>0.10882215583150597</v>
      </c>
    </row>
    <row r="160" spans="1:12" x14ac:dyDescent="0.2">
      <c r="A160" s="1" t="s">
        <v>939</v>
      </c>
      <c r="B160" s="1" t="s">
        <v>344</v>
      </c>
      <c r="C160" s="1" t="s">
        <v>619</v>
      </c>
      <c r="D160" s="1" t="s">
        <v>584</v>
      </c>
      <c r="E160" s="23">
        <v>0</v>
      </c>
      <c r="F160" s="23">
        <v>361896.20999999996</v>
      </c>
      <c r="G160" s="23">
        <v>361896.20999999996</v>
      </c>
      <c r="H160" s="23">
        <v>361896.20999999996</v>
      </c>
      <c r="I160" s="23">
        <v>361896.20999999996</v>
      </c>
      <c r="J160" s="23">
        <v>0</v>
      </c>
      <c r="K160" s="23">
        <v>0</v>
      </c>
      <c r="L160" s="24">
        <v>0</v>
      </c>
    </row>
    <row r="161" spans="1:12" x14ac:dyDescent="0.2">
      <c r="C161" s="1" t="s">
        <v>620</v>
      </c>
      <c r="E161" s="23">
        <v>0</v>
      </c>
      <c r="F161" s="23">
        <v>361896.20999999996</v>
      </c>
      <c r="G161" s="23">
        <v>361896.20999999996</v>
      </c>
      <c r="H161" s="23">
        <v>361896.20999999996</v>
      </c>
      <c r="I161" s="23">
        <v>361896.20999999996</v>
      </c>
      <c r="J161" s="23">
        <v>0</v>
      </c>
      <c r="K161" s="23">
        <v>0</v>
      </c>
      <c r="L161" s="24">
        <v>0</v>
      </c>
    </row>
    <row r="162" spans="1:12" x14ac:dyDescent="0.2">
      <c r="B162" s="1" t="s">
        <v>621</v>
      </c>
      <c r="E162" s="23">
        <v>0</v>
      </c>
      <c r="F162" s="23">
        <v>361896.20999999996</v>
      </c>
      <c r="G162" s="23">
        <v>361896.20999999996</v>
      </c>
      <c r="H162" s="23">
        <v>361896.20999999996</v>
      </c>
      <c r="I162" s="23">
        <v>361896.20999999996</v>
      </c>
      <c r="J162" s="23">
        <v>0</v>
      </c>
      <c r="K162" s="23">
        <v>0</v>
      </c>
      <c r="L162" s="24">
        <v>0</v>
      </c>
    </row>
    <row r="163" spans="1:12" x14ac:dyDescent="0.2">
      <c r="B163" s="1" t="s">
        <v>346</v>
      </c>
      <c r="C163" s="1" t="s">
        <v>84</v>
      </c>
      <c r="D163" s="1" t="s">
        <v>584</v>
      </c>
      <c r="E163" s="23">
        <v>0</v>
      </c>
      <c r="F163" s="23">
        <v>683825.36</v>
      </c>
      <c r="G163" s="23">
        <v>683825.36</v>
      </c>
      <c r="H163" s="23">
        <v>683825.36</v>
      </c>
      <c r="I163" s="23">
        <v>683825.36</v>
      </c>
      <c r="J163" s="23">
        <v>188483.04</v>
      </c>
      <c r="K163" s="23">
        <v>188483.04</v>
      </c>
      <c r="L163" s="24">
        <v>0.27563037439851601</v>
      </c>
    </row>
    <row r="164" spans="1:12" x14ac:dyDescent="0.2">
      <c r="C164" s="1" t="s">
        <v>622</v>
      </c>
      <c r="E164" s="23">
        <v>0</v>
      </c>
      <c r="F164" s="23">
        <v>683825.36</v>
      </c>
      <c r="G164" s="23">
        <v>683825.36</v>
      </c>
      <c r="H164" s="23">
        <v>683825.36</v>
      </c>
      <c r="I164" s="23">
        <v>683825.36</v>
      </c>
      <c r="J164" s="23">
        <v>188483.04</v>
      </c>
      <c r="K164" s="23">
        <v>188483.04</v>
      </c>
      <c r="L164" s="24">
        <v>0.27563037439851601</v>
      </c>
    </row>
    <row r="165" spans="1:12" x14ac:dyDescent="0.2">
      <c r="B165" s="1" t="s">
        <v>623</v>
      </c>
      <c r="E165" s="23">
        <v>0</v>
      </c>
      <c r="F165" s="23">
        <v>683825.36</v>
      </c>
      <c r="G165" s="23">
        <v>683825.36</v>
      </c>
      <c r="H165" s="23">
        <v>683825.36</v>
      </c>
      <c r="I165" s="23">
        <v>683825.36</v>
      </c>
      <c r="J165" s="23">
        <v>188483.04</v>
      </c>
      <c r="K165" s="23">
        <v>188483.04</v>
      </c>
      <c r="L165" s="24">
        <v>0.27563037439851601</v>
      </c>
    </row>
    <row r="166" spans="1:12" x14ac:dyDescent="0.2">
      <c r="A166" s="1" t="s">
        <v>940</v>
      </c>
      <c r="E166" s="23">
        <v>0</v>
      </c>
      <c r="F166" s="23">
        <v>1045721.57</v>
      </c>
      <c r="G166" s="23">
        <v>1045721.57</v>
      </c>
      <c r="H166" s="23">
        <v>1045721.57</v>
      </c>
      <c r="I166" s="23">
        <v>1045721.57</v>
      </c>
      <c r="J166" s="23">
        <v>188483.04</v>
      </c>
      <c r="K166" s="23">
        <v>188483.04</v>
      </c>
      <c r="L166" s="24">
        <v>0.18024208872348305</v>
      </c>
    </row>
    <row r="167" spans="1:12" x14ac:dyDescent="0.2">
      <c r="A167" s="1" t="s">
        <v>370</v>
      </c>
      <c r="B167" s="1" t="s">
        <v>420</v>
      </c>
      <c r="C167" s="1" t="s">
        <v>809</v>
      </c>
      <c r="D167" s="1" t="s">
        <v>575</v>
      </c>
      <c r="E167" s="23">
        <v>384053</v>
      </c>
      <c r="F167" s="23">
        <v>0</v>
      </c>
      <c r="G167" s="23">
        <v>384053</v>
      </c>
      <c r="H167" s="23">
        <v>285794</v>
      </c>
      <c r="I167" s="23">
        <v>285794</v>
      </c>
      <c r="J167" s="23">
        <v>101777.27</v>
      </c>
      <c r="K167" s="23">
        <v>101777.27</v>
      </c>
      <c r="L167" s="24">
        <v>0.26500839727850062</v>
      </c>
    </row>
    <row r="168" spans="1:12" x14ac:dyDescent="0.2">
      <c r="D168" s="1" t="s">
        <v>576</v>
      </c>
      <c r="E168" s="23">
        <v>500</v>
      </c>
      <c r="F168" s="23">
        <v>0</v>
      </c>
      <c r="G168" s="23">
        <v>500</v>
      </c>
      <c r="H168" s="23">
        <v>0</v>
      </c>
      <c r="I168" s="23">
        <v>0</v>
      </c>
      <c r="J168" s="23">
        <v>0</v>
      </c>
      <c r="K168" s="23">
        <v>0</v>
      </c>
      <c r="L168" s="24">
        <v>0</v>
      </c>
    </row>
    <row r="169" spans="1:12" x14ac:dyDescent="0.2">
      <c r="D169" s="1" t="s">
        <v>603</v>
      </c>
      <c r="E169" s="23">
        <v>200</v>
      </c>
      <c r="F169" s="23">
        <v>0</v>
      </c>
      <c r="G169" s="23">
        <v>200</v>
      </c>
      <c r="H169" s="23">
        <v>200</v>
      </c>
      <c r="I169" s="23">
        <v>200</v>
      </c>
      <c r="J169" s="23">
        <v>200</v>
      </c>
      <c r="K169" s="23">
        <v>200</v>
      </c>
      <c r="L169" s="24">
        <v>1</v>
      </c>
    </row>
    <row r="170" spans="1:12" x14ac:dyDescent="0.2">
      <c r="C170" s="1" t="s">
        <v>846</v>
      </c>
      <c r="E170" s="23">
        <v>384753</v>
      </c>
      <c r="F170" s="23">
        <v>0</v>
      </c>
      <c r="G170" s="23">
        <v>384753</v>
      </c>
      <c r="H170" s="23">
        <v>285994</v>
      </c>
      <c r="I170" s="23">
        <v>285994</v>
      </c>
      <c r="J170" s="23">
        <v>101977.27</v>
      </c>
      <c r="K170" s="23">
        <v>101977.27</v>
      </c>
      <c r="L170" s="24">
        <v>0.26504606851668472</v>
      </c>
    </row>
    <row r="171" spans="1:12" x14ac:dyDescent="0.2">
      <c r="B171" s="1" t="s">
        <v>628</v>
      </c>
      <c r="E171" s="23">
        <v>384753</v>
      </c>
      <c r="F171" s="23">
        <v>0</v>
      </c>
      <c r="G171" s="23">
        <v>384753</v>
      </c>
      <c r="H171" s="23">
        <v>285994</v>
      </c>
      <c r="I171" s="23">
        <v>285994</v>
      </c>
      <c r="J171" s="23">
        <v>101977.27</v>
      </c>
      <c r="K171" s="23">
        <v>101977.27</v>
      </c>
      <c r="L171" s="24">
        <v>0.26504606851668472</v>
      </c>
    </row>
    <row r="172" spans="1:12" x14ac:dyDescent="0.2">
      <c r="B172" s="1" t="s">
        <v>421</v>
      </c>
      <c r="C172" s="1" t="s">
        <v>810</v>
      </c>
      <c r="D172" s="1" t="s">
        <v>575</v>
      </c>
      <c r="E172" s="23">
        <v>141162</v>
      </c>
      <c r="F172" s="23">
        <v>0</v>
      </c>
      <c r="G172" s="23">
        <v>141162</v>
      </c>
      <c r="H172" s="23">
        <v>65900</v>
      </c>
      <c r="I172" s="23">
        <v>65900</v>
      </c>
      <c r="J172" s="23">
        <v>27905.890000000003</v>
      </c>
      <c r="K172" s="23">
        <v>27905.890000000003</v>
      </c>
      <c r="L172" s="24">
        <v>0.19768698374916766</v>
      </c>
    </row>
    <row r="173" spans="1:12" x14ac:dyDescent="0.2">
      <c r="D173" s="1" t="s">
        <v>576</v>
      </c>
      <c r="E173" s="23">
        <v>4249835</v>
      </c>
      <c r="F173" s="23">
        <v>0</v>
      </c>
      <c r="G173" s="23">
        <v>4249835</v>
      </c>
      <c r="H173" s="23">
        <v>4119509.4899999998</v>
      </c>
      <c r="I173" s="23">
        <v>4089177.03</v>
      </c>
      <c r="J173" s="23">
        <v>642722.71</v>
      </c>
      <c r="K173" s="23">
        <v>642722.71</v>
      </c>
      <c r="L173" s="24">
        <v>0.15123474440772405</v>
      </c>
    </row>
    <row r="174" spans="1:12" x14ac:dyDescent="0.2">
      <c r="D174" s="1" t="s">
        <v>584</v>
      </c>
      <c r="E174" s="23">
        <v>115000</v>
      </c>
      <c r="F174" s="23">
        <v>0</v>
      </c>
      <c r="G174" s="23">
        <v>115000</v>
      </c>
      <c r="H174" s="23">
        <v>0</v>
      </c>
      <c r="I174" s="23">
        <v>0</v>
      </c>
      <c r="J174" s="23">
        <v>0</v>
      </c>
      <c r="K174" s="23">
        <v>0</v>
      </c>
      <c r="L174" s="24">
        <v>0</v>
      </c>
    </row>
    <row r="175" spans="1:12" x14ac:dyDescent="0.2">
      <c r="C175" s="1" t="s">
        <v>847</v>
      </c>
      <c r="E175" s="23">
        <v>4505997</v>
      </c>
      <c r="F175" s="23">
        <v>0</v>
      </c>
      <c r="G175" s="23">
        <v>4505997</v>
      </c>
      <c r="H175" s="23">
        <v>4185409.4899999998</v>
      </c>
      <c r="I175" s="23">
        <v>4155077.03</v>
      </c>
      <c r="J175" s="23">
        <v>670628.6</v>
      </c>
      <c r="K175" s="23">
        <v>670628.6</v>
      </c>
      <c r="L175" s="24">
        <v>0.14883023668235909</v>
      </c>
    </row>
    <row r="176" spans="1:12" x14ac:dyDescent="0.2">
      <c r="B176" s="1" t="s">
        <v>629</v>
      </c>
      <c r="E176" s="23">
        <v>4505997</v>
      </c>
      <c r="F176" s="23">
        <v>0</v>
      </c>
      <c r="G176" s="23">
        <v>4505997</v>
      </c>
      <c r="H176" s="23">
        <v>4185409.4899999998</v>
      </c>
      <c r="I176" s="23">
        <v>4155077.03</v>
      </c>
      <c r="J176" s="23">
        <v>670628.6</v>
      </c>
      <c r="K176" s="23">
        <v>670628.6</v>
      </c>
      <c r="L176" s="24">
        <v>0.14883023668235909</v>
      </c>
    </row>
    <row r="177" spans="2:12" x14ac:dyDescent="0.2">
      <c r="B177" s="1" t="s">
        <v>422</v>
      </c>
      <c r="C177" s="1" t="s">
        <v>811</v>
      </c>
      <c r="D177" s="1" t="s">
        <v>575</v>
      </c>
      <c r="E177" s="23">
        <v>1995708</v>
      </c>
      <c r="F177" s="23">
        <v>0</v>
      </c>
      <c r="G177" s="23">
        <v>1995708</v>
      </c>
      <c r="H177" s="23">
        <v>1294077</v>
      </c>
      <c r="I177" s="23">
        <v>1294077</v>
      </c>
      <c r="J177" s="23">
        <v>601549.07999999996</v>
      </c>
      <c r="K177" s="23">
        <v>601549.07999999996</v>
      </c>
      <c r="L177" s="24">
        <v>0.3014213903035915</v>
      </c>
    </row>
    <row r="178" spans="2:12" x14ac:dyDescent="0.2">
      <c r="D178" s="1" t="s">
        <v>576</v>
      </c>
      <c r="E178" s="23">
        <v>4391200</v>
      </c>
      <c r="F178" s="23">
        <v>0</v>
      </c>
      <c r="G178" s="23">
        <v>4391200</v>
      </c>
      <c r="H178" s="23">
        <v>3445892.0399999996</v>
      </c>
      <c r="I178" s="23">
        <v>3260681.51</v>
      </c>
      <c r="J178" s="23">
        <v>768047.95</v>
      </c>
      <c r="K178" s="23">
        <v>600883.79</v>
      </c>
      <c r="L178" s="24">
        <v>0.17490616460193112</v>
      </c>
    </row>
    <row r="179" spans="2:12" x14ac:dyDescent="0.2">
      <c r="D179" s="1" t="s">
        <v>584</v>
      </c>
      <c r="E179" s="23">
        <v>308000</v>
      </c>
      <c r="F179" s="23">
        <v>0</v>
      </c>
      <c r="G179" s="23">
        <v>308000</v>
      </c>
      <c r="H179" s="23">
        <v>11790.38</v>
      </c>
      <c r="I179" s="23">
        <v>11790.38</v>
      </c>
      <c r="J179" s="23">
        <v>3499.94</v>
      </c>
      <c r="K179" s="23">
        <v>3499.94</v>
      </c>
      <c r="L179" s="24">
        <v>1.1363441558441559E-2</v>
      </c>
    </row>
    <row r="180" spans="2:12" x14ac:dyDescent="0.2">
      <c r="C180" s="1" t="s">
        <v>848</v>
      </c>
      <c r="E180" s="23">
        <v>6694908</v>
      </c>
      <c r="F180" s="23">
        <v>0</v>
      </c>
      <c r="G180" s="23">
        <v>6694908</v>
      </c>
      <c r="H180" s="23">
        <v>4751759.419999999</v>
      </c>
      <c r="I180" s="23">
        <v>4566548.8899999997</v>
      </c>
      <c r="J180" s="23">
        <v>1373096.9699999997</v>
      </c>
      <c r="K180" s="23">
        <v>1205932.81</v>
      </c>
      <c r="L180" s="24">
        <v>0.20509571901510815</v>
      </c>
    </row>
    <row r="181" spans="2:12" x14ac:dyDescent="0.2">
      <c r="B181" s="1" t="s">
        <v>630</v>
      </c>
      <c r="E181" s="23">
        <v>6694908</v>
      </c>
      <c r="F181" s="23">
        <v>0</v>
      </c>
      <c r="G181" s="23">
        <v>6694908</v>
      </c>
      <c r="H181" s="23">
        <v>4751759.419999999</v>
      </c>
      <c r="I181" s="23">
        <v>4566548.8899999997</v>
      </c>
      <c r="J181" s="23">
        <v>1373096.9699999997</v>
      </c>
      <c r="K181" s="23">
        <v>1205932.81</v>
      </c>
      <c r="L181" s="24">
        <v>0.20509571901510815</v>
      </c>
    </row>
    <row r="182" spans="2:12" x14ac:dyDescent="0.2">
      <c r="B182" s="1" t="s">
        <v>423</v>
      </c>
      <c r="C182" s="1" t="s">
        <v>812</v>
      </c>
      <c r="D182" s="1" t="s">
        <v>576</v>
      </c>
      <c r="E182" s="23">
        <v>366250</v>
      </c>
      <c r="F182" s="23">
        <v>0</v>
      </c>
      <c r="G182" s="23">
        <v>366250</v>
      </c>
      <c r="H182" s="23">
        <v>287389.58999999997</v>
      </c>
      <c r="I182" s="23">
        <v>286189.58999999997</v>
      </c>
      <c r="J182" s="23">
        <v>32707.56</v>
      </c>
      <c r="K182" s="23">
        <v>21232.73</v>
      </c>
      <c r="L182" s="24">
        <v>8.9303918088737208E-2</v>
      </c>
    </row>
    <row r="183" spans="2:12" x14ac:dyDescent="0.2">
      <c r="D183" s="1" t="s">
        <v>577</v>
      </c>
      <c r="E183" s="23">
        <v>126300</v>
      </c>
      <c r="F183" s="23">
        <v>0</v>
      </c>
      <c r="G183" s="23">
        <v>126300</v>
      </c>
      <c r="H183" s="23">
        <v>40000</v>
      </c>
      <c r="I183" s="23">
        <v>40000</v>
      </c>
      <c r="J183" s="23">
        <v>23100</v>
      </c>
      <c r="K183" s="23">
        <v>0</v>
      </c>
      <c r="L183" s="24">
        <v>0.1828978622327791</v>
      </c>
    </row>
    <row r="184" spans="2:12" x14ac:dyDescent="0.2">
      <c r="C184" s="1" t="s">
        <v>849</v>
      </c>
      <c r="E184" s="23">
        <v>492550</v>
      </c>
      <c r="F184" s="23">
        <v>0</v>
      </c>
      <c r="G184" s="23">
        <v>492550</v>
      </c>
      <c r="H184" s="23">
        <v>327389.58999999997</v>
      </c>
      <c r="I184" s="23">
        <v>326189.58999999997</v>
      </c>
      <c r="J184" s="23">
        <v>55807.56</v>
      </c>
      <c r="K184" s="23">
        <v>21232.73</v>
      </c>
      <c r="L184" s="24">
        <v>0.11330333976246065</v>
      </c>
    </row>
    <row r="185" spans="2:12" x14ac:dyDescent="0.2">
      <c r="B185" s="1" t="s">
        <v>631</v>
      </c>
      <c r="E185" s="23">
        <v>492550</v>
      </c>
      <c r="F185" s="23">
        <v>0</v>
      </c>
      <c r="G185" s="23">
        <v>492550</v>
      </c>
      <c r="H185" s="23">
        <v>327389.58999999997</v>
      </c>
      <c r="I185" s="23">
        <v>326189.58999999997</v>
      </c>
      <c r="J185" s="23">
        <v>55807.56</v>
      </c>
      <c r="K185" s="23">
        <v>21232.73</v>
      </c>
      <c r="L185" s="24">
        <v>0.11330333976246065</v>
      </c>
    </row>
    <row r="186" spans="2:12" x14ac:dyDescent="0.2">
      <c r="B186" s="1" t="s">
        <v>428</v>
      </c>
      <c r="C186" s="1" t="s">
        <v>813</v>
      </c>
      <c r="D186" s="1" t="s">
        <v>575</v>
      </c>
      <c r="E186" s="23">
        <v>1489733</v>
      </c>
      <c r="F186" s="23">
        <v>0</v>
      </c>
      <c r="G186" s="23">
        <v>1489733</v>
      </c>
      <c r="H186" s="23">
        <v>1184262.8400000001</v>
      </c>
      <c r="I186" s="23">
        <v>1184262.8400000001</v>
      </c>
      <c r="J186" s="23">
        <v>387283.00000000006</v>
      </c>
      <c r="K186" s="23">
        <v>387283.00000000006</v>
      </c>
      <c r="L186" s="24">
        <v>0.2599680613908667</v>
      </c>
    </row>
    <row r="187" spans="2:12" x14ac:dyDescent="0.2">
      <c r="D187" s="1" t="s">
        <v>576</v>
      </c>
      <c r="E187" s="23">
        <v>586700</v>
      </c>
      <c r="F187" s="23">
        <v>0</v>
      </c>
      <c r="G187" s="23">
        <v>586700</v>
      </c>
      <c r="H187" s="23">
        <v>517270.67</v>
      </c>
      <c r="I187" s="23">
        <v>509376.31</v>
      </c>
      <c r="J187" s="23">
        <v>93906.65</v>
      </c>
      <c r="K187" s="23">
        <v>87700.709999999992</v>
      </c>
      <c r="L187" s="24">
        <v>0.1600590591443668</v>
      </c>
    </row>
    <row r="188" spans="2:12" x14ac:dyDescent="0.2">
      <c r="D188" s="1" t="s">
        <v>577</v>
      </c>
      <c r="E188" s="23">
        <v>3000</v>
      </c>
      <c r="F188" s="23">
        <v>0</v>
      </c>
      <c r="G188" s="23">
        <v>3000</v>
      </c>
      <c r="H188" s="23">
        <v>3000</v>
      </c>
      <c r="I188" s="23">
        <v>3000</v>
      </c>
      <c r="J188" s="23">
        <v>3000</v>
      </c>
      <c r="K188" s="23">
        <v>0</v>
      </c>
      <c r="L188" s="24">
        <v>1</v>
      </c>
    </row>
    <row r="189" spans="2:12" x14ac:dyDescent="0.2">
      <c r="D189" s="1" t="s">
        <v>584</v>
      </c>
      <c r="E189" s="23">
        <v>147000</v>
      </c>
      <c r="F189" s="23">
        <v>0</v>
      </c>
      <c r="G189" s="23">
        <v>147000</v>
      </c>
      <c r="H189" s="23">
        <v>120000</v>
      </c>
      <c r="I189" s="23">
        <v>7866.41</v>
      </c>
      <c r="J189" s="23">
        <v>7866.41</v>
      </c>
      <c r="K189" s="23">
        <v>45.59</v>
      </c>
      <c r="L189" s="24">
        <v>5.351299319727891E-2</v>
      </c>
    </row>
    <row r="190" spans="2:12" x14ac:dyDescent="0.2">
      <c r="C190" s="1" t="s">
        <v>850</v>
      </c>
      <c r="E190" s="23">
        <v>2226433</v>
      </c>
      <c r="F190" s="23">
        <v>0</v>
      </c>
      <c r="G190" s="23">
        <v>2226433</v>
      </c>
      <c r="H190" s="23">
        <v>1824533.51</v>
      </c>
      <c r="I190" s="23">
        <v>1704505.56</v>
      </c>
      <c r="J190" s="23">
        <v>492056.06</v>
      </c>
      <c r="K190" s="23">
        <v>475029.3000000001</v>
      </c>
      <c r="L190" s="24">
        <v>0.22100645292267948</v>
      </c>
    </row>
    <row r="191" spans="2:12" x14ac:dyDescent="0.2">
      <c r="B191" s="1" t="s">
        <v>632</v>
      </c>
      <c r="E191" s="23">
        <v>2226433</v>
      </c>
      <c r="F191" s="23">
        <v>0</v>
      </c>
      <c r="G191" s="23">
        <v>2226433</v>
      </c>
      <c r="H191" s="23">
        <v>1824533.51</v>
      </c>
      <c r="I191" s="23">
        <v>1704505.56</v>
      </c>
      <c r="J191" s="23">
        <v>492056.06</v>
      </c>
      <c r="K191" s="23">
        <v>475029.3000000001</v>
      </c>
      <c r="L191" s="24">
        <v>0.22100645292267948</v>
      </c>
    </row>
    <row r="192" spans="2:12" x14ac:dyDescent="0.2">
      <c r="B192" s="1" t="s">
        <v>456</v>
      </c>
      <c r="C192" s="1" t="s">
        <v>814</v>
      </c>
      <c r="D192" s="1" t="s">
        <v>575</v>
      </c>
      <c r="E192" s="23">
        <v>169701</v>
      </c>
      <c r="F192" s="23">
        <v>0</v>
      </c>
      <c r="G192" s="23">
        <v>169701</v>
      </c>
      <c r="H192" s="23">
        <v>111188</v>
      </c>
      <c r="I192" s="23">
        <v>111188</v>
      </c>
      <c r="J192" s="23">
        <v>36346.549999999996</v>
      </c>
      <c r="K192" s="23">
        <v>36346.549999999996</v>
      </c>
      <c r="L192" s="24">
        <v>0.21417994001213897</v>
      </c>
    </row>
    <row r="193" spans="1:12" x14ac:dyDescent="0.2">
      <c r="D193" s="1" t="s">
        <v>576</v>
      </c>
      <c r="E193" s="23">
        <v>458500</v>
      </c>
      <c r="F193" s="23">
        <v>0</v>
      </c>
      <c r="G193" s="23">
        <v>458500</v>
      </c>
      <c r="H193" s="23">
        <v>28134.43</v>
      </c>
      <c r="I193" s="23">
        <v>28134.43</v>
      </c>
      <c r="J193" s="23">
        <v>1225.26</v>
      </c>
      <c r="K193" s="23">
        <v>1225.26</v>
      </c>
      <c r="L193" s="24">
        <v>2.6723227917121047E-3</v>
      </c>
    </row>
    <row r="194" spans="1:12" x14ac:dyDescent="0.2">
      <c r="D194" s="1" t="s">
        <v>577</v>
      </c>
      <c r="E194" s="23">
        <v>10884445</v>
      </c>
      <c r="F194" s="23">
        <v>0</v>
      </c>
      <c r="G194" s="23">
        <v>10884445</v>
      </c>
      <c r="H194" s="23">
        <v>10762945</v>
      </c>
      <c r="I194" s="23">
        <v>10762945</v>
      </c>
      <c r="J194" s="23">
        <v>4110000</v>
      </c>
      <c r="K194" s="23">
        <v>4060000</v>
      </c>
      <c r="L194" s="24">
        <v>0.37760308403414228</v>
      </c>
    </row>
    <row r="195" spans="1:12" x14ac:dyDescent="0.2">
      <c r="D195" s="1" t="s">
        <v>591</v>
      </c>
      <c r="E195" s="23">
        <v>310000</v>
      </c>
      <c r="F195" s="23">
        <v>0</v>
      </c>
      <c r="G195" s="23">
        <v>310000</v>
      </c>
      <c r="H195" s="23">
        <v>0</v>
      </c>
      <c r="I195" s="23">
        <v>0</v>
      </c>
      <c r="J195" s="23">
        <v>0</v>
      </c>
      <c r="K195" s="23">
        <v>0</v>
      </c>
      <c r="L195" s="24">
        <v>0</v>
      </c>
    </row>
    <row r="196" spans="1:12" x14ac:dyDescent="0.2">
      <c r="C196" s="1" t="s">
        <v>851</v>
      </c>
      <c r="E196" s="23">
        <v>11822646</v>
      </c>
      <c r="F196" s="23">
        <v>0</v>
      </c>
      <c r="G196" s="23">
        <v>11822646</v>
      </c>
      <c r="H196" s="23">
        <v>10902267.43</v>
      </c>
      <c r="I196" s="23">
        <v>10902267.43</v>
      </c>
      <c r="J196" s="23">
        <v>4147571.81</v>
      </c>
      <c r="K196" s="23">
        <v>4097571.81</v>
      </c>
      <c r="L196" s="24">
        <v>0.35081586727708841</v>
      </c>
    </row>
    <row r="197" spans="1:12" x14ac:dyDescent="0.2">
      <c r="B197" s="1" t="s">
        <v>651</v>
      </c>
      <c r="E197" s="23">
        <v>11822646</v>
      </c>
      <c r="F197" s="23">
        <v>0</v>
      </c>
      <c r="G197" s="23">
        <v>11822646</v>
      </c>
      <c r="H197" s="23">
        <v>10902267.43</v>
      </c>
      <c r="I197" s="23">
        <v>10902267.43</v>
      </c>
      <c r="J197" s="23">
        <v>4147571.81</v>
      </c>
      <c r="K197" s="23">
        <v>4097571.81</v>
      </c>
      <c r="L197" s="24">
        <v>0.35081586727708841</v>
      </c>
    </row>
    <row r="198" spans="1:12" x14ac:dyDescent="0.2">
      <c r="A198" s="1" t="s">
        <v>633</v>
      </c>
      <c r="E198" s="23">
        <v>26127287</v>
      </c>
      <c r="F198" s="23">
        <v>0</v>
      </c>
      <c r="G198" s="23">
        <v>26127287</v>
      </c>
      <c r="H198" s="23">
        <v>22277353.439999998</v>
      </c>
      <c r="I198" s="23">
        <v>21940582.5</v>
      </c>
      <c r="J198" s="23">
        <v>6841138.2699999996</v>
      </c>
      <c r="K198" s="23">
        <v>6572372.5199999996</v>
      </c>
      <c r="L198" s="24">
        <v>0.26183883041511352</v>
      </c>
    </row>
    <row r="199" spans="1:12" x14ac:dyDescent="0.2">
      <c r="A199" s="1" t="s">
        <v>571</v>
      </c>
      <c r="B199" s="1" t="s">
        <v>456</v>
      </c>
      <c r="C199" s="1" t="s">
        <v>814</v>
      </c>
      <c r="D199" s="1" t="s">
        <v>584</v>
      </c>
      <c r="E199" s="23">
        <v>801208</v>
      </c>
      <c r="F199" s="23">
        <v>1926654</v>
      </c>
      <c r="G199" s="23">
        <v>2727862</v>
      </c>
      <c r="H199" s="23">
        <v>1640051.73</v>
      </c>
      <c r="I199" s="23">
        <v>1638047.17</v>
      </c>
      <c r="J199" s="23">
        <v>93159.16</v>
      </c>
      <c r="K199" s="23">
        <v>93159.16</v>
      </c>
      <c r="L199" s="24">
        <v>3.4150979778302566E-2</v>
      </c>
    </row>
    <row r="200" spans="1:12" x14ac:dyDescent="0.2">
      <c r="C200" s="1" t="s">
        <v>851</v>
      </c>
      <c r="E200" s="23">
        <v>801208</v>
      </c>
      <c r="F200" s="23">
        <v>1926654</v>
      </c>
      <c r="G200" s="23">
        <v>2727862</v>
      </c>
      <c r="H200" s="23">
        <v>1640051.73</v>
      </c>
      <c r="I200" s="23">
        <v>1638047.17</v>
      </c>
      <c r="J200" s="23">
        <v>93159.16</v>
      </c>
      <c r="K200" s="23">
        <v>93159.16</v>
      </c>
      <c r="L200" s="24">
        <v>3.4150979778302566E-2</v>
      </c>
    </row>
    <row r="201" spans="1:12" x14ac:dyDescent="0.2">
      <c r="B201" s="1" t="s">
        <v>651</v>
      </c>
      <c r="E201" s="23">
        <v>801208</v>
      </c>
      <c r="F201" s="23">
        <v>1926654</v>
      </c>
      <c r="G201" s="23">
        <v>2727862</v>
      </c>
      <c r="H201" s="23">
        <v>1640051.73</v>
      </c>
      <c r="I201" s="23">
        <v>1638047.17</v>
      </c>
      <c r="J201" s="23">
        <v>93159.16</v>
      </c>
      <c r="K201" s="23">
        <v>93159.16</v>
      </c>
      <c r="L201" s="24">
        <v>3.4150979778302566E-2</v>
      </c>
    </row>
    <row r="202" spans="1:12" x14ac:dyDescent="0.2">
      <c r="A202" s="1" t="s">
        <v>634</v>
      </c>
      <c r="E202" s="23">
        <v>801208</v>
      </c>
      <c r="F202" s="23">
        <v>1926654</v>
      </c>
      <c r="G202" s="23">
        <v>2727862</v>
      </c>
      <c r="H202" s="23">
        <v>1640051.73</v>
      </c>
      <c r="I202" s="23">
        <v>1638047.17</v>
      </c>
      <c r="J202" s="23">
        <v>93159.16</v>
      </c>
      <c r="K202" s="23">
        <v>93159.16</v>
      </c>
      <c r="L202" s="24">
        <v>3.4150979778302566E-2</v>
      </c>
    </row>
    <row r="203" spans="1:12" x14ac:dyDescent="0.2">
      <c r="A203" s="1" t="s">
        <v>432</v>
      </c>
      <c r="B203" s="1" t="s">
        <v>433</v>
      </c>
      <c r="C203" s="1" t="s">
        <v>815</v>
      </c>
      <c r="D203" s="1" t="s">
        <v>575</v>
      </c>
      <c r="E203" s="23">
        <v>45000</v>
      </c>
      <c r="F203" s="23">
        <v>0</v>
      </c>
      <c r="G203" s="23">
        <v>45000</v>
      </c>
      <c r="H203" s="23">
        <v>45000</v>
      </c>
      <c r="I203" s="23">
        <v>45000</v>
      </c>
      <c r="J203" s="23">
        <v>19424.68</v>
      </c>
      <c r="K203" s="23">
        <v>19424.68</v>
      </c>
      <c r="L203" s="24">
        <v>0.43165955555555557</v>
      </c>
    </row>
    <row r="204" spans="1:12" x14ac:dyDescent="0.2">
      <c r="D204" s="1" t="s">
        <v>576</v>
      </c>
      <c r="E204" s="23">
        <v>4095684</v>
      </c>
      <c r="F204" s="23">
        <v>0</v>
      </c>
      <c r="G204" s="23">
        <v>4095684</v>
      </c>
      <c r="H204" s="23">
        <v>1009886.91</v>
      </c>
      <c r="I204" s="23">
        <v>1009886.91</v>
      </c>
      <c r="J204" s="23">
        <v>1009886.91</v>
      </c>
      <c r="K204" s="23">
        <v>1009886.91</v>
      </c>
      <c r="L204" s="24">
        <v>0.24657344414266336</v>
      </c>
    </row>
    <row r="205" spans="1:12" x14ac:dyDescent="0.2">
      <c r="D205" s="1" t="s">
        <v>584</v>
      </c>
      <c r="E205" s="23">
        <v>3305097</v>
      </c>
      <c r="F205" s="23">
        <v>450000</v>
      </c>
      <c r="G205" s="23">
        <v>3755097</v>
      </c>
      <c r="H205" s="23">
        <v>3755096.93</v>
      </c>
      <c r="I205" s="23">
        <v>0</v>
      </c>
      <c r="J205" s="23">
        <v>0</v>
      </c>
      <c r="K205" s="23">
        <v>0</v>
      </c>
      <c r="L205" s="24">
        <v>0</v>
      </c>
    </row>
    <row r="206" spans="1:12" x14ac:dyDescent="0.2">
      <c r="C206" s="1" t="s">
        <v>852</v>
      </c>
      <c r="E206" s="23">
        <v>7445781</v>
      </c>
      <c r="F206" s="23">
        <v>450000</v>
      </c>
      <c r="G206" s="23">
        <v>7895781</v>
      </c>
      <c r="H206" s="23">
        <v>4809983.84</v>
      </c>
      <c r="I206" s="23">
        <v>1054886.9100000001</v>
      </c>
      <c r="J206" s="23">
        <v>1029311.5900000001</v>
      </c>
      <c r="K206" s="23">
        <v>1029311.5900000001</v>
      </c>
      <c r="L206" s="24">
        <v>0.13036222635860847</v>
      </c>
    </row>
    <row r="207" spans="1:12" x14ac:dyDescent="0.2">
      <c r="B207" s="1" t="s">
        <v>635</v>
      </c>
      <c r="E207" s="23">
        <v>7445781</v>
      </c>
      <c r="F207" s="23">
        <v>450000</v>
      </c>
      <c r="G207" s="23">
        <v>7895781</v>
      </c>
      <c r="H207" s="23">
        <v>4809983.84</v>
      </c>
      <c r="I207" s="23">
        <v>1054886.9100000001</v>
      </c>
      <c r="J207" s="23">
        <v>1029311.5900000001</v>
      </c>
      <c r="K207" s="23">
        <v>1029311.5900000001</v>
      </c>
      <c r="L207" s="24">
        <v>0.13036222635860847</v>
      </c>
    </row>
    <row r="208" spans="1:12" x14ac:dyDescent="0.2">
      <c r="B208" s="1" t="s">
        <v>434</v>
      </c>
      <c r="C208" s="1" t="s">
        <v>816</v>
      </c>
      <c r="D208" s="1" t="s">
        <v>575</v>
      </c>
      <c r="E208" s="23">
        <v>433757</v>
      </c>
      <c r="F208" s="23">
        <v>0</v>
      </c>
      <c r="G208" s="23">
        <v>433757</v>
      </c>
      <c r="H208" s="23">
        <v>238100</v>
      </c>
      <c r="I208" s="23">
        <v>238100</v>
      </c>
      <c r="J208" s="23">
        <v>114177.28000000001</v>
      </c>
      <c r="K208" s="23">
        <v>114177.28000000001</v>
      </c>
      <c r="L208" s="24">
        <v>0.26322867411938022</v>
      </c>
    </row>
    <row r="209" spans="2:12" x14ac:dyDescent="0.2">
      <c r="D209" s="1" t="s">
        <v>576</v>
      </c>
      <c r="E209" s="23">
        <v>271108</v>
      </c>
      <c r="F209" s="23">
        <v>0</v>
      </c>
      <c r="G209" s="23">
        <v>271108</v>
      </c>
      <c r="H209" s="23">
        <v>220813.4</v>
      </c>
      <c r="I209" s="23">
        <v>220813.4</v>
      </c>
      <c r="J209" s="23">
        <v>33705.979999999996</v>
      </c>
      <c r="K209" s="23">
        <v>33705.979999999996</v>
      </c>
      <c r="L209" s="24">
        <v>0.12432676276613008</v>
      </c>
    </row>
    <row r="210" spans="2:12" x14ac:dyDescent="0.2">
      <c r="D210" s="1" t="s">
        <v>603</v>
      </c>
      <c r="E210" s="23">
        <v>4000</v>
      </c>
      <c r="F210" s="23">
        <v>0</v>
      </c>
      <c r="G210" s="23">
        <v>4000</v>
      </c>
      <c r="H210" s="23">
        <v>2282.88</v>
      </c>
      <c r="I210" s="23">
        <v>2282.88</v>
      </c>
      <c r="J210" s="23">
        <v>2282.88</v>
      </c>
      <c r="K210" s="23">
        <v>2282.88</v>
      </c>
      <c r="L210" s="24">
        <v>0.57072000000000001</v>
      </c>
    </row>
    <row r="211" spans="2:12" x14ac:dyDescent="0.2">
      <c r="D211" s="1" t="s">
        <v>577</v>
      </c>
      <c r="E211" s="23">
        <v>6200</v>
      </c>
      <c r="F211" s="23">
        <v>0</v>
      </c>
      <c r="G211" s="23">
        <v>6200</v>
      </c>
      <c r="H211" s="23">
        <v>2000</v>
      </c>
      <c r="I211" s="23">
        <v>2000</v>
      </c>
      <c r="J211" s="23">
        <v>0</v>
      </c>
      <c r="K211" s="23">
        <v>0</v>
      </c>
      <c r="L211" s="24">
        <v>0</v>
      </c>
    </row>
    <row r="212" spans="2:12" x14ac:dyDescent="0.2">
      <c r="D212" s="1" t="s">
        <v>591</v>
      </c>
      <c r="E212" s="23">
        <v>791583</v>
      </c>
      <c r="F212" s="23">
        <v>0</v>
      </c>
      <c r="G212" s="23">
        <v>791583</v>
      </c>
      <c r="H212" s="23">
        <v>0</v>
      </c>
      <c r="I212" s="23">
        <v>0</v>
      </c>
      <c r="J212" s="23">
        <v>0</v>
      </c>
      <c r="K212" s="23">
        <v>0</v>
      </c>
      <c r="L212" s="24">
        <v>0</v>
      </c>
    </row>
    <row r="213" spans="2:12" x14ac:dyDescent="0.2">
      <c r="C213" s="1" t="s">
        <v>853</v>
      </c>
      <c r="E213" s="23">
        <v>1506648</v>
      </c>
      <c r="F213" s="23">
        <v>0</v>
      </c>
      <c r="G213" s="23">
        <v>1506648</v>
      </c>
      <c r="H213" s="23">
        <v>463196.28</v>
      </c>
      <c r="I213" s="23">
        <v>463196.28</v>
      </c>
      <c r="J213" s="23">
        <v>150166.14000000001</v>
      </c>
      <c r="K213" s="23">
        <v>150166.14000000001</v>
      </c>
      <c r="L213" s="24">
        <v>9.9669026872899316E-2</v>
      </c>
    </row>
    <row r="214" spans="2:12" x14ac:dyDescent="0.2">
      <c r="B214" s="1" t="s">
        <v>636</v>
      </c>
      <c r="E214" s="23">
        <v>1506648</v>
      </c>
      <c r="F214" s="23">
        <v>0</v>
      </c>
      <c r="G214" s="23">
        <v>1506648</v>
      </c>
      <c r="H214" s="23">
        <v>463196.28</v>
      </c>
      <c r="I214" s="23">
        <v>463196.28</v>
      </c>
      <c r="J214" s="23">
        <v>150166.14000000001</v>
      </c>
      <c r="K214" s="23">
        <v>150166.14000000001</v>
      </c>
      <c r="L214" s="24">
        <v>9.9669026872899316E-2</v>
      </c>
    </row>
    <row r="215" spans="2:12" x14ac:dyDescent="0.2">
      <c r="B215" s="1" t="s">
        <v>435</v>
      </c>
      <c r="C215" s="1" t="s">
        <v>817</v>
      </c>
      <c r="D215" s="1" t="s">
        <v>575</v>
      </c>
      <c r="E215" s="23">
        <v>4873882</v>
      </c>
      <c r="F215" s="23">
        <v>0</v>
      </c>
      <c r="G215" s="23">
        <v>4873882</v>
      </c>
      <c r="H215" s="23">
        <v>1739700</v>
      </c>
      <c r="I215" s="23">
        <v>1739700</v>
      </c>
      <c r="J215" s="23">
        <v>793295.98</v>
      </c>
      <c r="K215" s="23">
        <v>793295.98</v>
      </c>
      <c r="L215" s="24">
        <v>0.162764707885829</v>
      </c>
    </row>
    <row r="216" spans="2:12" x14ac:dyDescent="0.2">
      <c r="D216" s="1" t="s">
        <v>576</v>
      </c>
      <c r="E216" s="23">
        <v>2257987</v>
      </c>
      <c r="F216" s="23">
        <v>0</v>
      </c>
      <c r="G216" s="23">
        <v>2257987</v>
      </c>
      <c r="H216" s="23">
        <v>1601315.49</v>
      </c>
      <c r="I216" s="23">
        <v>1385614.1600000001</v>
      </c>
      <c r="J216" s="23">
        <v>347443.30000000005</v>
      </c>
      <c r="K216" s="23">
        <v>326361.34999999998</v>
      </c>
      <c r="L216" s="24">
        <v>0.1538730293841373</v>
      </c>
    </row>
    <row r="217" spans="2:12" x14ac:dyDescent="0.2">
      <c r="D217" s="1" t="s">
        <v>577</v>
      </c>
      <c r="E217" s="23">
        <v>198</v>
      </c>
      <c r="F217" s="23">
        <v>0</v>
      </c>
      <c r="G217" s="23">
        <v>198</v>
      </c>
      <c r="H217" s="23">
        <v>0</v>
      </c>
      <c r="I217" s="23">
        <v>0</v>
      </c>
      <c r="J217" s="23">
        <v>0</v>
      </c>
      <c r="K217" s="23">
        <v>0</v>
      </c>
      <c r="L217" s="24">
        <v>0</v>
      </c>
    </row>
    <row r="218" spans="2:12" x14ac:dyDescent="0.2">
      <c r="D218" s="1" t="s">
        <v>584</v>
      </c>
      <c r="E218" s="23">
        <v>6989371</v>
      </c>
      <c r="F218" s="23">
        <v>0</v>
      </c>
      <c r="G218" s="23">
        <v>6989371</v>
      </c>
      <c r="H218" s="23">
        <v>4675387.8</v>
      </c>
      <c r="I218" s="23">
        <v>4579061.24</v>
      </c>
      <c r="J218" s="23">
        <v>940186.87</v>
      </c>
      <c r="K218" s="23">
        <v>789852.16000000003</v>
      </c>
      <c r="L218" s="24">
        <v>0.13451666394586867</v>
      </c>
    </row>
    <row r="219" spans="2:12" x14ac:dyDescent="0.2">
      <c r="C219" s="1" t="s">
        <v>854</v>
      </c>
      <c r="E219" s="23">
        <v>14121438</v>
      </c>
      <c r="F219" s="23">
        <v>0</v>
      </c>
      <c r="G219" s="23">
        <v>14121438</v>
      </c>
      <c r="H219" s="23">
        <v>8016403.29</v>
      </c>
      <c r="I219" s="23">
        <v>7704375.4000000004</v>
      </c>
      <c r="J219" s="23">
        <v>2080926.15</v>
      </c>
      <c r="K219" s="23">
        <v>1909509.4900000002</v>
      </c>
      <c r="L219" s="24">
        <v>0.14735936595125793</v>
      </c>
    </row>
    <row r="220" spans="2:12" x14ac:dyDescent="0.2">
      <c r="B220" s="1" t="s">
        <v>637</v>
      </c>
      <c r="E220" s="23">
        <v>14121438</v>
      </c>
      <c r="F220" s="23">
        <v>0</v>
      </c>
      <c r="G220" s="23">
        <v>14121438</v>
      </c>
      <c r="H220" s="23">
        <v>8016403.29</v>
      </c>
      <c r="I220" s="23">
        <v>7704375.4000000004</v>
      </c>
      <c r="J220" s="23">
        <v>2080926.15</v>
      </c>
      <c r="K220" s="23">
        <v>1909509.4900000002</v>
      </c>
      <c r="L220" s="24">
        <v>0.14735936595125793</v>
      </c>
    </row>
    <row r="221" spans="2:12" x14ac:dyDescent="0.2">
      <c r="B221" s="1" t="s">
        <v>441</v>
      </c>
      <c r="C221" s="1" t="s">
        <v>818</v>
      </c>
      <c r="D221" s="1" t="s">
        <v>575</v>
      </c>
      <c r="E221" s="23">
        <v>724319</v>
      </c>
      <c r="F221" s="23">
        <v>0</v>
      </c>
      <c r="G221" s="23">
        <v>724319</v>
      </c>
      <c r="H221" s="23">
        <v>566477</v>
      </c>
      <c r="I221" s="23">
        <v>566477</v>
      </c>
      <c r="J221" s="23">
        <v>222754.81000000003</v>
      </c>
      <c r="K221" s="23">
        <v>222754.81000000003</v>
      </c>
      <c r="L221" s="24">
        <v>0.30753688637188864</v>
      </c>
    </row>
    <row r="222" spans="2:12" x14ac:dyDescent="0.2">
      <c r="D222" s="1" t="s">
        <v>576</v>
      </c>
      <c r="E222" s="23">
        <v>300000</v>
      </c>
      <c r="F222" s="23">
        <v>0</v>
      </c>
      <c r="G222" s="23">
        <v>300000</v>
      </c>
      <c r="H222" s="23">
        <v>169614.76</v>
      </c>
      <c r="I222" s="23">
        <v>169614.76</v>
      </c>
      <c r="J222" s="23">
        <v>4056.4400000000005</v>
      </c>
      <c r="K222" s="23">
        <v>4056.4400000000005</v>
      </c>
      <c r="L222" s="24">
        <v>1.3521466666666669E-2</v>
      </c>
    </row>
    <row r="223" spans="2:12" x14ac:dyDescent="0.2">
      <c r="D223" s="1" t="s">
        <v>577</v>
      </c>
      <c r="E223" s="23">
        <v>5000</v>
      </c>
      <c r="F223" s="23">
        <v>0</v>
      </c>
      <c r="G223" s="23">
        <v>5000</v>
      </c>
      <c r="H223" s="23">
        <v>2425</v>
      </c>
      <c r="I223" s="23">
        <v>2425</v>
      </c>
      <c r="J223" s="23">
        <v>0</v>
      </c>
      <c r="K223" s="23">
        <v>0</v>
      </c>
      <c r="L223" s="24">
        <v>0</v>
      </c>
    </row>
    <row r="224" spans="2:12" x14ac:dyDescent="0.2">
      <c r="D224" s="1" t="s">
        <v>584</v>
      </c>
      <c r="E224" s="23">
        <v>435841</v>
      </c>
      <c r="F224" s="23">
        <v>0</v>
      </c>
      <c r="G224" s="23">
        <v>435841</v>
      </c>
      <c r="H224" s="23">
        <v>435840.09</v>
      </c>
      <c r="I224" s="23">
        <v>435840.09</v>
      </c>
      <c r="J224" s="23">
        <v>0</v>
      </c>
      <c r="K224" s="23">
        <v>0</v>
      </c>
      <c r="L224" s="24">
        <v>0</v>
      </c>
    </row>
    <row r="225" spans="1:12" x14ac:dyDescent="0.2">
      <c r="C225" s="1" t="s">
        <v>855</v>
      </c>
      <c r="E225" s="23">
        <v>1465160</v>
      </c>
      <c r="F225" s="23">
        <v>0</v>
      </c>
      <c r="G225" s="23">
        <v>1465160</v>
      </c>
      <c r="H225" s="23">
        <v>1174356.8500000001</v>
      </c>
      <c r="I225" s="23">
        <v>1174356.8500000001</v>
      </c>
      <c r="J225" s="23">
        <v>226811.25000000003</v>
      </c>
      <c r="K225" s="23">
        <v>226811.25000000003</v>
      </c>
      <c r="L225" s="24">
        <v>0.15480305905157118</v>
      </c>
    </row>
    <row r="226" spans="1:12" x14ac:dyDescent="0.2">
      <c r="B226" s="1" t="s">
        <v>638</v>
      </c>
      <c r="E226" s="23">
        <v>1465160</v>
      </c>
      <c r="F226" s="23">
        <v>0</v>
      </c>
      <c r="G226" s="23">
        <v>1465160</v>
      </c>
      <c r="H226" s="23">
        <v>1174356.8500000001</v>
      </c>
      <c r="I226" s="23">
        <v>1174356.8500000001</v>
      </c>
      <c r="J226" s="23">
        <v>226811.25000000003</v>
      </c>
      <c r="K226" s="23">
        <v>226811.25000000003</v>
      </c>
      <c r="L226" s="24">
        <v>0.15480305905157118</v>
      </c>
    </row>
    <row r="227" spans="1:12" x14ac:dyDescent="0.2">
      <c r="A227" s="1" t="s">
        <v>639</v>
      </c>
      <c r="E227" s="23">
        <v>24539027</v>
      </c>
      <c r="F227" s="23">
        <v>450000</v>
      </c>
      <c r="G227" s="23">
        <v>24989027</v>
      </c>
      <c r="H227" s="23">
        <v>14463940.26</v>
      </c>
      <c r="I227" s="23">
        <v>10396815.439999999</v>
      </c>
      <c r="J227" s="23">
        <v>3487215.13</v>
      </c>
      <c r="K227" s="23">
        <v>3315798.47</v>
      </c>
      <c r="L227" s="24">
        <v>0.13954985642298118</v>
      </c>
    </row>
    <row r="228" spans="1:12" x14ac:dyDescent="0.2">
      <c r="A228" s="1" t="s">
        <v>572</v>
      </c>
      <c r="B228" s="1" t="s">
        <v>433</v>
      </c>
      <c r="C228" s="1" t="s">
        <v>815</v>
      </c>
      <c r="D228" s="1" t="s">
        <v>584</v>
      </c>
      <c r="E228" s="23">
        <v>756109</v>
      </c>
      <c r="F228" s="23">
        <v>0</v>
      </c>
      <c r="G228" s="23">
        <v>756109</v>
      </c>
      <c r="H228" s="23">
        <v>0</v>
      </c>
      <c r="I228" s="23">
        <v>0</v>
      </c>
      <c r="J228" s="23">
        <v>0</v>
      </c>
      <c r="K228" s="23">
        <v>0</v>
      </c>
      <c r="L228" s="24">
        <v>0</v>
      </c>
    </row>
    <row r="229" spans="1:12" x14ac:dyDescent="0.2">
      <c r="C229" s="1" t="s">
        <v>852</v>
      </c>
      <c r="E229" s="23">
        <v>756109</v>
      </c>
      <c r="F229" s="23">
        <v>0</v>
      </c>
      <c r="G229" s="23">
        <v>756109</v>
      </c>
      <c r="H229" s="23">
        <v>0</v>
      </c>
      <c r="I229" s="23">
        <v>0</v>
      </c>
      <c r="J229" s="23">
        <v>0</v>
      </c>
      <c r="K229" s="23">
        <v>0</v>
      </c>
      <c r="L229" s="24">
        <v>0</v>
      </c>
    </row>
    <row r="230" spans="1:12" x14ac:dyDescent="0.2">
      <c r="B230" s="1" t="s">
        <v>635</v>
      </c>
      <c r="E230" s="23">
        <v>756109</v>
      </c>
      <c r="F230" s="23">
        <v>0</v>
      </c>
      <c r="G230" s="23">
        <v>756109</v>
      </c>
      <c r="H230" s="23">
        <v>0</v>
      </c>
      <c r="I230" s="23">
        <v>0</v>
      </c>
      <c r="J230" s="23">
        <v>0</v>
      </c>
      <c r="K230" s="23">
        <v>0</v>
      </c>
      <c r="L230" s="24">
        <v>0</v>
      </c>
    </row>
    <row r="231" spans="1:12" x14ac:dyDescent="0.2">
      <c r="B231" s="1" t="s">
        <v>434</v>
      </c>
      <c r="C231" s="1" t="s">
        <v>816</v>
      </c>
      <c r="D231" s="1" t="s">
        <v>575</v>
      </c>
      <c r="E231" s="23">
        <v>0</v>
      </c>
      <c r="F231" s="23">
        <v>0</v>
      </c>
      <c r="G231" s="23">
        <v>0</v>
      </c>
      <c r="H231" s="23">
        <v>2500</v>
      </c>
      <c r="I231" s="23">
        <v>2500</v>
      </c>
      <c r="J231" s="23">
        <v>1183.6400000000003</v>
      </c>
      <c r="K231" s="23">
        <v>1183.6400000000003</v>
      </c>
      <c r="L231" s="24">
        <v>0</v>
      </c>
    </row>
    <row r="232" spans="1:12" x14ac:dyDescent="0.2">
      <c r="C232" s="1" t="s">
        <v>853</v>
      </c>
      <c r="E232" s="23">
        <v>0</v>
      </c>
      <c r="F232" s="23">
        <v>0</v>
      </c>
      <c r="G232" s="23">
        <v>0</v>
      </c>
      <c r="H232" s="23">
        <v>2500</v>
      </c>
      <c r="I232" s="23">
        <v>2500</v>
      </c>
      <c r="J232" s="23">
        <v>1183.6400000000003</v>
      </c>
      <c r="K232" s="23">
        <v>1183.6400000000003</v>
      </c>
      <c r="L232" s="24">
        <v>0</v>
      </c>
    </row>
    <row r="233" spans="1:12" x14ac:dyDescent="0.2">
      <c r="B233" s="1" t="s">
        <v>636</v>
      </c>
      <c r="E233" s="23">
        <v>0</v>
      </c>
      <c r="F233" s="23">
        <v>0</v>
      </c>
      <c r="G233" s="23">
        <v>0</v>
      </c>
      <c r="H233" s="23">
        <v>2500</v>
      </c>
      <c r="I233" s="23">
        <v>2500</v>
      </c>
      <c r="J233" s="23">
        <v>1183.6400000000003</v>
      </c>
      <c r="K233" s="23">
        <v>1183.6400000000003</v>
      </c>
      <c r="L233" s="24">
        <v>0</v>
      </c>
    </row>
    <row r="234" spans="1:12" x14ac:dyDescent="0.2">
      <c r="B234" s="1" t="s">
        <v>435</v>
      </c>
      <c r="C234" s="1" t="s">
        <v>817</v>
      </c>
      <c r="D234" s="1" t="s">
        <v>575</v>
      </c>
      <c r="E234" s="23">
        <v>0</v>
      </c>
      <c r="F234" s="23">
        <v>0</v>
      </c>
      <c r="G234" s="23">
        <v>0</v>
      </c>
      <c r="H234" s="23">
        <v>63100</v>
      </c>
      <c r="I234" s="23">
        <v>63100</v>
      </c>
      <c r="J234" s="23">
        <v>28209.88</v>
      </c>
      <c r="K234" s="23">
        <v>28209.88</v>
      </c>
      <c r="L234" s="24">
        <v>0</v>
      </c>
    </row>
    <row r="235" spans="1:12" x14ac:dyDescent="0.2">
      <c r="D235" s="1" t="s">
        <v>576</v>
      </c>
      <c r="E235" s="23">
        <v>11000</v>
      </c>
      <c r="F235" s="23">
        <v>0</v>
      </c>
      <c r="G235" s="23">
        <v>11000</v>
      </c>
      <c r="H235" s="23">
        <v>0</v>
      </c>
      <c r="I235" s="23">
        <v>0</v>
      </c>
      <c r="J235" s="23">
        <v>0</v>
      </c>
      <c r="K235" s="23">
        <v>0</v>
      </c>
      <c r="L235" s="24">
        <v>0</v>
      </c>
    </row>
    <row r="236" spans="1:12" x14ac:dyDescent="0.2">
      <c r="D236" s="1" t="s">
        <v>584</v>
      </c>
      <c r="E236" s="23">
        <v>4646876</v>
      </c>
      <c r="F236" s="23">
        <v>311531.03999999998</v>
      </c>
      <c r="G236" s="23">
        <v>4958407.04</v>
      </c>
      <c r="H236" s="23">
        <v>945252.5</v>
      </c>
      <c r="I236" s="23">
        <v>880052.62</v>
      </c>
      <c r="J236" s="23">
        <v>3029.76</v>
      </c>
      <c r="K236" s="23">
        <v>3029.76</v>
      </c>
      <c r="L236" s="24">
        <v>6.1103495045053825E-4</v>
      </c>
    </row>
    <row r="237" spans="1:12" x14ac:dyDescent="0.2">
      <c r="C237" s="1" t="s">
        <v>854</v>
      </c>
      <c r="E237" s="23">
        <v>4657876</v>
      </c>
      <c r="F237" s="23">
        <v>311531.03999999998</v>
      </c>
      <c r="G237" s="23">
        <v>4969407.04</v>
      </c>
      <c r="H237" s="23">
        <v>1008352.5</v>
      </c>
      <c r="I237" s="23">
        <v>943152.62</v>
      </c>
      <c r="J237" s="23">
        <v>31239.64</v>
      </c>
      <c r="K237" s="23">
        <v>31239.64</v>
      </c>
      <c r="L237" s="24">
        <v>6.2863918669862065E-3</v>
      </c>
    </row>
    <row r="238" spans="1:12" x14ac:dyDescent="0.2">
      <c r="B238" s="1" t="s">
        <v>637</v>
      </c>
      <c r="E238" s="23">
        <v>4657876</v>
      </c>
      <c r="F238" s="23">
        <v>311531.03999999998</v>
      </c>
      <c r="G238" s="23">
        <v>4969407.04</v>
      </c>
      <c r="H238" s="23">
        <v>1008352.5</v>
      </c>
      <c r="I238" s="23">
        <v>943152.62</v>
      </c>
      <c r="J238" s="23">
        <v>31239.64</v>
      </c>
      <c r="K238" s="23">
        <v>31239.64</v>
      </c>
      <c r="L238" s="24">
        <v>6.2863918669862065E-3</v>
      </c>
    </row>
    <row r="239" spans="1:12" x14ac:dyDescent="0.2">
      <c r="B239" s="1" t="s">
        <v>441</v>
      </c>
      <c r="C239" s="1" t="s">
        <v>818</v>
      </c>
      <c r="D239" s="1" t="s">
        <v>584</v>
      </c>
      <c r="E239" s="23">
        <v>275253</v>
      </c>
      <c r="F239" s="23">
        <v>320135.13</v>
      </c>
      <c r="G239" s="23">
        <v>595388.13</v>
      </c>
      <c r="H239" s="23">
        <v>160632.83000000002</v>
      </c>
      <c r="I239" s="23">
        <v>160632.83000000002</v>
      </c>
      <c r="J239" s="23">
        <v>0</v>
      </c>
      <c r="K239" s="23">
        <v>0</v>
      </c>
      <c r="L239" s="24">
        <v>0</v>
      </c>
    </row>
    <row r="240" spans="1:12" x14ac:dyDescent="0.2">
      <c r="C240" s="1" t="s">
        <v>855</v>
      </c>
      <c r="E240" s="23">
        <v>275253</v>
      </c>
      <c r="F240" s="23">
        <v>320135.13</v>
      </c>
      <c r="G240" s="23">
        <v>595388.13</v>
      </c>
      <c r="H240" s="23">
        <v>160632.83000000002</v>
      </c>
      <c r="I240" s="23">
        <v>160632.83000000002</v>
      </c>
      <c r="J240" s="23">
        <v>0</v>
      </c>
      <c r="K240" s="23">
        <v>0</v>
      </c>
      <c r="L240" s="24">
        <v>0</v>
      </c>
    </row>
    <row r="241" spans="1:12" x14ac:dyDescent="0.2">
      <c r="B241" s="1" t="s">
        <v>638</v>
      </c>
      <c r="E241" s="23">
        <v>275253</v>
      </c>
      <c r="F241" s="23">
        <v>320135.13</v>
      </c>
      <c r="G241" s="23">
        <v>595388.13</v>
      </c>
      <c r="H241" s="23">
        <v>160632.83000000002</v>
      </c>
      <c r="I241" s="23">
        <v>160632.83000000002</v>
      </c>
      <c r="J241" s="23">
        <v>0</v>
      </c>
      <c r="K241" s="23">
        <v>0</v>
      </c>
      <c r="L241" s="24">
        <v>0</v>
      </c>
    </row>
    <row r="242" spans="1:12" x14ac:dyDescent="0.2">
      <c r="A242" s="1" t="s">
        <v>640</v>
      </c>
      <c r="E242" s="23">
        <v>5689238</v>
      </c>
      <c r="F242" s="23">
        <v>631666.16999999993</v>
      </c>
      <c r="G242" s="23">
        <v>6320904.1699999999</v>
      </c>
      <c r="H242" s="23">
        <v>1171485.33</v>
      </c>
      <c r="I242" s="23">
        <v>1106285.45</v>
      </c>
      <c r="J242" s="23">
        <v>32423.279999999999</v>
      </c>
      <c r="K242" s="23">
        <v>32423.279999999999</v>
      </c>
      <c r="L242" s="24">
        <v>5.1295319669432673E-3</v>
      </c>
    </row>
    <row r="243" spans="1:12" x14ac:dyDescent="0.2">
      <c r="A243" s="1" t="s">
        <v>444</v>
      </c>
      <c r="B243" s="1" t="s">
        <v>445</v>
      </c>
      <c r="C243" s="1" t="s">
        <v>819</v>
      </c>
      <c r="D243" s="1" t="s">
        <v>575</v>
      </c>
      <c r="E243" s="23">
        <v>652503</v>
      </c>
      <c r="F243" s="23">
        <v>0</v>
      </c>
      <c r="G243" s="23">
        <v>652503</v>
      </c>
      <c r="H243" s="23">
        <v>535315</v>
      </c>
      <c r="I243" s="23">
        <v>535315</v>
      </c>
      <c r="J243" s="23">
        <v>165325.84</v>
      </c>
      <c r="K243" s="23">
        <v>165325.84</v>
      </c>
      <c r="L243" s="24">
        <v>0.25337176993822252</v>
      </c>
    </row>
    <row r="244" spans="1:12" x14ac:dyDescent="0.2">
      <c r="D244" s="1" t="s">
        <v>576</v>
      </c>
      <c r="E244" s="23">
        <v>76350</v>
      </c>
      <c r="F244" s="23">
        <v>0</v>
      </c>
      <c r="G244" s="23">
        <v>76350</v>
      </c>
      <c r="H244" s="23">
        <v>19701.68</v>
      </c>
      <c r="I244" s="23">
        <v>19701.68</v>
      </c>
      <c r="J244" s="23">
        <v>487.63</v>
      </c>
      <c r="K244" s="23">
        <v>487.63</v>
      </c>
      <c r="L244" s="24">
        <v>6.3867714472822523E-3</v>
      </c>
    </row>
    <row r="245" spans="1:12" x14ac:dyDescent="0.2">
      <c r="D245" s="1" t="s">
        <v>603</v>
      </c>
      <c r="E245" s="23">
        <v>4000</v>
      </c>
      <c r="F245" s="23">
        <v>0</v>
      </c>
      <c r="G245" s="23">
        <v>4000</v>
      </c>
      <c r="H245" s="23">
        <v>0</v>
      </c>
      <c r="I245" s="23">
        <v>0</v>
      </c>
      <c r="J245" s="23">
        <v>0</v>
      </c>
      <c r="K245" s="23">
        <v>0</v>
      </c>
      <c r="L245" s="24">
        <v>0</v>
      </c>
    </row>
    <row r="246" spans="1:12" x14ac:dyDescent="0.2">
      <c r="C246" s="1" t="s">
        <v>856</v>
      </c>
      <c r="E246" s="23">
        <v>732853</v>
      </c>
      <c r="F246" s="23">
        <v>0</v>
      </c>
      <c r="G246" s="23">
        <v>732853</v>
      </c>
      <c r="H246" s="23">
        <v>555016.68000000005</v>
      </c>
      <c r="I246" s="23">
        <v>555016.68000000005</v>
      </c>
      <c r="J246" s="23">
        <v>165813.47</v>
      </c>
      <c r="K246" s="23">
        <v>165813.47</v>
      </c>
      <c r="L246" s="24">
        <v>0.22625747591945455</v>
      </c>
    </row>
    <row r="247" spans="1:12" x14ac:dyDescent="0.2">
      <c r="B247" s="1" t="s">
        <v>641</v>
      </c>
      <c r="E247" s="23">
        <v>732853</v>
      </c>
      <c r="F247" s="23">
        <v>0</v>
      </c>
      <c r="G247" s="23">
        <v>732853</v>
      </c>
      <c r="H247" s="23">
        <v>555016.68000000005</v>
      </c>
      <c r="I247" s="23">
        <v>555016.68000000005</v>
      </c>
      <c r="J247" s="23">
        <v>165813.47</v>
      </c>
      <c r="K247" s="23">
        <v>165813.47</v>
      </c>
      <c r="L247" s="24">
        <v>0.22625747591945455</v>
      </c>
    </row>
    <row r="248" spans="1:12" x14ac:dyDescent="0.2">
      <c r="B248" s="1" t="s">
        <v>446</v>
      </c>
      <c r="C248" s="1" t="s">
        <v>642</v>
      </c>
      <c r="D248" s="1" t="s">
        <v>575</v>
      </c>
      <c r="E248" s="23">
        <v>628533</v>
      </c>
      <c r="F248" s="23">
        <v>50000</v>
      </c>
      <c r="G248" s="23">
        <v>678533</v>
      </c>
      <c r="H248" s="23">
        <v>481806.21</v>
      </c>
      <c r="I248" s="23">
        <v>481806.21</v>
      </c>
      <c r="J248" s="23">
        <v>198634.28</v>
      </c>
      <c r="K248" s="23">
        <v>198634.28</v>
      </c>
      <c r="L248" s="24">
        <v>0.29274078047788388</v>
      </c>
    </row>
    <row r="249" spans="1:12" x14ac:dyDescent="0.2">
      <c r="D249" s="1" t="s">
        <v>576</v>
      </c>
      <c r="E249" s="23">
        <v>4710135</v>
      </c>
      <c r="F249" s="23">
        <v>0</v>
      </c>
      <c r="G249" s="23">
        <v>4710135</v>
      </c>
      <c r="H249" s="23">
        <v>4369535.38</v>
      </c>
      <c r="I249" s="23">
        <v>4097128</v>
      </c>
      <c r="J249" s="23">
        <v>748115.79</v>
      </c>
      <c r="K249" s="23">
        <v>748115.79</v>
      </c>
      <c r="L249" s="24">
        <v>0.15883107172087424</v>
      </c>
    </row>
    <row r="250" spans="1:12" x14ac:dyDescent="0.2">
      <c r="D250" s="1" t="s">
        <v>577</v>
      </c>
      <c r="E250" s="23">
        <v>15000</v>
      </c>
      <c r="F250" s="23">
        <v>0</v>
      </c>
      <c r="G250" s="23">
        <v>15000</v>
      </c>
      <c r="H250" s="23">
        <v>0</v>
      </c>
      <c r="I250" s="23">
        <v>0</v>
      </c>
      <c r="J250" s="23">
        <v>0</v>
      </c>
      <c r="K250" s="23">
        <v>0</v>
      </c>
      <c r="L250" s="24">
        <v>0</v>
      </c>
    </row>
    <row r="251" spans="1:12" x14ac:dyDescent="0.2">
      <c r="D251" s="1" t="s">
        <v>584</v>
      </c>
      <c r="E251" s="23">
        <v>2302498</v>
      </c>
      <c r="F251" s="23">
        <v>0</v>
      </c>
      <c r="G251" s="23">
        <v>2302498</v>
      </c>
      <c r="H251" s="23">
        <v>2192887.1</v>
      </c>
      <c r="I251" s="23">
        <v>2192887.1</v>
      </c>
      <c r="J251" s="23">
        <v>339793.69</v>
      </c>
      <c r="K251" s="23">
        <v>302341.36</v>
      </c>
      <c r="L251" s="24">
        <v>0.14757610647218802</v>
      </c>
    </row>
    <row r="252" spans="1:12" x14ac:dyDescent="0.2">
      <c r="C252" s="1" t="s">
        <v>643</v>
      </c>
      <c r="E252" s="23">
        <v>7656166</v>
      </c>
      <c r="F252" s="23">
        <v>50000</v>
      </c>
      <c r="G252" s="23">
        <v>7706166</v>
      </c>
      <c r="H252" s="23">
        <v>7044228.6899999995</v>
      </c>
      <c r="I252" s="23">
        <v>6771821.3100000005</v>
      </c>
      <c r="J252" s="23">
        <v>1286543.76</v>
      </c>
      <c r="K252" s="23">
        <v>1249091.4300000002</v>
      </c>
      <c r="L252" s="24">
        <v>0.16694991517182475</v>
      </c>
    </row>
    <row r="253" spans="1:12" x14ac:dyDescent="0.2">
      <c r="B253" s="1" t="s">
        <v>644</v>
      </c>
      <c r="E253" s="23">
        <v>7656166</v>
      </c>
      <c r="F253" s="23">
        <v>50000</v>
      </c>
      <c r="G253" s="23">
        <v>7706166</v>
      </c>
      <c r="H253" s="23">
        <v>7044228.6899999995</v>
      </c>
      <c r="I253" s="23">
        <v>6771821.3100000005</v>
      </c>
      <c r="J253" s="23">
        <v>1286543.76</v>
      </c>
      <c r="K253" s="23">
        <v>1249091.4300000002</v>
      </c>
      <c r="L253" s="24">
        <v>0.16694991517182475</v>
      </c>
    </row>
    <row r="254" spans="1:12" x14ac:dyDescent="0.2">
      <c r="B254" s="1" t="s">
        <v>448</v>
      </c>
      <c r="C254" s="1" t="s">
        <v>820</v>
      </c>
      <c r="D254" s="1" t="s">
        <v>575</v>
      </c>
      <c r="E254" s="23">
        <v>2200902</v>
      </c>
      <c r="F254" s="23">
        <v>-50000</v>
      </c>
      <c r="G254" s="23">
        <v>2150902</v>
      </c>
      <c r="H254" s="23">
        <v>1704674.7</v>
      </c>
      <c r="I254" s="23">
        <v>1704674.7</v>
      </c>
      <c r="J254" s="23">
        <v>498373.66000000003</v>
      </c>
      <c r="K254" s="23">
        <v>498373.66000000003</v>
      </c>
      <c r="L254" s="24">
        <v>0.23170449420754644</v>
      </c>
    </row>
    <row r="255" spans="1:12" x14ac:dyDescent="0.2">
      <c r="D255" s="1" t="s">
        <v>576</v>
      </c>
      <c r="E255" s="23">
        <v>426245</v>
      </c>
      <c r="F255" s="23">
        <v>0</v>
      </c>
      <c r="G255" s="23">
        <v>426245</v>
      </c>
      <c r="H255" s="23">
        <v>242028.08000000002</v>
      </c>
      <c r="I255" s="23">
        <v>112227.28</v>
      </c>
      <c r="J255" s="23">
        <v>37298.019999999997</v>
      </c>
      <c r="K255" s="23">
        <v>37298.019999999997</v>
      </c>
      <c r="L255" s="24">
        <v>8.750371265352086E-2</v>
      </c>
    </row>
    <row r="256" spans="1:12" x14ac:dyDescent="0.2">
      <c r="D256" s="1" t="s">
        <v>584</v>
      </c>
      <c r="E256" s="23">
        <v>11612663</v>
      </c>
      <c r="F256" s="23">
        <v>2526414.4900000002</v>
      </c>
      <c r="G256" s="23">
        <v>14139077.49</v>
      </c>
      <c r="H256" s="23">
        <v>12302596.919999998</v>
      </c>
      <c r="I256" s="23">
        <v>12088958.559999999</v>
      </c>
      <c r="J256" s="23">
        <v>983313.25</v>
      </c>
      <c r="K256" s="23">
        <v>713723</v>
      </c>
      <c r="L256" s="24">
        <v>6.9545785479672051E-2</v>
      </c>
    </row>
    <row r="257" spans="1:12" x14ac:dyDescent="0.2">
      <c r="C257" s="1" t="s">
        <v>857</v>
      </c>
      <c r="E257" s="23">
        <v>14239810</v>
      </c>
      <c r="F257" s="23">
        <v>2476414.4900000002</v>
      </c>
      <c r="G257" s="23">
        <v>16716224.49</v>
      </c>
      <c r="H257" s="23">
        <v>14249299.699999997</v>
      </c>
      <c r="I257" s="23">
        <v>13905860.539999999</v>
      </c>
      <c r="J257" s="23">
        <v>1518984.9300000002</v>
      </c>
      <c r="K257" s="23">
        <v>1249394.6800000002</v>
      </c>
      <c r="L257" s="24">
        <v>9.0868899906715733E-2</v>
      </c>
    </row>
    <row r="258" spans="1:12" x14ac:dyDescent="0.2">
      <c r="B258" s="1" t="s">
        <v>646</v>
      </c>
      <c r="E258" s="23">
        <v>14239810</v>
      </c>
      <c r="F258" s="23">
        <v>2476414.4900000002</v>
      </c>
      <c r="G258" s="23">
        <v>16716224.49</v>
      </c>
      <c r="H258" s="23">
        <v>14249299.699999997</v>
      </c>
      <c r="I258" s="23">
        <v>13905860.539999999</v>
      </c>
      <c r="J258" s="23">
        <v>1518984.9300000002</v>
      </c>
      <c r="K258" s="23">
        <v>1249394.6800000002</v>
      </c>
      <c r="L258" s="24">
        <v>9.0868899906715733E-2</v>
      </c>
    </row>
    <row r="259" spans="1:12" x14ac:dyDescent="0.2">
      <c r="B259" s="1" t="s">
        <v>449</v>
      </c>
      <c r="C259" s="1" t="s">
        <v>821</v>
      </c>
      <c r="D259" s="1" t="s">
        <v>575</v>
      </c>
      <c r="E259" s="23">
        <v>330683</v>
      </c>
      <c r="F259" s="23">
        <v>0</v>
      </c>
      <c r="G259" s="23">
        <v>330683</v>
      </c>
      <c r="H259" s="23">
        <v>278240.40000000002</v>
      </c>
      <c r="I259" s="23">
        <v>278240.40000000002</v>
      </c>
      <c r="J259" s="23">
        <v>84826.72</v>
      </c>
      <c r="K259" s="23">
        <v>84826.72</v>
      </c>
      <c r="L259" s="24">
        <v>0.25651974852048637</v>
      </c>
    </row>
    <row r="260" spans="1:12" x14ac:dyDescent="0.2">
      <c r="D260" s="1" t="s">
        <v>576</v>
      </c>
      <c r="E260" s="23">
        <v>3236400</v>
      </c>
      <c r="F260" s="23">
        <v>0</v>
      </c>
      <c r="G260" s="23">
        <v>3236400</v>
      </c>
      <c r="H260" s="23">
        <v>2580021.06</v>
      </c>
      <c r="I260" s="23">
        <v>2564595.5699999998</v>
      </c>
      <c r="J260" s="23">
        <v>833697.07</v>
      </c>
      <c r="K260" s="23">
        <v>833697.07</v>
      </c>
      <c r="L260" s="24">
        <v>0.25760013286367567</v>
      </c>
    </row>
    <row r="261" spans="1:12" x14ac:dyDescent="0.2">
      <c r="D261" s="1" t="s">
        <v>584</v>
      </c>
      <c r="E261" s="23">
        <v>2039401</v>
      </c>
      <c r="F261" s="23">
        <v>401.48</v>
      </c>
      <c r="G261" s="23">
        <v>2039802.48</v>
      </c>
      <c r="H261" s="23">
        <v>794019.81</v>
      </c>
      <c r="I261" s="23">
        <v>794019.81</v>
      </c>
      <c r="J261" s="23">
        <v>174654.57</v>
      </c>
      <c r="K261" s="23">
        <v>174654.57</v>
      </c>
      <c r="L261" s="24">
        <v>8.5623275641865088E-2</v>
      </c>
    </row>
    <row r="262" spans="1:12" x14ac:dyDescent="0.2">
      <c r="C262" s="1" t="s">
        <v>858</v>
      </c>
      <c r="E262" s="23">
        <v>5606484</v>
      </c>
      <c r="F262" s="23">
        <v>401.48</v>
      </c>
      <c r="G262" s="23">
        <v>5606885.4800000004</v>
      </c>
      <c r="H262" s="23">
        <v>3652281.27</v>
      </c>
      <c r="I262" s="23">
        <v>3636855.78</v>
      </c>
      <c r="J262" s="23">
        <v>1093178.3599999999</v>
      </c>
      <c r="K262" s="23">
        <v>1093178.3599999999</v>
      </c>
      <c r="L262" s="24">
        <v>0.19497069521027563</v>
      </c>
    </row>
    <row r="263" spans="1:12" x14ac:dyDescent="0.2">
      <c r="B263" s="1" t="s">
        <v>647</v>
      </c>
      <c r="E263" s="23">
        <v>5606484</v>
      </c>
      <c r="F263" s="23">
        <v>401.48</v>
      </c>
      <c r="G263" s="23">
        <v>5606885.4800000004</v>
      </c>
      <c r="H263" s="23">
        <v>3652281.27</v>
      </c>
      <c r="I263" s="23">
        <v>3636855.78</v>
      </c>
      <c r="J263" s="23">
        <v>1093178.3599999999</v>
      </c>
      <c r="K263" s="23">
        <v>1093178.3599999999</v>
      </c>
      <c r="L263" s="24">
        <v>0.19497069521027563</v>
      </c>
    </row>
    <row r="264" spans="1:12" x14ac:dyDescent="0.2">
      <c r="B264" s="1" t="s">
        <v>450</v>
      </c>
      <c r="C264" s="1" t="s">
        <v>822</v>
      </c>
      <c r="D264" s="1" t="s">
        <v>577</v>
      </c>
      <c r="E264" s="23">
        <v>19390557</v>
      </c>
      <c r="F264" s="23">
        <v>0</v>
      </c>
      <c r="G264" s="23">
        <v>19390557</v>
      </c>
      <c r="H264" s="23">
        <v>19390557</v>
      </c>
      <c r="I264" s="23">
        <v>19390557</v>
      </c>
      <c r="J264" s="23">
        <v>5000000</v>
      </c>
      <c r="K264" s="23">
        <v>5000000</v>
      </c>
      <c r="L264" s="24">
        <v>0.25785747155174554</v>
      </c>
    </row>
    <row r="265" spans="1:12" x14ac:dyDescent="0.2">
      <c r="D265" s="1" t="s">
        <v>591</v>
      </c>
      <c r="E265" s="23">
        <v>522000</v>
      </c>
      <c r="F265" s="23">
        <v>0</v>
      </c>
      <c r="G265" s="23">
        <v>522000</v>
      </c>
      <c r="H265" s="23">
        <v>522000</v>
      </c>
      <c r="I265" s="23">
        <v>522000</v>
      </c>
      <c r="J265" s="23">
        <v>0</v>
      </c>
      <c r="K265" s="23">
        <v>0</v>
      </c>
      <c r="L265" s="24">
        <v>0</v>
      </c>
    </row>
    <row r="266" spans="1:12" x14ac:dyDescent="0.2">
      <c r="C266" s="1" t="s">
        <v>859</v>
      </c>
      <c r="E266" s="23">
        <v>19912557</v>
      </c>
      <c r="F266" s="23">
        <v>0</v>
      </c>
      <c r="G266" s="23">
        <v>19912557</v>
      </c>
      <c r="H266" s="23">
        <v>19912557</v>
      </c>
      <c r="I266" s="23">
        <v>19912557</v>
      </c>
      <c r="J266" s="23">
        <v>5000000</v>
      </c>
      <c r="K266" s="23">
        <v>5000000</v>
      </c>
      <c r="L266" s="24">
        <v>0.25109783740983138</v>
      </c>
    </row>
    <row r="267" spans="1:12" x14ac:dyDescent="0.2">
      <c r="B267" s="1" t="s">
        <v>648</v>
      </c>
      <c r="E267" s="23">
        <v>19912557</v>
      </c>
      <c r="F267" s="23">
        <v>0</v>
      </c>
      <c r="G267" s="23">
        <v>19912557</v>
      </c>
      <c r="H267" s="23">
        <v>19912557</v>
      </c>
      <c r="I267" s="23">
        <v>19912557</v>
      </c>
      <c r="J267" s="23">
        <v>5000000</v>
      </c>
      <c r="K267" s="23">
        <v>5000000</v>
      </c>
      <c r="L267" s="24">
        <v>0.25109783740983138</v>
      </c>
    </row>
    <row r="268" spans="1:12" x14ac:dyDescent="0.2">
      <c r="A268" s="1" t="s">
        <v>649</v>
      </c>
      <c r="E268" s="23">
        <v>48147870</v>
      </c>
      <c r="F268" s="23">
        <v>2526815.9700000002</v>
      </c>
      <c r="G268" s="23">
        <v>50674685.969999999</v>
      </c>
      <c r="H268" s="23">
        <v>45413383.339999989</v>
      </c>
      <c r="I268" s="23">
        <v>44782111.309999995</v>
      </c>
      <c r="J268" s="23">
        <v>9064520.5199999996</v>
      </c>
      <c r="K268" s="23">
        <v>8757477.9399999995</v>
      </c>
      <c r="L268" s="24">
        <v>0.17887669842426454</v>
      </c>
    </row>
    <row r="269" spans="1:12" x14ac:dyDescent="0.2">
      <c r="A269" s="1" t="s">
        <v>573</v>
      </c>
      <c r="B269" s="1" t="s">
        <v>446</v>
      </c>
      <c r="C269" s="1" t="s">
        <v>642</v>
      </c>
      <c r="D269" s="1" t="s">
        <v>584</v>
      </c>
      <c r="E269" s="23">
        <v>50000</v>
      </c>
      <c r="F269" s="23">
        <v>0</v>
      </c>
      <c r="G269" s="23">
        <v>50000</v>
      </c>
      <c r="H269" s="23">
        <v>0</v>
      </c>
      <c r="I269" s="23">
        <v>0</v>
      </c>
      <c r="J269" s="23">
        <v>0</v>
      </c>
      <c r="K269" s="23">
        <v>0</v>
      </c>
      <c r="L269" s="24">
        <v>0</v>
      </c>
    </row>
    <row r="270" spans="1:12" x14ac:dyDescent="0.2">
      <c r="C270" s="1" t="s">
        <v>643</v>
      </c>
      <c r="E270" s="23">
        <v>50000</v>
      </c>
      <c r="F270" s="23">
        <v>0</v>
      </c>
      <c r="G270" s="23">
        <v>50000</v>
      </c>
      <c r="H270" s="23">
        <v>0</v>
      </c>
      <c r="I270" s="23">
        <v>0</v>
      </c>
      <c r="J270" s="23">
        <v>0</v>
      </c>
      <c r="K270" s="23">
        <v>0</v>
      </c>
      <c r="L270" s="24">
        <v>0</v>
      </c>
    </row>
    <row r="271" spans="1:12" x14ac:dyDescent="0.2">
      <c r="B271" s="1" t="s">
        <v>644</v>
      </c>
      <c r="E271" s="23">
        <v>50000</v>
      </c>
      <c r="F271" s="23">
        <v>0</v>
      </c>
      <c r="G271" s="23">
        <v>50000</v>
      </c>
      <c r="H271" s="23">
        <v>0</v>
      </c>
      <c r="I271" s="23">
        <v>0</v>
      </c>
      <c r="J271" s="23">
        <v>0</v>
      </c>
      <c r="K271" s="23">
        <v>0</v>
      </c>
      <c r="L271" s="24">
        <v>0</v>
      </c>
    </row>
    <row r="272" spans="1:12" x14ac:dyDescent="0.2">
      <c r="B272" s="1" t="s">
        <v>448</v>
      </c>
      <c r="C272" s="1" t="s">
        <v>820</v>
      </c>
      <c r="D272" s="1" t="s">
        <v>584</v>
      </c>
      <c r="E272" s="23">
        <v>5255178</v>
      </c>
      <c r="F272" s="23">
        <v>0</v>
      </c>
      <c r="G272" s="23">
        <v>5255178</v>
      </c>
      <c r="H272" s="23">
        <v>4436899.54</v>
      </c>
      <c r="I272" s="23">
        <v>4349286.57</v>
      </c>
      <c r="J272" s="23">
        <v>652144.49</v>
      </c>
      <c r="K272" s="23">
        <v>417949.28</v>
      </c>
      <c r="L272" s="24">
        <v>0.12409560437343892</v>
      </c>
    </row>
    <row r="273" spans="1:12" x14ac:dyDescent="0.2">
      <c r="C273" s="1" t="s">
        <v>857</v>
      </c>
      <c r="E273" s="23">
        <v>5255178</v>
      </c>
      <c r="F273" s="23">
        <v>0</v>
      </c>
      <c r="G273" s="23">
        <v>5255178</v>
      </c>
      <c r="H273" s="23">
        <v>4436899.54</v>
      </c>
      <c r="I273" s="23">
        <v>4349286.57</v>
      </c>
      <c r="J273" s="23">
        <v>652144.49</v>
      </c>
      <c r="K273" s="23">
        <v>417949.28</v>
      </c>
      <c r="L273" s="24">
        <v>0.12409560437343892</v>
      </c>
    </row>
    <row r="274" spans="1:12" x14ac:dyDescent="0.2">
      <c r="B274" s="1" t="s">
        <v>646</v>
      </c>
      <c r="E274" s="23">
        <v>5255178</v>
      </c>
      <c r="F274" s="23">
        <v>0</v>
      </c>
      <c r="G274" s="23">
        <v>5255178</v>
      </c>
      <c r="H274" s="23">
        <v>4436899.54</v>
      </c>
      <c r="I274" s="23">
        <v>4349286.57</v>
      </c>
      <c r="J274" s="23">
        <v>652144.49</v>
      </c>
      <c r="K274" s="23">
        <v>417949.28</v>
      </c>
      <c r="L274" s="24">
        <v>0.12409560437343892</v>
      </c>
    </row>
    <row r="275" spans="1:12" x14ac:dyDescent="0.2">
      <c r="A275" s="1" t="s">
        <v>650</v>
      </c>
      <c r="E275" s="23">
        <v>5305178</v>
      </c>
      <c r="F275" s="23">
        <v>0</v>
      </c>
      <c r="G275" s="23">
        <v>5305178</v>
      </c>
      <c r="H275" s="23">
        <v>4436899.54</v>
      </c>
      <c r="I275" s="23">
        <v>4349286.57</v>
      </c>
      <c r="J275" s="23">
        <v>652144.49</v>
      </c>
      <c r="K275" s="23">
        <v>417949.28</v>
      </c>
      <c r="L275" s="24">
        <v>0.12292603377304211</v>
      </c>
    </row>
    <row r="276" spans="1:12" x14ac:dyDescent="0.2">
      <c r="A276" s="1" t="s">
        <v>455</v>
      </c>
      <c r="B276" s="1" t="s">
        <v>486</v>
      </c>
      <c r="C276" s="1" t="s">
        <v>652</v>
      </c>
      <c r="D276" s="1" t="s">
        <v>575</v>
      </c>
      <c r="E276" s="23">
        <v>80000</v>
      </c>
      <c r="F276" s="23">
        <v>0</v>
      </c>
      <c r="G276" s="23">
        <v>80000</v>
      </c>
      <c r="H276" s="23">
        <v>0</v>
      </c>
      <c r="I276" s="23">
        <v>0</v>
      </c>
      <c r="J276" s="23">
        <v>0</v>
      </c>
      <c r="K276" s="23">
        <v>0</v>
      </c>
      <c r="L276" s="24">
        <v>0</v>
      </c>
    </row>
    <row r="277" spans="1:12" x14ac:dyDescent="0.2">
      <c r="D277" s="1" t="s">
        <v>576</v>
      </c>
      <c r="E277" s="23">
        <v>668700</v>
      </c>
      <c r="F277" s="23">
        <v>0</v>
      </c>
      <c r="G277" s="23">
        <v>668700</v>
      </c>
      <c r="H277" s="23">
        <v>227886.02000000002</v>
      </c>
      <c r="I277" s="23">
        <v>221964.5</v>
      </c>
      <c r="J277" s="23">
        <v>68054.069999999992</v>
      </c>
      <c r="K277" s="23">
        <v>66305.37</v>
      </c>
      <c r="L277" s="24">
        <v>0.10177070435172722</v>
      </c>
    </row>
    <row r="278" spans="1:12" x14ac:dyDescent="0.2">
      <c r="D278" s="1" t="s">
        <v>577</v>
      </c>
      <c r="E278" s="23">
        <v>6530000</v>
      </c>
      <c r="F278" s="23">
        <v>48400</v>
      </c>
      <c r="G278" s="23">
        <v>6578400</v>
      </c>
      <c r="H278" s="23">
        <v>119400</v>
      </c>
      <c r="I278" s="23">
        <v>119400</v>
      </c>
      <c r="J278" s="23">
        <v>100000</v>
      </c>
      <c r="K278" s="23">
        <v>100000</v>
      </c>
      <c r="L278" s="24">
        <v>1.5201264745226803E-2</v>
      </c>
    </row>
    <row r="279" spans="1:12" x14ac:dyDescent="0.2">
      <c r="D279" s="1" t="s">
        <v>584</v>
      </c>
      <c r="E279" s="23">
        <v>340000</v>
      </c>
      <c r="F279" s="23">
        <v>0</v>
      </c>
      <c r="G279" s="23">
        <v>340000</v>
      </c>
      <c r="H279" s="23">
        <v>0</v>
      </c>
      <c r="I279" s="23">
        <v>0</v>
      </c>
      <c r="J279" s="23">
        <v>0</v>
      </c>
      <c r="K279" s="23">
        <v>0</v>
      </c>
      <c r="L279" s="24">
        <v>0</v>
      </c>
    </row>
    <row r="280" spans="1:12" x14ac:dyDescent="0.2">
      <c r="C280" s="1" t="s">
        <v>653</v>
      </c>
      <c r="E280" s="23">
        <v>7618700</v>
      </c>
      <c r="F280" s="23">
        <v>48400</v>
      </c>
      <c r="G280" s="23">
        <v>7667100</v>
      </c>
      <c r="H280" s="23">
        <v>347286.02</v>
      </c>
      <c r="I280" s="23">
        <v>341364.5</v>
      </c>
      <c r="J280" s="23">
        <v>168054.07</v>
      </c>
      <c r="K280" s="23">
        <v>166305.37</v>
      </c>
      <c r="L280" s="24">
        <v>2.1918857195028108E-2</v>
      </c>
    </row>
    <row r="281" spans="1:12" x14ac:dyDescent="0.2">
      <c r="B281" s="1" t="s">
        <v>654</v>
      </c>
      <c r="E281" s="23">
        <v>7618700</v>
      </c>
      <c r="F281" s="23">
        <v>48400</v>
      </c>
      <c r="G281" s="23">
        <v>7667100</v>
      </c>
      <c r="H281" s="23">
        <v>347286.02</v>
      </c>
      <c r="I281" s="23">
        <v>341364.5</v>
      </c>
      <c r="J281" s="23">
        <v>168054.07</v>
      </c>
      <c r="K281" s="23">
        <v>166305.37</v>
      </c>
      <c r="L281" s="24">
        <v>2.1918857195028108E-2</v>
      </c>
    </row>
    <row r="282" spans="1:12" x14ac:dyDescent="0.2">
      <c r="B282" s="1" t="s">
        <v>709</v>
      </c>
      <c r="C282" s="1" t="s">
        <v>860</v>
      </c>
      <c r="D282" s="1" t="s">
        <v>575</v>
      </c>
      <c r="E282" s="23">
        <v>428562</v>
      </c>
      <c r="F282" s="23">
        <v>0</v>
      </c>
      <c r="G282" s="23">
        <v>428562</v>
      </c>
      <c r="H282" s="23">
        <v>354822</v>
      </c>
      <c r="I282" s="23">
        <v>354822</v>
      </c>
      <c r="J282" s="23">
        <v>101821.12</v>
      </c>
      <c r="K282" s="23">
        <v>101821.12</v>
      </c>
      <c r="L282" s="24">
        <v>0.23758784026581917</v>
      </c>
    </row>
    <row r="283" spans="1:12" x14ac:dyDescent="0.2">
      <c r="D283" s="1" t="s">
        <v>576</v>
      </c>
      <c r="E283" s="23">
        <v>155343</v>
      </c>
      <c r="F283" s="23">
        <v>0</v>
      </c>
      <c r="G283" s="23">
        <v>155343</v>
      </c>
      <c r="H283" s="23">
        <v>97281.549999999988</v>
      </c>
      <c r="I283" s="23">
        <v>53131.17</v>
      </c>
      <c r="J283" s="23">
        <v>19580.2</v>
      </c>
      <c r="K283" s="23">
        <v>19580.2</v>
      </c>
      <c r="L283" s="24">
        <v>0.12604494570080405</v>
      </c>
    </row>
    <row r="284" spans="1:12" x14ac:dyDescent="0.2">
      <c r="D284" s="1" t="s">
        <v>603</v>
      </c>
      <c r="E284" s="23">
        <v>200</v>
      </c>
      <c r="F284" s="23">
        <v>0</v>
      </c>
      <c r="G284" s="23">
        <v>200</v>
      </c>
      <c r="H284" s="23">
        <v>0</v>
      </c>
      <c r="I284" s="23">
        <v>0</v>
      </c>
      <c r="J284" s="23">
        <v>0</v>
      </c>
      <c r="K284" s="23">
        <v>0</v>
      </c>
      <c r="L284" s="24">
        <v>0</v>
      </c>
    </row>
    <row r="285" spans="1:12" x14ac:dyDescent="0.2">
      <c r="D285" s="1" t="s">
        <v>577</v>
      </c>
      <c r="E285" s="23">
        <v>2257500</v>
      </c>
      <c r="F285" s="23">
        <v>0</v>
      </c>
      <c r="G285" s="23">
        <v>2257500</v>
      </c>
      <c r="H285" s="23">
        <v>2257500</v>
      </c>
      <c r="I285" s="23">
        <v>2257500</v>
      </c>
      <c r="J285" s="23">
        <v>2000000</v>
      </c>
      <c r="K285" s="23">
        <v>2000000</v>
      </c>
      <c r="L285" s="24">
        <v>0.88593576965669985</v>
      </c>
    </row>
    <row r="286" spans="1:12" x14ac:dyDescent="0.2">
      <c r="C286" s="1" t="s">
        <v>875</v>
      </c>
      <c r="E286" s="23">
        <v>2841605</v>
      </c>
      <c r="F286" s="23">
        <v>0</v>
      </c>
      <c r="G286" s="23">
        <v>2841605</v>
      </c>
      <c r="H286" s="23">
        <v>2709603.55</v>
      </c>
      <c r="I286" s="23">
        <v>2665453.17</v>
      </c>
      <c r="J286" s="23">
        <v>2121401.3199999998</v>
      </c>
      <c r="K286" s="23">
        <v>2121401.3199999998</v>
      </c>
      <c r="L286" s="24">
        <v>0.74655038965654963</v>
      </c>
    </row>
    <row r="287" spans="1:12" x14ac:dyDescent="0.2">
      <c r="B287" s="1" t="s">
        <v>726</v>
      </c>
      <c r="E287" s="23">
        <v>2841605</v>
      </c>
      <c r="F287" s="23">
        <v>0</v>
      </c>
      <c r="G287" s="23">
        <v>2841605</v>
      </c>
      <c r="H287" s="23">
        <v>2709603.55</v>
      </c>
      <c r="I287" s="23">
        <v>2665453.17</v>
      </c>
      <c r="J287" s="23">
        <v>2121401.3199999998</v>
      </c>
      <c r="K287" s="23">
        <v>2121401.3199999998</v>
      </c>
      <c r="L287" s="24">
        <v>0.74655038965654963</v>
      </c>
    </row>
    <row r="288" spans="1:12" x14ac:dyDescent="0.2">
      <c r="A288" s="1" t="s">
        <v>655</v>
      </c>
      <c r="E288" s="23">
        <v>10460305</v>
      </c>
      <c r="F288" s="23">
        <v>48400</v>
      </c>
      <c r="G288" s="23">
        <v>10508705</v>
      </c>
      <c r="H288" s="23">
        <v>3056889.5700000003</v>
      </c>
      <c r="I288" s="23">
        <v>3006817.67</v>
      </c>
      <c r="J288" s="23">
        <v>2289455.39</v>
      </c>
      <c r="K288" s="23">
        <v>2287706.69</v>
      </c>
      <c r="L288" s="24">
        <v>0.21786275188046483</v>
      </c>
    </row>
    <row r="289" spans="1:12" x14ac:dyDescent="0.2">
      <c r="A289" s="1" t="s">
        <v>574</v>
      </c>
      <c r="B289" s="1" t="s">
        <v>486</v>
      </c>
      <c r="C289" s="1" t="s">
        <v>652</v>
      </c>
      <c r="D289" s="1" t="s">
        <v>584</v>
      </c>
      <c r="E289" s="23">
        <v>669736</v>
      </c>
      <c r="F289" s="23">
        <v>5512707.6299999999</v>
      </c>
      <c r="G289" s="23">
        <v>6182443.6299999999</v>
      </c>
      <c r="H289" s="23">
        <v>4560978.38</v>
      </c>
      <c r="I289" s="23">
        <v>4485778.38</v>
      </c>
      <c r="J289" s="23">
        <v>111060.83</v>
      </c>
      <c r="K289" s="23">
        <v>104552.2</v>
      </c>
      <c r="L289" s="24">
        <v>1.7963904993986982E-2</v>
      </c>
    </row>
    <row r="290" spans="1:12" x14ac:dyDescent="0.2">
      <c r="C290" s="1" t="s">
        <v>653</v>
      </c>
      <c r="E290" s="23">
        <v>669736</v>
      </c>
      <c r="F290" s="23">
        <v>5512707.6299999999</v>
      </c>
      <c r="G290" s="23">
        <v>6182443.6299999999</v>
      </c>
      <c r="H290" s="23">
        <v>4560978.38</v>
      </c>
      <c r="I290" s="23">
        <v>4485778.38</v>
      </c>
      <c r="J290" s="23">
        <v>111060.83</v>
      </c>
      <c r="K290" s="23">
        <v>104552.2</v>
      </c>
      <c r="L290" s="24">
        <v>1.7963904993986982E-2</v>
      </c>
    </row>
    <row r="291" spans="1:12" x14ac:dyDescent="0.2">
      <c r="B291" s="1" t="s">
        <v>654</v>
      </c>
      <c r="E291" s="23">
        <v>669736</v>
      </c>
      <c r="F291" s="23">
        <v>5512707.6299999999</v>
      </c>
      <c r="G291" s="23">
        <v>6182443.6299999999</v>
      </c>
      <c r="H291" s="23">
        <v>4560978.38</v>
      </c>
      <c r="I291" s="23">
        <v>4485778.38</v>
      </c>
      <c r="J291" s="23">
        <v>111060.83</v>
      </c>
      <c r="K291" s="23">
        <v>104552.2</v>
      </c>
      <c r="L291" s="24">
        <v>1.7963904993986982E-2</v>
      </c>
    </row>
    <row r="292" spans="1:12" x14ac:dyDescent="0.2">
      <c r="A292" s="1" t="s">
        <v>656</v>
      </c>
      <c r="E292" s="23">
        <v>669736</v>
      </c>
      <c r="F292" s="23">
        <v>5512707.6299999999</v>
      </c>
      <c r="G292" s="23">
        <v>6182443.6299999999</v>
      </c>
      <c r="H292" s="23">
        <v>4560978.38</v>
      </c>
      <c r="I292" s="23">
        <v>4485778.38</v>
      </c>
      <c r="J292" s="23">
        <v>111060.83</v>
      </c>
      <c r="K292" s="23">
        <v>104552.2</v>
      </c>
      <c r="L292" s="24">
        <v>1.7963904993986982E-2</v>
      </c>
    </row>
    <row r="293" spans="1:12" x14ac:dyDescent="0.2">
      <c r="A293" s="1" t="s">
        <v>491</v>
      </c>
      <c r="B293" s="1" t="s">
        <v>371</v>
      </c>
      <c r="C293" s="1" t="s">
        <v>863</v>
      </c>
      <c r="D293" s="1" t="s">
        <v>575</v>
      </c>
      <c r="E293" s="23">
        <v>100386</v>
      </c>
      <c r="F293" s="23">
        <v>0</v>
      </c>
      <c r="G293" s="23">
        <v>100386</v>
      </c>
      <c r="H293" s="23">
        <v>109000</v>
      </c>
      <c r="I293" s="23">
        <v>109000</v>
      </c>
      <c r="J293" s="23">
        <v>35021.39</v>
      </c>
      <c r="K293" s="23">
        <v>35021.39</v>
      </c>
      <c r="L293" s="24">
        <v>0.34886727232881076</v>
      </c>
    </row>
    <row r="294" spans="1:12" x14ac:dyDescent="0.2">
      <c r="D294" s="1" t="s">
        <v>576</v>
      </c>
      <c r="E294" s="23">
        <v>1102822</v>
      </c>
      <c r="F294" s="23">
        <v>0</v>
      </c>
      <c r="G294" s="23">
        <v>1102822</v>
      </c>
      <c r="H294" s="23">
        <v>992921.91</v>
      </c>
      <c r="I294" s="23">
        <v>978559.23</v>
      </c>
      <c r="J294" s="23">
        <v>188643.72</v>
      </c>
      <c r="K294" s="23">
        <v>183750.08</v>
      </c>
      <c r="L294" s="24">
        <v>0.17105545591219617</v>
      </c>
    </row>
    <row r="295" spans="1:12" x14ac:dyDescent="0.2">
      <c r="D295" s="1" t="s">
        <v>577</v>
      </c>
      <c r="E295" s="23">
        <v>211065</v>
      </c>
      <c r="F295" s="23">
        <v>0</v>
      </c>
      <c r="G295" s="23">
        <v>211065</v>
      </c>
      <c r="H295" s="23">
        <v>117240</v>
      </c>
      <c r="I295" s="23">
        <v>117240</v>
      </c>
      <c r="J295" s="23">
        <v>0</v>
      </c>
      <c r="K295" s="23">
        <v>0</v>
      </c>
      <c r="L295" s="24">
        <v>0</v>
      </c>
    </row>
    <row r="296" spans="1:12" x14ac:dyDescent="0.2">
      <c r="C296" s="1" t="s">
        <v>876</v>
      </c>
      <c r="E296" s="23">
        <v>1414273</v>
      </c>
      <c r="F296" s="23">
        <v>0</v>
      </c>
      <c r="G296" s="23">
        <v>1414273</v>
      </c>
      <c r="H296" s="23">
        <v>1219161.9100000001</v>
      </c>
      <c r="I296" s="23">
        <v>1204799.23</v>
      </c>
      <c r="J296" s="23">
        <v>223665.11</v>
      </c>
      <c r="K296" s="23">
        <v>218771.46999999997</v>
      </c>
      <c r="L296" s="24">
        <v>0.15814846921351111</v>
      </c>
    </row>
    <row r="297" spans="1:12" x14ac:dyDescent="0.2">
      <c r="B297" s="1" t="s">
        <v>626</v>
      </c>
      <c r="E297" s="23">
        <v>1414273</v>
      </c>
      <c r="F297" s="23">
        <v>0</v>
      </c>
      <c r="G297" s="23">
        <v>1414273</v>
      </c>
      <c r="H297" s="23">
        <v>1219161.9100000001</v>
      </c>
      <c r="I297" s="23">
        <v>1204799.23</v>
      </c>
      <c r="J297" s="23">
        <v>223665.11</v>
      </c>
      <c r="K297" s="23">
        <v>218771.46999999997</v>
      </c>
      <c r="L297" s="24">
        <v>0.15814846921351111</v>
      </c>
    </row>
    <row r="298" spans="1:12" x14ac:dyDescent="0.2">
      <c r="B298" s="1" t="s">
        <v>382</v>
      </c>
      <c r="C298" s="1" t="s">
        <v>889</v>
      </c>
      <c r="D298" s="1" t="s">
        <v>575</v>
      </c>
      <c r="E298" s="23">
        <v>364021</v>
      </c>
      <c r="F298" s="23">
        <v>0</v>
      </c>
      <c r="G298" s="23">
        <v>364021</v>
      </c>
      <c r="H298" s="23">
        <v>226797</v>
      </c>
      <c r="I298" s="23">
        <v>226797</v>
      </c>
      <c r="J298" s="23">
        <v>69596.25</v>
      </c>
      <c r="K298" s="23">
        <v>69596.25</v>
      </c>
      <c r="L298" s="24">
        <v>0.19118745896527947</v>
      </c>
    </row>
    <row r="299" spans="1:12" x14ac:dyDescent="0.2">
      <c r="D299" s="1" t="s">
        <v>576</v>
      </c>
      <c r="E299" s="23">
        <v>388269</v>
      </c>
      <c r="F299" s="23">
        <v>0</v>
      </c>
      <c r="G299" s="23">
        <v>388269</v>
      </c>
      <c r="H299" s="23">
        <v>258431.21000000002</v>
      </c>
      <c r="I299" s="23">
        <v>254907.25</v>
      </c>
      <c r="J299" s="23">
        <v>88176.910000000018</v>
      </c>
      <c r="K299" s="23">
        <v>71076.430000000022</v>
      </c>
      <c r="L299" s="24">
        <v>0.22710262730220548</v>
      </c>
    </row>
    <row r="300" spans="1:12" x14ac:dyDescent="0.2">
      <c r="D300" s="1" t="s">
        <v>577</v>
      </c>
      <c r="E300" s="23">
        <v>173000</v>
      </c>
      <c r="F300" s="23">
        <v>0</v>
      </c>
      <c r="G300" s="23">
        <v>173000</v>
      </c>
      <c r="H300" s="23">
        <v>68500</v>
      </c>
      <c r="I300" s="23">
        <v>68500</v>
      </c>
      <c r="J300" s="23">
        <v>0</v>
      </c>
      <c r="K300" s="23">
        <v>0</v>
      </c>
      <c r="L300" s="24">
        <v>0</v>
      </c>
    </row>
    <row r="301" spans="1:12" x14ac:dyDescent="0.2">
      <c r="C301" s="1" t="s">
        <v>891</v>
      </c>
      <c r="E301" s="23">
        <v>925290</v>
      </c>
      <c r="F301" s="23">
        <v>0</v>
      </c>
      <c r="G301" s="23">
        <v>925290</v>
      </c>
      <c r="H301" s="23">
        <v>553728.21</v>
      </c>
      <c r="I301" s="23">
        <v>550204.25</v>
      </c>
      <c r="J301" s="23">
        <v>157773.16000000003</v>
      </c>
      <c r="K301" s="23">
        <v>140672.68000000002</v>
      </c>
      <c r="L301" s="24">
        <v>0.17051212052437614</v>
      </c>
    </row>
    <row r="302" spans="1:12" x14ac:dyDescent="0.2">
      <c r="B302" s="1" t="s">
        <v>627</v>
      </c>
      <c r="E302" s="23">
        <v>925290</v>
      </c>
      <c r="F302" s="23">
        <v>0</v>
      </c>
      <c r="G302" s="23">
        <v>925290</v>
      </c>
      <c r="H302" s="23">
        <v>553728.21</v>
      </c>
      <c r="I302" s="23">
        <v>550204.25</v>
      </c>
      <c r="J302" s="23">
        <v>157773.16000000003</v>
      </c>
      <c r="K302" s="23">
        <v>140672.68000000002</v>
      </c>
      <c r="L302" s="24">
        <v>0.17051212052437614</v>
      </c>
    </row>
    <row r="303" spans="1:12" x14ac:dyDescent="0.2">
      <c r="B303" s="1" t="s">
        <v>492</v>
      </c>
      <c r="C303" s="1" t="s">
        <v>861</v>
      </c>
      <c r="D303" s="1" t="s">
        <v>575</v>
      </c>
      <c r="E303" s="23">
        <v>7087493</v>
      </c>
      <c r="F303" s="23">
        <v>0</v>
      </c>
      <c r="G303" s="23">
        <v>7087493</v>
      </c>
      <c r="H303" s="23">
        <v>4532255.2</v>
      </c>
      <c r="I303" s="23">
        <v>4532255.2</v>
      </c>
      <c r="J303" s="23">
        <v>1911855.81</v>
      </c>
      <c r="K303" s="23">
        <v>1911855.81</v>
      </c>
      <c r="L303" s="24">
        <v>0.26975064525636921</v>
      </c>
    </row>
    <row r="304" spans="1:12" x14ac:dyDescent="0.2">
      <c r="D304" s="1" t="s">
        <v>576</v>
      </c>
      <c r="E304" s="23">
        <v>26451933</v>
      </c>
      <c r="F304" s="23">
        <v>0</v>
      </c>
      <c r="G304" s="23">
        <v>26451933</v>
      </c>
      <c r="H304" s="23">
        <v>26224871.350000001</v>
      </c>
      <c r="I304" s="23">
        <v>26211390.41</v>
      </c>
      <c r="J304" s="23">
        <v>3763877.01</v>
      </c>
      <c r="K304" s="23">
        <v>3684992.13</v>
      </c>
      <c r="L304" s="24">
        <v>0.14229118945674027</v>
      </c>
    </row>
    <row r="305" spans="2:12" x14ac:dyDescent="0.2">
      <c r="D305" s="1" t="s">
        <v>577</v>
      </c>
      <c r="E305" s="23">
        <v>2232630</v>
      </c>
      <c r="F305" s="23">
        <v>0</v>
      </c>
      <c r="G305" s="23">
        <v>2232630</v>
      </c>
      <c r="H305" s="23">
        <v>2097630</v>
      </c>
      <c r="I305" s="23">
        <v>653671.9</v>
      </c>
      <c r="J305" s="23">
        <v>528711.9</v>
      </c>
      <c r="K305" s="23">
        <v>499750.39</v>
      </c>
      <c r="L305" s="24">
        <v>0.2368112495129063</v>
      </c>
    </row>
    <row r="306" spans="2:12" x14ac:dyDescent="0.2">
      <c r="D306" s="1" t="s">
        <v>584</v>
      </c>
      <c r="E306" s="23">
        <v>85302</v>
      </c>
      <c r="F306" s="23">
        <v>0</v>
      </c>
      <c r="G306" s="23">
        <v>85302</v>
      </c>
      <c r="H306" s="23">
        <v>22301.34</v>
      </c>
      <c r="I306" s="23">
        <v>22301.34</v>
      </c>
      <c r="J306" s="23">
        <v>0</v>
      </c>
      <c r="K306" s="23">
        <v>0</v>
      </c>
      <c r="L306" s="24">
        <v>0</v>
      </c>
    </row>
    <row r="307" spans="2:12" x14ac:dyDescent="0.2">
      <c r="C307" s="1" t="s">
        <v>877</v>
      </c>
      <c r="E307" s="23">
        <v>35857358</v>
      </c>
      <c r="F307" s="23">
        <v>0</v>
      </c>
      <c r="G307" s="23">
        <v>35857358</v>
      </c>
      <c r="H307" s="23">
        <v>32877057.890000001</v>
      </c>
      <c r="I307" s="23">
        <v>31419618.849999998</v>
      </c>
      <c r="J307" s="23">
        <v>6204444.7200000007</v>
      </c>
      <c r="K307" s="23">
        <v>6096598.3299999991</v>
      </c>
      <c r="L307" s="24">
        <v>0.17303128468081783</v>
      </c>
    </row>
    <row r="308" spans="2:12" x14ac:dyDescent="0.2">
      <c r="B308" s="1" t="s">
        <v>657</v>
      </c>
      <c r="E308" s="23">
        <v>35857358</v>
      </c>
      <c r="F308" s="23">
        <v>0</v>
      </c>
      <c r="G308" s="23">
        <v>35857358</v>
      </c>
      <c r="H308" s="23">
        <v>32877057.890000001</v>
      </c>
      <c r="I308" s="23">
        <v>31419618.849999998</v>
      </c>
      <c r="J308" s="23">
        <v>6204444.7200000007</v>
      </c>
      <c r="K308" s="23">
        <v>6096598.3299999991</v>
      </c>
      <c r="L308" s="24">
        <v>0.17303128468081783</v>
      </c>
    </row>
    <row r="309" spans="2:12" x14ac:dyDescent="0.2">
      <c r="B309" s="1" t="s">
        <v>503</v>
      </c>
      <c r="C309" s="1" t="s">
        <v>862</v>
      </c>
      <c r="D309" s="1" t="s">
        <v>575</v>
      </c>
      <c r="E309" s="23">
        <v>1757539</v>
      </c>
      <c r="F309" s="23">
        <v>0</v>
      </c>
      <c r="G309" s="23">
        <v>1757539</v>
      </c>
      <c r="H309" s="23">
        <v>997022</v>
      </c>
      <c r="I309" s="23">
        <v>997022</v>
      </c>
      <c r="J309" s="23">
        <v>422372.76999999996</v>
      </c>
      <c r="K309" s="23">
        <v>422372.76999999996</v>
      </c>
      <c r="L309" s="24">
        <v>0.2403205675663527</v>
      </c>
    </row>
    <row r="310" spans="2:12" x14ac:dyDescent="0.2">
      <c r="D310" s="1" t="s">
        <v>576</v>
      </c>
      <c r="E310" s="23">
        <v>4219864</v>
      </c>
      <c r="F310" s="23">
        <v>0</v>
      </c>
      <c r="G310" s="23">
        <v>4219864</v>
      </c>
      <c r="H310" s="23">
        <v>3427840.71</v>
      </c>
      <c r="I310" s="23">
        <v>3377811.2700000005</v>
      </c>
      <c r="J310" s="23">
        <v>941039.02</v>
      </c>
      <c r="K310" s="23">
        <v>880740.52</v>
      </c>
      <c r="L310" s="24">
        <v>0.22300221523726832</v>
      </c>
    </row>
    <row r="311" spans="2:12" x14ac:dyDescent="0.2">
      <c r="D311" s="1" t="s">
        <v>577</v>
      </c>
      <c r="E311" s="23">
        <v>827365</v>
      </c>
      <c r="F311" s="23">
        <v>0</v>
      </c>
      <c r="G311" s="23">
        <v>827365</v>
      </c>
      <c r="H311" s="23">
        <v>157683.32999999999</v>
      </c>
      <c r="I311" s="23">
        <v>97683.33</v>
      </c>
      <c r="J311" s="23">
        <v>0</v>
      </c>
      <c r="K311" s="23">
        <v>0</v>
      </c>
      <c r="L311" s="24">
        <v>0</v>
      </c>
    </row>
    <row r="312" spans="2:12" x14ac:dyDescent="0.2">
      <c r="D312" s="1" t="s">
        <v>584</v>
      </c>
      <c r="E312" s="23">
        <v>1577000</v>
      </c>
      <c r="F312" s="23">
        <v>0</v>
      </c>
      <c r="G312" s="23">
        <v>1577000</v>
      </c>
      <c r="H312" s="23">
        <v>54280.85</v>
      </c>
      <c r="I312" s="23">
        <v>54280.85</v>
      </c>
      <c r="J312" s="23">
        <v>0</v>
      </c>
      <c r="K312" s="23">
        <v>0</v>
      </c>
      <c r="L312" s="24">
        <v>0</v>
      </c>
    </row>
    <row r="313" spans="2:12" x14ac:dyDescent="0.2">
      <c r="C313" s="1" t="s">
        <v>878</v>
      </c>
      <c r="E313" s="23">
        <v>8381768</v>
      </c>
      <c r="F313" s="23">
        <v>0</v>
      </c>
      <c r="G313" s="23">
        <v>8381768</v>
      </c>
      <c r="H313" s="23">
        <v>4636826.8899999997</v>
      </c>
      <c r="I313" s="23">
        <v>4526797.45</v>
      </c>
      <c r="J313" s="23">
        <v>1363411.79</v>
      </c>
      <c r="K313" s="23">
        <v>1303113.29</v>
      </c>
      <c r="L313" s="24">
        <v>0.1626639856889382</v>
      </c>
    </row>
    <row r="314" spans="2:12" x14ac:dyDescent="0.2">
      <c r="B314" s="1" t="s">
        <v>658</v>
      </c>
      <c r="E314" s="23">
        <v>8381768</v>
      </c>
      <c r="F314" s="23">
        <v>0</v>
      </c>
      <c r="G314" s="23">
        <v>8381768</v>
      </c>
      <c r="H314" s="23">
        <v>4636826.8899999997</v>
      </c>
      <c r="I314" s="23">
        <v>4526797.45</v>
      </c>
      <c r="J314" s="23">
        <v>1363411.79</v>
      </c>
      <c r="K314" s="23">
        <v>1303113.29</v>
      </c>
      <c r="L314" s="24">
        <v>0.1626639856889382</v>
      </c>
    </row>
    <row r="315" spans="2:12" x14ac:dyDescent="0.2">
      <c r="B315" s="1" t="s">
        <v>536</v>
      </c>
      <c r="C315" s="1" t="s">
        <v>873</v>
      </c>
      <c r="D315" s="1" t="s">
        <v>575</v>
      </c>
      <c r="E315" s="23">
        <v>581079</v>
      </c>
      <c r="F315" s="23">
        <v>0</v>
      </c>
      <c r="G315" s="23">
        <v>581079</v>
      </c>
      <c r="H315" s="23">
        <v>426000</v>
      </c>
      <c r="I315" s="23">
        <v>426000</v>
      </c>
      <c r="J315" s="23">
        <v>160311.28</v>
      </c>
      <c r="K315" s="23">
        <v>160311.28</v>
      </c>
      <c r="L315" s="24">
        <v>0.27588551642719839</v>
      </c>
    </row>
    <row r="316" spans="2:12" x14ac:dyDescent="0.2">
      <c r="D316" s="1" t="s">
        <v>576</v>
      </c>
      <c r="E316" s="23">
        <v>183630</v>
      </c>
      <c r="F316" s="23">
        <v>0</v>
      </c>
      <c r="G316" s="23">
        <v>183630</v>
      </c>
      <c r="H316" s="23">
        <v>149588.39000000001</v>
      </c>
      <c r="I316" s="23">
        <v>149588.39000000001</v>
      </c>
      <c r="J316" s="23">
        <v>19614.7</v>
      </c>
      <c r="K316" s="23">
        <v>19614.7</v>
      </c>
      <c r="L316" s="24">
        <v>0.10681642433153625</v>
      </c>
    </row>
    <row r="317" spans="2:12" x14ac:dyDescent="0.2">
      <c r="D317" s="1" t="s">
        <v>603</v>
      </c>
      <c r="E317" s="23">
        <v>200</v>
      </c>
      <c r="F317" s="23">
        <v>0</v>
      </c>
      <c r="G317" s="23">
        <v>200</v>
      </c>
      <c r="H317" s="23">
        <v>109.66</v>
      </c>
      <c r="I317" s="23">
        <v>109.66</v>
      </c>
      <c r="J317" s="23">
        <v>109.66</v>
      </c>
      <c r="K317" s="23">
        <v>109.66</v>
      </c>
      <c r="L317" s="24">
        <v>0.54830000000000001</v>
      </c>
    </row>
    <row r="318" spans="2:12" x14ac:dyDescent="0.2">
      <c r="C318" s="1" t="s">
        <v>879</v>
      </c>
      <c r="E318" s="23">
        <v>764909</v>
      </c>
      <c r="F318" s="23">
        <v>0</v>
      </c>
      <c r="G318" s="23">
        <v>764909</v>
      </c>
      <c r="H318" s="23">
        <v>575698.05000000005</v>
      </c>
      <c r="I318" s="23">
        <v>575698.05000000005</v>
      </c>
      <c r="J318" s="23">
        <v>180035.64</v>
      </c>
      <c r="K318" s="23">
        <v>180035.64</v>
      </c>
      <c r="L318" s="24">
        <v>0.23536870398962489</v>
      </c>
    </row>
    <row r="319" spans="2:12" x14ac:dyDescent="0.2">
      <c r="B319" s="1" t="s">
        <v>659</v>
      </c>
      <c r="E319" s="23">
        <v>764909</v>
      </c>
      <c r="F319" s="23">
        <v>0</v>
      </c>
      <c r="G319" s="23">
        <v>764909</v>
      </c>
      <c r="H319" s="23">
        <v>575698.05000000005</v>
      </c>
      <c r="I319" s="23">
        <v>575698.05000000005</v>
      </c>
      <c r="J319" s="23">
        <v>180035.64</v>
      </c>
      <c r="K319" s="23">
        <v>180035.64</v>
      </c>
      <c r="L319" s="24">
        <v>0.23536870398962489</v>
      </c>
    </row>
    <row r="320" spans="2:12" x14ac:dyDescent="0.2">
      <c r="B320" s="1" t="s">
        <v>539</v>
      </c>
      <c r="C320" s="1" t="s">
        <v>864</v>
      </c>
      <c r="D320" s="1" t="s">
        <v>575</v>
      </c>
      <c r="E320" s="23">
        <v>650575</v>
      </c>
      <c r="F320" s="23">
        <v>0</v>
      </c>
      <c r="G320" s="23">
        <v>650575</v>
      </c>
      <c r="H320" s="23">
        <v>604011.19999999995</v>
      </c>
      <c r="I320" s="23">
        <v>604011.19999999995</v>
      </c>
      <c r="J320" s="23">
        <v>72878.47</v>
      </c>
      <c r="K320" s="23">
        <v>72878.47</v>
      </c>
      <c r="L320" s="24">
        <v>0.11202162702224955</v>
      </c>
    </row>
    <row r="321" spans="1:12" x14ac:dyDescent="0.2">
      <c r="D321" s="1" t="s">
        <v>576</v>
      </c>
      <c r="E321" s="23">
        <v>272286</v>
      </c>
      <c r="F321" s="23">
        <v>0</v>
      </c>
      <c r="G321" s="23">
        <v>272286</v>
      </c>
      <c r="H321" s="23">
        <v>177668.86</v>
      </c>
      <c r="I321" s="23">
        <v>73557.33</v>
      </c>
      <c r="J321" s="23">
        <v>21990.25</v>
      </c>
      <c r="K321" s="23">
        <v>18459.12</v>
      </c>
      <c r="L321" s="24">
        <v>8.0761588917535237E-2</v>
      </c>
    </row>
    <row r="322" spans="1:12" x14ac:dyDescent="0.2">
      <c r="D322" s="1" t="s">
        <v>577</v>
      </c>
      <c r="E322" s="23">
        <v>190882</v>
      </c>
      <c r="F322" s="23">
        <v>0</v>
      </c>
      <c r="G322" s="23">
        <v>190882</v>
      </c>
      <c r="H322" s="23">
        <v>68882</v>
      </c>
      <c r="I322" s="23">
        <v>68882</v>
      </c>
      <c r="J322" s="23">
        <v>0</v>
      </c>
      <c r="K322" s="23">
        <v>0</v>
      </c>
      <c r="L322" s="24">
        <v>0</v>
      </c>
    </row>
    <row r="323" spans="1:12" x14ac:dyDescent="0.2">
      <c r="C323" s="1" t="s">
        <v>880</v>
      </c>
      <c r="E323" s="23">
        <v>1113743</v>
      </c>
      <c r="F323" s="23">
        <v>0</v>
      </c>
      <c r="G323" s="23">
        <v>1113743</v>
      </c>
      <c r="H323" s="23">
        <v>850562.05999999994</v>
      </c>
      <c r="I323" s="23">
        <v>746450.52999999991</v>
      </c>
      <c r="J323" s="23">
        <v>94868.72</v>
      </c>
      <c r="K323" s="23">
        <v>91337.59</v>
      </c>
      <c r="L323" s="24">
        <v>8.5180081939908933E-2</v>
      </c>
    </row>
    <row r="324" spans="1:12" x14ac:dyDescent="0.2">
      <c r="B324" s="1" t="s">
        <v>660</v>
      </c>
      <c r="E324" s="23">
        <v>1113743</v>
      </c>
      <c r="F324" s="23">
        <v>0</v>
      </c>
      <c r="G324" s="23">
        <v>1113743</v>
      </c>
      <c r="H324" s="23">
        <v>850562.05999999994</v>
      </c>
      <c r="I324" s="23">
        <v>746450.52999999991</v>
      </c>
      <c r="J324" s="23">
        <v>94868.72</v>
      </c>
      <c r="K324" s="23">
        <v>91337.59</v>
      </c>
      <c r="L324" s="24">
        <v>8.5180081939908933E-2</v>
      </c>
    </row>
    <row r="325" spans="1:12" x14ac:dyDescent="0.2">
      <c r="A325" s="1" t="s">
        <v>661</v>
      </c>
      <c r="E325" s="23">
        <v>48457341</v>
      </c>
      <c r="F325" s="23">
        <v>0</v>
      </c>
      <c r="G325" s="23">
        <v>48457341</v>
      </c>
      <c r="H325" s="23">
        <v>40713035.010000005</v>
      </c>
      <c r="I325" s="23">
        <v>39023568.359999999</v>
      </c>
      <c r="J325" s="23">
        <v>8224199.1399999997</v>
      </c>
      <c r="K325" s="23">
        <v>8030529</v>
      </c>
      <c r="L325" s="24">
        <v>0.1697203967506182</v>
      </c>
    </row>
    <row r="326" spans="1:12" x14ac:dyDescent="0.2">
      <c r="A326" s="1" t="s">
        <v>544</v>
      </c>
      <c r="B326" s="1" t="s">
        <v>545</v>
      </c>
      <c r="C326" s="1" t="s">
        <v>865</v>
      </c>
      <c r="D326" s="1" t="s">
        <v>575</v>
      </c>
      <c r="E326" s="23">
        <v>588634</v>
      </c>
      <c r="F326" s="23">
        <v>0</v>
      </c>
      <c r="G326" s="23">
        <v>588634</v>
      </c>
      <c r="H326" s="23">
        <v>432064</v>
      </c>
      <c r="I326" s="23">
        <v>432064</v>
      </c>
      <c r="J326" s="23">
        <v>104093.27000000002</v>
      </c>
      <c r="K326" s="23">
        <v>104093.27000000002</v>
      </c>
      <c r="L326" s="24">
        <v>0.17683869773067817</v>
      </c>
    </row>
    <row r="327" spans="1:12" x14ac:dyDescent="0.2">
      <c r="D327" s="1" t="s">
        <v>576</v>
      </c>
      <c r="E327" s="23">
        <v>2500</v>
      </c>
      <c r="F327" s="23">
        <v>0</v>
      </c>
      <c r="G327" s="23">
        <v>2500</v>
      </c>
      <c r="H327" s="23">
        <v>0</v>
      </c>
      <c r="I327" s="23">
        <v>0</v>
      </c>
      <c r="J327" s="23">
        <v>0</v>
      </c>
      <c r="K327" s="23">
        <v>0</v>
      </c>
      <c r="L327" s="24">
        <v>0</v>
      </c>
    </row>
    <row r="328" spans="1:12" x14ac:dyDescent="0.2">
      <c r="D328" s="1" t="s">
        <v>603</v>
      </c>
      <c r="E328" s="23">
        <v>200</v>
      </c>
      <c r="F328" s="23">
        <v>0</v>
      </c>
      <c r="G328" s="23">
        <v>200</v>
      </c>
      <c r="H328" s="23">
        <v>0</v>
      </c>
      <c r="I328" s="23">
        <v>0</v>
      </c>
      <c r="J328" s="23">
        <v>0</v>
      </c>
      <c r="K328" s="23">
        <v>0</v>
      </c>
      <c r="L328" s="24">
        <v>0</v>
      </c>
    </row>
    <row r="329" spans="1:12" x14ac:dyDescent="0.2">
      <c r="D329" s="1" t="s">
        <v>592</v>
      </c>
      <c r="E329" s="23">
        <v>500</v>
      </c>
      <c r="F329" s="23">
        <v>0</v>
      </c>
      <c r="G329" s="23">
        <v>500</v>
      </c>
      <c r="H329" s="23">
        <v>0</v>
      </c>
      <c r="I329" s="23">
        <v>0</v>
      </c>
      <c r="J329" s="23">
        <v>0</v>
      </c>
      <c r="K329" s="23">
        <v>0</v>
      </c>
      <c r="L329" s="24">
        <v>0</v>
      </c>
    </row>
    <row r="330" spans="1:12" x14ac:dyDescent="0.2">
      <c r="C330" s="1" t="s">
        <v>881</v>
      </c>
      <c r="E330" s="23">
        <v>591834</v>
      </c>
      <c r="F330" s="23">
        <v>0</v>
      </c>
      <c r="G330" s="23">
        <v>591834</v>
      </c>
      <c r="H330" s="23">
        <v>432064</v>
      </c>
      <c r="I330" s="23">
        <v>432064</v>
      </c>
      <c r="J330" s="23">
        <v>104093.27000000002</v>
      </c>
      <c r="K330" s="23">
        <v>104093.27000000002</v>
      </c>
      <c r="L330" s="24">
        <v>0.17588254476762069</v>
      </c>
    </row>
    <row r="331" spans="1:12" x14ac:dyDescent="0.2">
      <c r="B331" s="1" t="s">
        <v>662</v>
      </c>
      <c r="E331" s="23">
        <v>591834</v>
      </c>
      <c r="F331" s="23">
        <v>0</v>
      </c>
      <c r="G331" s="23">
        <v>591834</v>
      </c>
      <c r="H331" s="23">
        <v>432064</v>
      </c>
      <c r="I331" s="23">
        <v>432064</v>
      </c>
      <c r="J331" s="23">
        <v>104093.27000000002</v>
      </c>
      <c r="K331" s="23">
        <v>104093.27000000002</v>
      </c>
      <c r="L331" s="24">
        <v>0.17588254476762069</v>
      </c>
    </row>
    <row r="332" spans="1:12" x14ac:dyDescent="0.2">
      <c r="B332" s="1" t="s">
        <v>546</v>
      </c>
      <c r="C332" s="1" t="s">
        <v>866</v>
      </c>
      <c r="D332" s="1" t="s">
        <v>575</v>
      </c>
      <c r="E332" s="23">
        <v>23240266</v>
      </c>
      <c r="F332" s="23">
        <v>-50000</v>
      </c>
      <c r="G332" s="23">
        <v>23190266</v>
      </c>
      <c r="H332" s="23">
        <v>20821839.790000003</v>
      </c>
      <c r="I332" s="23">
        <v>20687659.790000003</v>
      </c>
      <c r="J332" s="23">
        <v>6112347.2999999998</v>
      </c>
      <c r="K332" s="23">
        <v>6103807.2999999998</v>
      </c>
      <c r="L332" s="24">
        <v>0.26357383309014221</v>
      </c>
    </row>
    <row r="333" spans="1:12" x14ac:dyDescent="0.2">
      <c r="D333" s="1" t="s">
        <v>576</v>
      </c>
      <c r="E333" s="23">
        <v>2933903</v>
      </c>
      <c r="F333" s="23">
        <v>-15068.74</v>
      </c>
      <c r="G333" s="23">
        <v>2918834.26</v>
      </c>
      <c r="H333" s="23">
        <v>2671132.0999999996</v>
      </c>
      <c r="I333" s="23">
        <v>2543094.3199999998</v>
      </c>
      <c r="J333" s="23">
        <v>483137.45000000007</v>
      </c>
      <c r="K333" s="23">
        <v>482599.72000000009</v>
      </c>
      <c r="L333" s="24">
        <v>0.16552411235573208</v>
      </c>
    </row>
    <row r="334" spans="1:12" x14ac:dyDescent="0.2">
      <c r="D334" s="1" t="s">
        <v>584</v>
      </c>
      <c r="E334" s="23">
        <v>954563</v>
      </c>
      <c r="F334" s="23">
        <v>212506.71</v>
      </c>
      <c r="G334" s="23">
        <v>1167069.71</v>
      </c>
      <c r="H334" s="23">
        <v>524380.41</v>
      </c>
      <c r="I334" s="23">
        <v>524380.41</v>
      </c>
      <c r="J334" s="23">
        <v>19165.830000000002</v>
      </c>
      <c r="K334" s="23">
        <v>19165.830000000002</v>
      </c>
      <c r="L334" s="24">
        <v>1.6422180985230097E-2</v>
      </c>
    </row>
    <row r="335" spans="1:12" x14ac:dyDescent="0.2">
      <c r="C335" s="1" t="s">
        <v>882</v>
      </c>
      <c r="E335" s="23">
        <v>27128732</v>
      </c>
      <c r="F335" s="23">
        <v>147437.97</v>
      </c>
      <c r="G335" s="23">
        <v>27276169.969999999</v>
      </c>
      <c r="H335" s="23">
        <v>24017352.300000001</v>
      </c>
      <c r="I335" s="23">
        <v>23755134.520000003</v>
      </c>
      <c r="J335" s="23">
        <v>6614650.5800000001</v>
      </c>
      <c r="K335" s="23">
        <v>6605572.8499999996</v>
      </c>
      <c r="L335" s="24">
        <v>0.24250657578667378</v>
      </c>
    </row>
    <row r="336" spans="1:12" x14ac:dyDescent="0.2">
      <c r="B336" s="1" t="s">
        <v>663</v>
      </c>
      <c r="E336" s="23">
        <v>27128732</v>
      </c>
      <c r="F336" s="23">
        <v>147437.97</v>
      </c>
      <c r="G336" s="23">
        <v>27276169.969999999</v>
      </c>
      <c r="H336" s="23">
        <v>24017352.300000001</v>
      </c>
      <c r="I336" s="23">
        <v>23755134.520000003</v>
      </c>
      <c r="J336" s="23">
        <v>6614650.5800000001</v>
      </c>
      <c r="K336" s="23">
        <v>6605572.8499999996</v>
      </c>
      <c r="L336" s="24">
        <v>0.24250657578667378</v>
      </c>
    </row>
    <row r="337" spans="2:12" x14ac:dyDescent="0.2">
      <c r="B337" s="1" t="s">
        <v>547</v>
      </c>
      <c r="C337" s="1" t="s">
        <v>867</v>
      </c>
      <c r="D337" s="1" t="s">
        <v>575</v>
      </c>
      <c r="E337" s="23">
        <v>27125</v>
      </c>
      <c r="F337" s="23">
        <v>0</v>
      </c>
      <c r="G337" s="23">
        <v>27125</v>
      </c>
      <c r="H337" s="23">
        <v>0</v>
      </c>
      <c r="I337" s="23">
        <v>0</v>
      </c>
      <c r="J337" s="23">
        <v>0</v>
      </c>
      <c r="K337" s="23">
        <v>0</v>
      </c>
      <c r="L337" s="24">
        <v>0</v>
      </c>
    </row>
    <row r="338" spans="2:12" x14ac:dyDescent="0.2">
      <c r="D338" s="1" t="s">
        <v>576</v>
      </c>
      <c r="E338" s="23">
        <v>2550</v>
      </c>
      <c r="F338" s="23">
        <v>0</v>
      </c>
      <c r="G338" s="23">
        <v>2550</v>
      </c>
      <c r="H338" s="23">
        <v>159.26</v>
      </c>
      <c r="I338" s="23">
        <v>159.26</v>
      </c>
      <c r="J338" s="23">
        <v>159.26</v>
      </c>
      <c r="K338" s="23">
        <v>159.26</v>
      </c>
      <c r="L338" s="24">
        <v>6.2454901960784313E-2</v>
      </c>
    </row>
    <row r="339" spans="2:12" x14ac:dyDescent="0.2">
      <c r="D339" s="1" t="s">
        <v>577</v>
      </c>
      <c r="E339" s="23">
        <v>35000</v>
      </c>
      <c r="F339" s="23">
        <v>0</v>
      </c>
      <c r="G339" s="23">
        <v>35000</v>
      </c>
      <c r="H339" s="23">
        <v>35000</v>
      </c>
      <c r="I339" s="23">
        <v>35000</v>
      </c>
      <c r="J339" s="23">
        <v>0</v>
      </c>
      <c r="K339" s="23">
        <v>0</v>
      </c>
      <c r="L339" s="24">
        <v>0</v>
      </c>
    </row>
    <row r="340" spans="2:12" x14ac:dyDescent="0.2">
      <c r="C340" s="1" t="s">
        <v>883</v>
      </c>
      <c r="E340" s="23">
        <v>64675</v>
      </c>
      <c r="F340" s="23">
        <v>0</v>
      </c>
      <c r="G340" s="23">
        <v>64675</v>
      </c>
      <c r="H340" s="23">
        <v>35159.26</v>
      </c>
      <c r="I340" s="23">
        <v>35159.26</v>
      </c>
      <c r="J340" s="23">
        <v>159.26</v>
      </c>
      <c r="K340" s="23">
        <v>159.26</v>
      </c>
      <c r="L340" s="24">
        <v>2.4624661770390414E-3</v>
      </c>
    </row>
    <row r="341" spans="2:12" x14ac:dyDescent="0.2">
      <c r="B341" s="1" t="s">
        <v>664</v>
      </c>
      <c r="E341" s="23">
        <v>64675</v>
      </c>
      <c r="F341" s="23">
        <v>0</v>
      </c>
      <c r="G341" s="23">
        <v>64675</v>
      </c>
      <c r="H341" s="23">
        <v>35159.26</v>
      </c>
      <c r="I341" s="23">
        <v>35159.26</v>
      </c>
      <c r="J341" s="23">
        <v>159.26</v>
      </c>
      <c r="K341" s="23">
        <v>159.26</v>
      </c>
      <c r="L341" s="24">
        <v>2.4624661770390414E-3</v>
      </c>
    </row>
    <row r="342" spans="2:12" x14ac:dyDescent="0.2">
      <c r="B342" s="1" t="s">
        <v>554</v>
      </c>
      <c r="C342" s="1" t="s">
        <v>868</v>
      </c>
      <c r="D342" s="1" t="s">
        <v>575</v>
      </c>
      <c r="E342" s="23">
        <v>9252398</v>
      </c>
      <c r="F342" s="23">
        <v>0</v>
      </c>
      <c r="G342" s="23">
        <v>9252398</v>
      </c>
      <c r="H342" s="23">
        <v>7388970.8799999999</v>
      </c>
      <c r="I342" s="23">
        <v>7321258.8799999999</v>
      </c>
      <c r="J342" s="23">
        <v>2376332.42</v>
      </c>
      <c r="K342" s="23">
        <v>2376332.42</v>
      </c>
      <c r="L342" s="24">
        <v>0.25683421962609043</v>
      </c>
    </row>
    <row r="343" spans="2:12" x14ac:dyDescent="0.2">
      <c r="D343" s="1" t="s">
        <v>576</v>
      </c>
      <c r="E343" s="23">
        <v>537268</v>
      </c>
      <c r="F343" s="23">
        <v>0</v>
      </c>
      <c r="G343" s="23">
        <v>537268</v>
      </c>
      <c r="H343" s="23">
        <v>368544.86</v>
      </c>
      <c r="I343" s="23">
        <v>318860.71999999997</v>
      </c>
      <c r="J343" s="23">
        <v>81935.83</v>
      </c>
      <c r="K343" s="23">
        <v>81935.83</v>
      </c>
      <c r="L343" s="24">
        <v>0.15250457872048959</v>
      </c>
    </row>
    <row r="344" spans="2:12" x14ac:dyDescent="0.2">
      <c r="D344" s="1" t="s">
        <v>577</v>
      </c>
      <c r="E344" s="23">
        <v>2000</v>
      </c>
      <c r="F344" s="23">
        <v>0</v>
      </c>
      <c r="G344" s="23">
        <v>2000</v>
      </c>
      <c r="H344" s="23">
        <v>0</v>
      </c>
      <c r="I344" s="23">
        <v>0</v>
      </c>
      <c r="J344" s="23">
        <v>0</v>
      </c>
      <c r="K344" s="23">
        <v>0</v>
      </c>
      <c r="L344" s="24">
        <v>0</v>
      </c>
    </row>
    <row r="345" spans="2:12" x14ac:dyDescent="0.2">
      <c r="D345" s="1" t="s">
        <v>584</v>
      </c>
      <c r="E345" s="23">
        <v>283038</v>
      </c>
      <c r="F345" s="23">
        <v>64668.13</v>
      </c>
      <c r="G345" s="23">
        <v>347706.13</v>
      </c>
      <c r="H345" s="23">
        <v>163757.02000000002</v>
      </c>
      <c r="I345" s="23">
        <v>163757.02000000002</v>
      </c>
      <c r="J345" s="23">
        <v>12250.5</v>
      </c>
      <c r="K345" s="23">
        <v>12250.5</v>
      </c>
      <c r="L345" s="24">
        <v>3.5232338296710498E-2</v>
      </c>
    </row>
    <row r="346" spans="2:12" x14ac:dyDescent="0.2">
      <c r="C346" s="1" t="s">
        <v>884</v>
      </c>
      <c r="E346" s="23">
        <v>10074704</v>
      </c>
      <c r="F346" s="23">
        <v>64668.13</v>
      </c>
      <c r="G346" s="23">
        <v>10139372.130000001</v>
      </c>
      <c r="H346" s="23">
        <v>7921272.7599999998</v>
      </c>
      <c r="I346" s="23">
        <v>7803876.6199999992</v>
      </c>
      <c r="J346" s="23">
        <v>2470518.75</v>
      </c>
      <c r="K346" s="23">
        <v>2470518.75</v>
      </c>
      <c r="L346" s="24">
        <v>0.24365598957457332</v>
      </c>
    </row>
    <row r="347" spans="2:12" x14ac:dyDescent="0.2">
      <c r="B347" s="1" t="s">
        <v>665</v>
      </c>
      <c r="E347" s="23">
        <v>10074704</v>
      </c>
      <c r="F347" s="23">
        <v>64668.13</v>
      </c>
      <c r="G347" s="23">
        <v>10139372.130000001</v>
      </c>
      <c r="H347" s="23">
        <v>7921272.7599999998</v>
      </c>
      <c r="I347" s="23">
        <v>7803876.6199999992</v>
      </c>
      <c r="J347" s="23">
        <v>2470518.75</v>
      </c>
      <c r="K347" s="23">
        <v>2470518.75</v>
      </c>
      <c r="L347" s="24">
        <v>0.24365598957457332</v>
      </c>
    </row>
    <row r="348" spans="2:12" x14ac:dyDescent="0.2">
      <c r="B348" s="1" t="s">
        <v>557</v>
      </c>
      <c r="C348" s="1" t="s">
        <v>869</v>
      </c>
      <c r="D348" s="1" t="s">
        <v>575</v>
      </c>
      <c r="E348" s="23">
        <v>6518811</v>
      </c>
      <c r="F348" s="23">
        <v>50000</v>
      </c>
      <c r="G348" s="23">
        <v>6568811</v>
      </c>
      <c r="H348" s="23">
        <v>5696890.6799999997</v>
      </c>
      <c r="I348" s="23">
        <v>5696890.6799999997</v>
      </c>
      <c r="J348" s="23">
        <v>2035917.2599999995</v>
      </c>
      <c r="K348" s="23">
        <v>2035917.2599999995</v>
      </c>
      <c r="L348" s="24">
        <v>0.30993695206027383</v>
      </c>
    </row>
    <row r="349" spans="2:12" x14ac:dyDescent="0.2">
      <c r="D349" s="1" t="s">
        <v>576</v>
      </c>
      <c r="E349" s="23">
        <v>4275330</v>
      </c>
      <c r="F349" s="23">
        <v>0</v>
      </c>
      <c r="G349" s="23">
        <v>4275330</v>
      </c>
      <c r="H349" s="23">
        <v>3886196.49</v>
      </c>
      <c r="I349" s="23">
        <v>3388652.3899999997</v>
      </c>
      <c r="J349" s="23">
        <v>627097.74</v>
      </c>
      <c r="K349" s="23">
        <v>627097.74</v>
      </c>
      <c r="L349" s="24">
        <v>0.1466782072962789</v>
      </c>
    </row>
    <row r="350" spans="2:12" x14ac:dyDescent="0.2">
      <c r="D350" s="1" t="s">
        <v>584</v>
      </c>
      <c r="E350" s="23">
        <v>1785837</v>
      </c>
      <c r="F350" s="23">
        <v>19129.5</v>
      </c>
      <c r="G350" s="23">
        <v>1804966.5</v>
      </c>
      <c r="H350" s="23">
        <v>1418448.83</v>
      </c>
      <c r="I350" s="23">
        <v>1418448.83</v>
      </c>
      <c r="J350" s="23">
        <v>1077968.55</v>
      </c>
      <c r="K350" s="23">
        <v>1077968.55</v>
      </c>
      <c r="L350" s="24">
        <v>0.59722357727968911</v>
      </c>
    </row>
    <row r="351" spans="2:12" x14ac:dyDescent="0.2">
      <c r="C351" s="1" t="s">
        <v>885</v>
      </c>
      <c r="E351" s="23">
        <v>12579978</v>
      </c>
      <c r="F351" s="23">
        <v>69129.5</v>
      </c>
      <c r="G351" s="23">
        <v>12649107.5</v>
      </c>
      <c r="H351" s="23">
        <v>11001536</v>
      </c>
      <c r="I351" s="23">
        <v>10503991.9</v>
      </c>
      <c r="J351" s="23">
        <v>3740983.55</v>
      </c>
      <c r="K351" s="23">
        <v>3740983.55</v>
      </c>
      <c r="L351" s="24">
        <v>0.29575079111312791</v>
      </c>
    </row>
    <row r="352" spans="2:12" x14ac:dyDescent="0.2">
      <c r="B352" s="1" t="s">
        <v>666</v>
      </c>
      <c r="E352" s="23">
        <v>12579978</v>
      </c>
      <c r="F352" s="23">
        <v>69129.5</v>
      </c>
      <c r="G352" s="23">
        <v>12649107.5</v>
      </c>
      <c r="H352" s="23">
        <v>11001536</v>
      </c>
      <c r="I352" s="23">
        <v>10503991.9</v>
      </c>
      <c r="J352" s="23">
        <v>3740983.55</v>
      </c>
      <c r="K352" s="23">
        <v>3740983.55</v>
      </c>
      <c r="L352" s="24">
        <v>0.29575079111312791</v>
      </c>
    </row>
    <row r="353" spans="1:12" x14ac:dyDescent="0.2">
      <c r="B353" s="1" t="s">
        <v>563</v>
      </c>
      <c r="C353" s="1" t="s">
        <v>870</v>
      </c>
      <c r="D353" s="1" t="s">
        <v>575</v>
      </c>
      <c r="E353" s="23">
        <v>9862699</v>
      </c>
      <c r="F353" s="23">
        <v>0</v>
      </c>
      <c r="G353" s="23">
        <v>9862699</v>
      </c>
      <c r="H353" s="23">
        <v>8658044.3300000001</v>
      </c>
      <c r="I353" s="23">
        <v>8658044.3300000001</v>
      </c>
      <c r="J353" s="23">
        <v>2858617.8699999996</v>
      </c>
      <c r="K353" s="23">
        <v>2858617.8699999996</v>
      </c>
      <c r="L353" s="24">
        <v>0.28984133754867708</v>
      </c>
    </row>
    <row r="354" spans="1:12" x14ac:dyDescent="0.2">
      <c r="D354" s="1" t="s">
        <v>576</v>
      </c>
      <c r="E354" s="23">
        <v>1116000</v>
      </c>
      <c r="F354" s="23">
        <v>0</v>
      </c>
      <c r="G354" s="23">
        <v>1116000</v>
      </c>
      <c r="H354" s="23">
        <v>864235.21000000008</v>
      </c>
      <c r="I354" s="23">
        <v>656769.34</v>
      </c>
      <c r="J354" s="23">
        <v>102804.16</v>
      </c>
      <c r="K354" s="23">
        <v>102804.16</v>
      </c>
      <c r="L354" s="24">
        <v>9.2118422939068106E-2</v>
      </c>
    </row>
    <row r="355" spans="1:12" x14ac:dyDescent="0.2">
      <c r="D355" s="1" t="s">
        <v>603</v>
      </c>
      <c r="E355" s="23">
        <v>12100</v>
      </c>
      <c r="F355" s="23">
        <v>0</v>
      </c>
      <c r="G355" s="23">
        <v>12100</v>
      </c>
      <c r="H355" s="23">
        <v>8005.7</v>
      </c>
      <c r="I355" s="23">
        <v>8005.7</v>
      </c>
      <c r="J355" s="23">
        <v>0</v>
      </c>
      <c r="K355" s="23">
        <v>0</v>
      </c>
      <c r="L355" s="24">
        <v>0</v>
      </c>
    </row>
    <row r="356" spans="1:12" x14ac:dyDescent="0.2">
      <c r="D356" s="1" t="s">
        <v>584</v>
      </c>
      <c r="E356" s="23">
        <v>1817372</v>
      </c>
      <c r="F356" s="23">
        <v>136252.44</v>
      </c>
      <c r="G356" s="23">
        <v>1953624.4400000002</v>
      </c>
      <c r="H356" s="23">
        <v>1114281.1399999999</v>
      </c>
      <c r="I356" s="23">
        <v>1114281.1399999999</v>
      </c>
      <c r="J356" s="23">
        <v>0</v>
      </c>
      <c r="K356" s="23">
        <v>0</v>
      </c>
      <c r="L356" s="24">
        <v>0</v>
      </c>
    </row>
    <row r="357" spans="1:12" x14ac:dyDescent="0.2">
      <c r="C357" s="1" t="s">
        <v>886</v>
      </c>
      <c r="E357" s="23">
        <v>12808171</v>
      </c>
      <c r="F357" s="23">
        <v>136252.44</v>
      </c>
      <c r="G357" s="23">
        <v>12944423.439999999</v>
      </c>
      <c r="H357" s="23">
        <v>10644566.380000001</v>
      </c>
      <c r="I357" s="23">
        <v>10437100.51</v>
      </c>
      <c r="J357" s="23">
        <v>2961422.03</v>
      </c>
      <c r="K357" s="23">
        <v>2961422.03</v>
      </c>
      <c r="L357" s="24">
        <v>0.22877975552381957</v>
      </c>
    </row>
    <row r="358" spans="1:12" x14ac:dyDescent="0.2">
      <c r="B358" s="1" t="s">
        <v>667</v>
      </c>
      <c r="E358" s="23">
        <v>12808171</v>
      </c>
      <c r="F358" s="23">
        <v>136252.44</v>
      </c>
      <c r="G358" s="23">
        <v>12944423.439999999</v>
      </c>
      <c r="H358" s="23">
        <v>10644566.380000001</v>
      </c>
      <c r="I358" s="23">
        <v>10437100.51</v>
      </c>
      <c r="J358" s="23">
        <v>2961422.03</v>
      </c>
      <c r="K358" s="23">
        <v>2961422.03</v>
      </c>
      <c r="L358" s="24">
        <v>0.22877975552381957</v>
      </c>
    </row>
    <row r="359" spans="1:12" x14ac:dyDescent="0.2">
      <c r="B359" s="1" t="s">
        <v>564</v>
      </c>
      <c r="C359" s="1" t="s">
        <v>871</v>
      </c>
      <c r="D359" s="1" t="s">
        <v>575</v>
      </c>
      <c r="E359" s="23">
        <v>1309457</v>
      </c>
      <c r="F359" s="23">
        <v>0</v>
      </c>
      <c r="G359" s="23">
        <v>1309457</v>
      </c>
      <c r="H359" s="23">
        <v>1037926.36</v>
      </c>
      <c r="I359" s="23">
        <v>1037926.36</v>
      </c>
      <c r="J359" s="23">
        <v>303441.82</v>
      </c>
      <c r="K359" s="23">
        <v>303441.82</v>
      </c>
      <c r="L359" s="24">
        <v>0.23173103049584676</v>
      </c>
    </row>
    <row r="360" spans="1:12" x14ac:dyDescent="0.2">
      <c r="D360" s="1" t="s">
        <v>576</v>
      </c>
      <c r="E360" s="23">
        <v>321189</v>
      </c>
      <c r="F360" s="23">
        <v>0</v>
      </c>
      <c r="G360" s="23">
        <v>321189</v>
      </c>
      <c r="H360" s="23">
        <v>239479.74</v>
      </c>
      <c r="I360" s="23">
        <v>208067.31</v>
      </c>
      <c r="J360" s="23">
        <v>39996.79</v>
      </c>
      <c r="K360" s="23">
        <v>38860.93</v>
      </c>
      <c r="L360" s="24">
        <v>0.1245272721045864</v>
      </c>
    </row>
    <row r="361" spans="1:12" x14ac:dyDescent="0.2">
      <c r="D361" s="1" t="s">
        <v>577</v>
      </c>
      <c r="E361" s="23">
        <v>65000</v>
      </c>
      <c r="F361" s="23">
        <v>0</v>
      </c>
      <c r="G361" s="23">
        <v>65000</v>
      </c>
      <c r="H361" s="23">
        <v>0</v>
      </c>
      <c r="I361" s="23">
        <v>0</v>
      </c>
      <c r="J361" s="23">
        <v>0</v>
      </c>
      <c r="K361" s="23">
        <v>0</v>
      </c>
      <c r="L361" s="24">
        <v>0</v>
      </c>
    </row>
    <row r="362" spans="1:12" x14ac:dyDescent="0.2">
      <c r="D362" s="1" t="s">
        <v>584</v>
      </c>
      <c r="E362" s="23">
        <v>14000</v>
      </c>
      <c r="F362" s="23">
        <v>0</v>
      </c>
      <c r="G362" s="23">
        <v>14000</v>
      </c>
      <c r="H362" s="23">
        <v>0</v>
      </c>
      <c r="I362" s="23">
        <v>0</v>
      </c>
      <c r="J362" s="23">
        <v>0</v>
      </c>
      <c r="K362" s="23">
        <v>0</v>
      </c>
      <c r="L362" s="24">
        <v>0</v>
      </c>
    </row>
    <row r="363" spans="1:12" x14ac:dyDescent="0.2">
      <c r="C363" s="1" t="s">
        <v>887</v>
      </c>
      <c r="E363" s="23">
        <v>1709646</v>
      </c>
      <c r="F363" s="23">
        <v>0</v>
      </c>
      <c r="G363" s="23">
        <v>1709646</v>
      </c>
      <c r="H363" s="23">
        <v>1277406.1000000001</v>
      </c>
      <c r="I363" s="23">
        <v>1245993.67</v>
      </c>
      <c r="J363" s="23">
        <v>343438.61</v>
      </c>
      <c r="K363" s="23">
        <v>342302.75</v>
      </c>
      <c r="L363" s="24">
        <v>0.20088287867780819</v>
      </c>
    </row>
    <row r="364" spans="1:12" x14ac:dyDescent="0.2">
      <c r="B364" s="1" t="s">
        <v>668</v>
      </c>
      <c r="E364" s="23">
        <v>1709646</v>
      </c>
      <c r="F364" s="23">
        <v>0</v>
      </c>
      <c r="G364" s="23">
        <v>1709646</v>
      </c>
      <c r="H364" s="23">
        <v>1277406.1000000001</v>
      </c>
      <c r="I364" s="23">
        <v>1245993.67</v>
      </c>
      <c r="J364" s="23">
        <v>343438.61</v>
      </c>
      <c r="K364" s="23">
        <v>342302.75</v>
      </c>
      <c r="L364" s="24">
        <v>0.20088287867780819</v>
      </c>
    </row>
    <row r="365" spans="1:12" x14ac:dyDescent="0.2">
      <c r="A365" s="1" t="s">
        <v>669</v>
      </c>
      <c r="E365" s="23">
        <v>64957740</v>
      </c>
      <c r="F365" s="23">
        <v>417488.04</v>
      </c>
      <c r="G365" s="23">
        <v>65375228.039999999</v>
      </c>
      <c r="H365" s="23">
        <v>55329356.800000004</v>
      </c>
      <c r="I365" s="23">
        <v>54213320.480000004</v>
      </c>
      <c r="J365" s="23">
        <v>16235266.050000001</v>
      </c>
      <c r="K365" s="23">
        <v>16225052.460000001</v>
      </c>
      <c r="L365" s="24">
        <v>0.24833972342041258</v>
      </c>
    </row>
    <row r="366" spans="1:12" x14ac:dyDescent="0.2">
      <c r="A366" s="1" t="s">
        <v>9</v>
      </c>
      <c r="E366" s="23">
        <v>373935073</v>
      </c>
      <c r="F366" s="23">
        <v>20388692.070000004</v>
      </c>
      <c r="G366" s="23">
        <v>394323765.06999993</v>
      </c>
      <c r="H366" s="23">
        <v>285242265.91999996</v>
      </c>
      <c r="I366" s="23">
        <v>276304386.39999992</v>
      </c>
      <c r="J366" s="23">
        <v>73522923.069999993</v>
      </c>
      <c r="K366" s="23">
        <v>72055761.980000004</v>
      </c>
      <c r="L366" s="24">
        <v>0.18645318792020643</v>
      </c>
    </row>
    <row r="367" spans="1:12" x14ac:dyDescent="0.2">
      <c r="A367"/>
      <c r="B367"/>
      <c r="C367"/>
      <c r="D367"/>
      <c r="E367"/>
      <c r="F367"/>
      <c r="G367"/>
      <c r="H367"/>
      <c r="I367"/>
      <c r="J367"/>
      <c r="K367"/>
      <c r="L367"/>
    </row>
    <row r="368" spans="1:12" x14ac:dyDescent="0.2">
      <c r="A368"/>
      <c r="B368"/>
      <c r="C368"/>
      <c r="D368"/>
      <c r="E368"/>
      <c r="F368"/>
      <c r="G368"/>
      <c r="H368"/>
      <c r="I368"/>
      <c r="J368"/>
      <c r="K368"/>
      <c r="L368"/>
    </row>
    <row r="369" spans="1:12" x14ac:dyDescent="0.2">
      <c r="A369"/>
      <c r="B369"/>
      <c r="C369"/>
      <c r="D369"/>
      <c r="E369"/>
      <c r="F369"/>
      <c r="G369"/>
      <c r="H369"/>
      <c r="I369"/>
      <c r="J369"/>
      <c r="K369"/>
      <c r="L369"/>
    </row>
    <row r="370" spans="1:12" x14ac:dyDescent="0.2">
      <c r="A370"/>
      <c r="B370"/>
      <c r="C370"/>
      <c r="D370"/>
      <c r="E370"/>
      <c r="F370"/>
      <c r="G370"/>
      <c r="H370"/>
      <c r="I370"/>
      <c r="J370"/>
      <c r="K370"/>
      <c r="L370"/>
    </row>
    <row r="371" spans="1:12" x14ac:dyDescent="0.2">
      <c r="A371"/>
      <c r="B371"/>
      <c r="C371"/>
      <c r="D371"/>
      <c r="E371"/>
      <c r="F371"/>
      <c r="G371"/>
      <c r="H371"/>
      <c r="I371"/>
      <c r="J371"/>
      <c r="K371"/>
      <c r="L371"/>
    </row>
    <row r="372" spans="1:12" x14ac:dyDescent="0.2">
      <c r="A372"/>
      <c r="B372"/>
      <c r="C372"/>
      <c r="D372"/>
      <c r="E372"/>
      <c r="F372"/>
      <c r="G372"/>
      <c r="H372"/>
      <c r="I372"/>
      <c r="J372"/>
      <c r="K372"/>
      <c r="L372"/>
    </row>
    <row r="373" spans="1:12" x14ac:dyDescent="0.2">
      <c r="A373"/>
      <c r="B373"/>
      <c r="C373"/>
      <c r="D373"/>
      <c r="E373"/>
      <c r="F373"/>
      <c r="G373"/>
      <c r="H373"/>
      <c r="I373"/>
      <c r="J373"/>
      <c r="K373"/>
      <c r="L373"/>
    </row>
    <row r="374" spans="1:12" x14ac:dyDescent="0.2">
      <c r="A374"/>
      <c r="B374"/>
      <c r="C374"/>
      <c r="D374"/>
      <c r="E374"/>
      <c r="F374"/>
      <c r="G374"/>
      <c r="H374"/>
      <c r="I374"/>
      <c r="J374"/>
      <c r="K374"/>
      <c r="L374"/>
    </row>
    <row r="375" spans="1:12" x14ac:dyDescent="0.2">
      <c r="A375"/>
      <c r="B375"/>
      <c r="C375"/>
      <c r="D375"/>
      <c r="E375"/>
      <c r="F375"/>
      <c r="G375"/>
      <c r="H375"/>
      <c r="I375"/>
      <c r="J375"/>
      <c r="K375"/>
      <c r="L375"/>
    </row>
    <row r="376" spans="1:12" x14ac:dyDescent="0.2">
      <c r="A376"/>
      <c r="B376"/>
      <c r="C376"/>
      <c r="D376"/>
      <c r="E376"/>
      <c r="F376"/>
      <c r="G376"/>
      <c r="H376"/>
      <c r="I376"/>
      <c r="J376"/>
      <c r="K376"/>
      <c r="L376"/>
    </row>
    <row r="377" spans="1:12" x14ac:dyDescent="0.2">
      <c r="A377"/>
      <c r="B377"/>
      <c r="C377"/>
      <c r="D377"/>
      <c r="E377"/>
      <c r="F377"/>
      <c r="G377"/>
      <c r="H377"/>
      <c r="I377"/>
      <c r="J377"/>
      <c r="K377"/>
      <c r="L377"/>
    </row>
    <row r="378" spans="1:12" x14ac:dyDescent="0.2">
      <c r="A378"/>
      <c r="B378"/>
      <c r="C378"/>
      <c r="D378"/>
      <c r="E378"/>
      <c r="F378"/>
      <c r="G378"/>
      <c r="H378"/>
      <c r="I378"/>
      <c r="J378"/>
      <c r="K378"/>
      <c r="L378"/>
    </row>
    <row r="379" spans="1:12" x14ac:dyDescent="0.2">
      <c r="A379"/>
      <c r="B379"/>
      <c r="C379"/>
      <c r="D379"/>
      <c r="E379"/>
      <c r="F379"/>
      <c r="G379"/>
      <c r="H379"/>
      <c r="I379"/>
      <c r="J379"/>
      <c r="K379"/>
      <c r="L379"/>
    </row>
    <row r="380" spans="1:12" x14ac:dyDescent="0.2">
      <c r="A380"/>
      <c r="B380"/>
      <c r="C380"/>
      <c r="D380"/>
      <c r="E380"/>
      <c r="F380"/>
      <c r="G380"/>
      <c r="H380"/>
      <c r="I380"/>
      <c r="J380"/>
      <c r="K380"/>
      <c r="L380"/>
    </row>
    <row r="381" spans="1:12" x14ac:dyDescent="0.2">
      <c r="A381"/>
      <c r="B381"/>
      <c r="C381"/>
      <c r="D381"/>
      <c r="E381"/>
      <c r="F381"/>
      <c r="G381"/>
      <c r="H381"/>
      <c r="I381"/>
      <c r="J381"/>
      <c r="K381"/>
      <c r="L381"/>
    </row>
    <row r="382" spans="1:12" x14ac:dyDescent="0.2">
      <c r="A382"/>
      <c r="B382"/>
      <c r="C382"/>
      <c r="D382"/>
      <c r="E382"/>
      <c r="F382"/>
      <c r="G382"/>
      <c r="H382"/>
      <c r="I382"/>
      <c r="J382"/>
      <c r="K382"/>
      <c r="L382"/>
    </row>
    <row r="383" spans="1:12" x14ac:dyDescent="0.2">
      <c r="A383"/>
      <c r="B383"/>
      <c r="C383"/>
      <c r="D383"/>
      <c r="E383"/>
      <c r="F383"/>
      <c r="G383"/>
      <c r="H383"/>
      <c r="I383"/>
      <c r="J383"/>
      <c r="K383"/>
      <c r="L383"/>
    </row>
    <row r="384" spans="1:12" x14ac:dyDescent="0.2">
      <c r="A384"/>
      <c r="B384"/>
      <c r="C384"/>
      <c r="D384"/>
      <c r="E384"/>
      <c r="F384"/>
      <c r="G384"/>
      <c r="H384"/>
      <c r="I384"/>
      <c r="J384"/>
      <c r="K384"/>
      <c r="L384"/>
    </row>
    <row r="385" spans="1:12" x14ac:dyDescent="0.2">
      <c r="A385"/>
      <c r="B385"/>
      <c r="C385"/>
      <c r="D385"/>
      <c r="E385"/>
      <c r="F385"/>
      <c r="G385"/>
      <c r="H385"/>
      <c r="I385"/>
      <c r="J385"/>
      <c r="K385"/>
      <c r="L385"/>
    </row>
    <row r="386" spans="1:12" x14ac:dyDescent="0.2">
      <c r="A386"/>
      <c r="B386"/>
      <c r="C386"/>
      <c r="D386"/>
      <c r="E386"/>
      <c r="F386"/>
      <c r="G386"/>
      <c r="H386"/>
      <c r="I386"/>
      <c r="J386"/>
      <c r="K386"/>
      <c r="L386"/>
    </row>
    <row r="387" spans="1:12" x14ac:dyDescent="0.2">
      <c r="A387"/>
      <c r="B387"/>
      <c r="C387"/>
      <c r="D387"/>
      <c r="E387"/>
      <c r="F387"/>
      <c r="G387"/>
      <c r="H387"/>
      <c r="I387"/>
      <c r="J387"/>
      <c r="K387"/>
      <c r="L387"/>
    </row>
    <row r="388" spans="1:12" x14ac:dyDescent="0.2">
      <c r="A388"/>
      <c r="B388"/>
      <c r="C388"/>
      <c r="D388"/>
      <c r="E388"/>
      <c r="F388"/>
      <c r="G388"/>
      <c r="H388"/>
      <c r="I388"/>
      <c r="J388"/>
      <c r="K388"/>
      <c r="L388"/>
    </row>
    <row r="389" spans="1:12" x14ac:dyDescent="0.2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x14ac:dyDescent="0.2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x14ac:dyDescent="0.2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">
      <c r="A399"/>
      <c r="B399"/>
      <c r="C399"/>
      <c r="D399"/>
      <c r="E399"/>
      <c r="F399"/>
      <c r="G399"/>
      <c r="H399"/>
      <c r="I399"/>
      <c r="J399"/>
      <c r="K399"/>
      <c r="L399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409"/>
  <sheetViews>
    <sheetView zoomScaleNormal="100" workbookViewId="0">
      <pane xSplit="8" ySplit="1" topLeftCell="J1378" activePane="bottomRight" state="frozen"/>
      <selection pane="topRight" activeCell="I1" sqref="I1"/>
      <selection pane="bottomLeft" activeCell="A2" sqref="A2"/>
      <selection pane="bottomRight" activeCell="H192" sqref="H192"/>
    </sheetView>
  </sheetViews>
  <sheetFormatPr baseColWidth="10" defaultColWidth="11.42578125" defaultRowHeight="13.5" x14ac:dyDescent="0.25"/>
  <cols>
    <col min="1" max="3" width="9.28515625" style="18" bestFit="1" customWidth="1"/>
    <col min="4" max="4" width="43.28515625" style="18" bestFit="1" customWidth="1"/>
    <col min="5" max="5" width="8.140625" style="21" bestFit="1" customWidth="1"/>
    <col min="6" max="6" width="7.5703125" style="21" bestFit="1" customWidth="1"/>
    <col min="7" max="7" width="9.28515625" style="15" bestFit="1" customWidth="1"/>
    <col min="8" max="8" width="41.140625" style="15" bestFit="1" customWidth="1"/>
    <col min="9" max="9" width="17" style="15" bestFit="1" customWidth="1"/>
    <col min="10" max="10" width="15.42578125" style="15" bestFit="1" customWidth="1"/>
    <col min="11" max="11" width="16.42578125" style="15" bestFit="1" customWidth="1"/>
    <col min="12" max="12" width="18.42578125" style="15" bestFit="1" customWidth="1"/>
    <col min="13" max="13" width="26.28515625" style="15" bestFit="1" customWidth="1"/>
    <col min="14" max="14" width="23.28515625" style="15" bestFit="1" customWidth="1"/>
    <col min="15" max="15" width="17.28515625" style="15" bestFit="1" customWidth="1"/>
    <col min="16" max="16384" width="11.42578125" style="15"/>
  </cols>
  <sheetData>
    <row r="1" spans="1:15" x14ac:dyDescent="0.25">
      <c r="A1" s="10" t="s">
        <v>86</v>
      </c>
      <c r="B1" s="10" t="s">
        <v>87</v>
      </c>
      <c r="C1" s="10" t="s">
        <v>5</v>
      </c>
      <c r="D1" s="11" t="s">
        <v>16</v>
      </c>
      <c r="E1" s="12" t="s">
        <v>8</v>
      </c>
      <c r="F1" s="12" t="s">
        <v>7</v>
      </c>
      <c r="G1" s="12" t="s">
        <v>6</v>
      </c>
      <c r="H1" s="13" t="s">
        <v>85</v>
      </c>
      <c r="I1" s="14" t="s">
        <v>0</v>
      </c>
      <c r="J1" s="14" t="s">
        <v>1</v>
      </c>
      <c r="K1" s="14" t="s">
        <v>2</v>
      </c>
      <c r="L1" s="14" t="s">
        <v>18</v>
      </c>
      <c r="M1" s="14" t="s">
        <v>19</v>
      </c>
      <c r="N1" s="14" t="s">
        <v>3</v>
      </c>
      <c r="O1" s="14" t="s">
        <v>4</v>
      </c>
    </row>
    <row r="2" spans="1:15" x14ac:dyDescent="0.25">
      <c r="A2" s="15" t="str">
        <f>MID(Tabla1[[#This Row],[Org 2]],1,2)</f>
        <v>01</v>
      </c>
      <c r="B2" s="27" t="s">
        <v>89</v>
      </c>
      <c r="C2" s="27" t="s">
        <v>355</v>
      </c>
      <c r="D2" s="16" t="str">
        <f>VLOOKUP(Tabla1[[#This Row],[Prog.]],Hoja2!B:C,2,FALSE)</f>
        <v>Desarrollo empresarial</v>
      </c>
      <c r="E2" s="17" t="str">
        <f>LEFT(G2,1)</f>
        <v>1</v>
      </c>
      <c r="F2" s="17" t="str">
        <f>LEFT(G2,2)</f>
        <v>11</v>
      </c>
      <c r="G2" s="27" t="s">
        <v>93</v>
      </c>
      <c r="H2" s="28" t="s">
        <v>94</v>
      </c>
      <c r="I2" s="29">
        <v>80474</v>
      </c>
      <c r="J2" s="29">
        <v>0</v>
      </c>
      <c r="K2" s="29">
        <v>80474</v>
      </c>
      <c r="L2" s="29">
        <v>51000</v>
      </c>
      <c r="M2" s="29">
        <v>51000</v>
      </c>
      <c r="N2" s="29">
        <v>22322.92</v>
      </c>
      <c r="O2" s="29">
        <v>22322.92</v>
      </c>
    </row>
    <row r="3" spans="1:15" x14ac:dyDescent="0.25">
      <c r="A3" s="15" t="str">
        <f>MID(Tabla1[[#This Row],[Org 2]],1,2)</f>
        <v>01</v>
      </c>
      <c r="B3" s="27" t="s">
        <v>89</v>
      </c>
      <c r="C3" s="27" t="s">
        <v>355</v>
      </c>
      <c r="D3" s="16" t="str">
        <f>VLOOKUP(Tabla1[[#This Row],[Prog.]],Hoja2!B:C,2,FALSE)</f>
        <v>Desarrollo empresarial</v>
      </c>
      <c r="E3" s="17" t="str">
        <f t="shared" ref="E3:E66" si="0">LEFT(G3,1)</f>
        <v>1</v>
      </c>
      <c r="F3" s="17" t="str">
        <f t="shared" ref="F3:F66" si="1">LEFT(G3,2)</f>
        <v>12</v>
      </c>
      <c r="G3" s="27" t="s">
        <v>125</v>
      </c>
      <c r="H3" s="28" t="s">
        <v>126</v>
      </c>
      <c r="I3" s="29">
        <v>54262</v>
      </c>
      <c r="J3" s="29">
        <v>0</v>
      </c>
      <c r="K3" s="29">
        <v>54262</v>
      </c>
      <c r="L3" s="29">
        <v>37600</v>
      </c>
      <c r="M3" s="29">
        <v>37600</v>
      </c>
      <c r="N3" s="29">
        <v>24159.66</v>
      </c>
      <c r="O3" s="29">
        <v>24159.66</v>
      </c>
    </row>
    <row r="4" spans="1:15" x14ac:dyDescent="0.25">
      <c r="A4" s="15" t="str">
        <f>MID(Tabla1[[#This Row],[Org 2]],1,2)</f>
        <v>01</v>
      </c>
      <c r="B4" s="27" t="s">
        <v>89</v>
      </c>
      <c r="C4" s="27" t="s">
        <v>355</v>
      </c>
      <c r="D4" s="16" t="str">
        <f>VLOOKUP(Tabla1[[#This Row],[Prog.]],Hoja2!B:C,2,FALSE)</f>
        <v>Desarrollo empresarial</v>
      </c>
      <c r="E4" s="17" t="str">
        <f t="shared" si="0"/>
        <v>1</v>
      </c>
      <c r="F4" s="17" t="str">
        <f t="shared" si="1"/>
        <v>12</v>
      </c>
      <c r="G4" s="27" t="s">
        <v>127</v>
      </c>
      <c r="H4" s="28" t="s">
        <v>128</v>
      </c>
      <c r="I4" s="29">
        <v>143145</v>
      </c>
      <c r="J4" s="29">
        <v>0</v>
      </c>
      <c r="K4" s="29">
        <v>143145</v>
      </c>
      <c r="L4" s="29">
        <v>83200</v>
      </c>
      <c r="M4" s="29">
        <v>83200</v>
      </c>
      <c r="N4" s="29">
        <v>26159.02</v>
      </c>
      <c r="O4" s="29">
        <v>26159.02</v>
      </c>
    </row>
    <row r="5" spans="1:15" x14ac:dyDescent="0.25">
      <c r="A5" s="15" t="str">
        <f>MID(Tabla1[[#This Row],[Org 2]],1,2)</f>
        <v>01</v>
      </c>
      <c r="B5" s="27" t="s">
        <v>89</v>
      </c>
      <c r="C5" s="27" t="s">
        <v>355</v>
      </c>
      <c r="D5" s="16" t="str">
        <f>VLOOKUP(Tabla1[[#This Row],[Prog.]],Hoja2!B:C,2,FALSE)</f>
        <v>Desarrollo empresarial</v>
      </c>
      <c r="E5" s="17" t="str">
        <f t="shared" si="0"/>
        <v>1</v>
      </c>
      <c r="F5" s="17" t="str">
        <f t="shared" si="1"/>
        <v>12</v>
      </c>
      <c r="G5" s="27" t="s">
        <v>95</v>
      </c>
      <c r="H5" s="28" t="s">
        <v>96</v>
      </c>
      <c r="I5" s="29">
        <v>12181</v>
      </c>
      <c r="J5" s="29">
        <v>0</v>
      </c>
      <c r="K5" s="29">
        <v>12181</v>
      </c>
      <c r="L5" s="29">
        <v>0</v>
      </c>
      <c r="M5" s="29">
        <v>0</v>
      </c>
      <c r="N5" s="29">
        <v>0</v>
      </c>
      <c r="O5" s="29">
        <v>0</v>
      </c>
    </row>
    <row r="6" spans="1:15" x14ac:dyDescent="0.25">
      <c r="A6" s="15" t="str">
        <f>MID(Tabla1[[#This Row],[Org 2]],1,2)</f>
        <v>01</v>
      </c>
      <c r="B6" s="27" t="s">
        <v>89</v>
      </c>
      <c r="C6" s="27" t="s">
        <v>355</v>
      </c>
      <c r="D6" s="16" t="str">
        <f>VLOOKUP(Tabla1[[#This Row],[Prog.]],Hoja2!B:C,2,FALSE)</f>
        <v>Desarrollo empresarial</v>
      </c>
      <c r="E6" s="17" t="str">
        <f t="shared" si="0"/>
        <v>1</v>
      </c>
      <c r="F6" s="17" t="str">
        <f t="shared" si="1"/>
        <v>12</v>
      </c>
      <c r="G6" s="27" t="s">
        <v>129</v>
      </c>
      <c r="H6" s="28" t="s">
        <v>130</v>
      </c>
      <c r="I6" s="29">
        <v>30976</v>
      </c>
      <c r="J6" s="29">
        <v>0</v>
      </c>
      <c r="K6" s="29">
        <v>30976</v>
      </c>
      <c r="L6" s="29">
        <v>20000</v>
      </c>
      <c r="M6" s="29">
        <v>20000</v>
      </c>
      <c r="N6" s="29">
        <v>8614.0400000000009</v>
      </c>
      <c r="O6" s="29">
        <v>8614.0400000000009</v>
      </c>
    </row>
    <row r="7" spans="1:15" x14ac:dyDescent="0.25">
      <c r="A7" s="15" t="str">
        <f>MID(Tabla1[[#This Row],[Org 2]],1,2)</f>
        <v>01</v>
      </c>
      <c r="B7" s="27" t="s">
        <v>89</v>
      </c>
      <c r="C7" s="27" t="s">
        <v>355</v>
      </c>
      <c r="D7" s="16" t="str">
        <f>VLOOKUP(Tabla1[[#This Row],[Prog.]],Hoja2!B:C,2,FALSE)</f>
        <v>Desarrollo empresarial</v>
      </c>
      <c r="E7" s="17" t="str">
        <f t="shared" si="0"/>
        <v>1</v>
      </c>
      <c r="F7" s="17" t="str">
        <f t="shared" si="1"/>
        <v>12</v>
      </c>
      <c r="G7" s="27" t="s">
        <v>97</v>
      </c>
      <c r="H7" s="28" t="s">
        <v>98</v>
      </c>
      <c r="I7" s="29">
        <v>37664</v>
      </c>
      <c r="J7" s="29">
        <v>0</v>
      </c>
      <c r="K7" s="29">
        <v>37664</v>
      </c>
      <c r="L7" s="29">
        <v>28100</v>
      </c>
      <c r="M7" s="29">
        <v>28100</v>
      </c>
      <c r="N7" s="29">
        <v>11474.61</v>
      </c>
      <c r="O7" s="29">
        <v>11474.61</v>
      </c>
    </row>
    <row r="8" spans="1:15" x14ac:dyDescent="0.25">
      <c r="A8" s="15" t="str">
        <f>MID(Tabla1[[#This Row],[Org 2]],1,2)</f>
        <v>01</v>
      </c>
      <c r="B8" s="27" t="s">
        <v>89</v>
      </c>
      <c r="C8" s="27" t="s">
        <v>355</v>
      </c>
      <c r="D8" s="16" t="str">
        <f>VLOOKUP(Tabla1[[#This Row],[Prog.]],Hoja2!B:C,2,FALSE)</f>
        <v>Desarrollo empresarial</v>
      </c>
      <c r="E8" s="17" t="str">
        <f t="shared" si="0"/>
        <v>1</v>
      </c>
      <c r="F8" s="17" t="str">
        <f t="shared" si="1"/>
        <v>12</v>
      </c>
      <c r="G8" s="27" t="s">
        <v>99</v>
      </c>
      <c r="H8" s="28" t="s">
        <v>100</v>
      </c>
      <c r="I8" s="29">
        <v>138901</v>
      </c>
      <c r="J8" s="29">
        <v>0</v>
      </c>
      <c r="K8" s="29">
        <v>138901</v>
      </c>
      <c r="L8" s="29">
        <v>91338</v>
      </c>
      <c r="M8" s="29">
        <v>91338</v>
      </c>
      <c r="N8" s="29">
        <v>32121.45</v>
      </c>
      <c r="O8" s="29">
        <v>32121.45</v>
      </c>
    </row>
    <row r="9" spans="1:15" x14ac:dyDescent="0.25">
      <c r="A9" s="15" t="str">
        <f>MID(Tabla1[[#This Row],[Org 2]],1,2)</f>
        <v>01</v>
      </c>
      <c r="B9" s="27" t="s">
        <v>89</v>
      </c>
      <c r="C9" s="27" t="s">
        <v>355</v>
      </c>
      <c r="D9" s="16" t="str">
        <f>VLOOKUP(Tabla1[[#This Row],[Prog.]],Hoja2!B:C,2,FALSE)</f>
        <v>Desarrollo empresarial</v>
      </c>
      <c r="E9" s="17" t="str">
        <f t="shared" si="0"/>
        <v>1</v>
      </c>
      <c r="F9" s="17" t="str">
        <f t="shared" si="1"/>
        <v>12</v>
      </c>
      <c r="G9" s="27" t="s">
        <v>101</v>
      </c>
      <c r="H9" s="28" t="s">
        <v>102</v>
      </c>
      <c r="I9" s="29">
        <v>340487</v>
      </c>
      <c r="J9" s="29">
        <v>0</v>
      </c>
      <c r="K9" s="29">
        <v>340487</v>
      </c>
      <c r="L9" s="29">
        <v>227108</v>
      </c>
      <c r="M9" s="29">
        <v>227108</v>
      </c>
      <c r="N9" s="29">
        <v>97221.75</v>
      </c>
      <c r="O9" s="29">
        <v>97221.75</v>
      </c>
    </row>
    <row r="10" spans="1:15" x14ac:dyDescent="0.25">
      <c r="A10" s="15" t="str">
        <f>MID(Tabla1[[#This Row],[Org 2]],1,2)</f>
        <v>01</v>
      </c>
      <c r="B10" s="27" t="s">
        <v>89</v>
      </c>
      <c r="C10" s="27" t="s">
        <v>355</v>
      </c>
      <c r="D10" s="16" t="str">
        <f>VLOOKUP(Tabla1[[#This Row],[Prog.]],Hoja2!B:C,2,FALSE)</f>
        <v>Desarrollo empresarial</v>
      </c>
      <c r="E10" s="17" t="str">
        <f t="shared" si="0"/>
        <v>1</v>
      </c>
      <c r="F10" s="17" t="str">
        <f t="shared" si="1"/>
        <v>12</v>
      </c>
      <c r="G10" s="27" t="s">
        <v>103</v>
      </c>
      <c r="H10" s="28" t="s">
        <v>104</v>
      </c>
      <c r="I10" s="29">
        <v>20072</v>
      </c>
      <c r="J10" s="29">
        <v>0</v>
      </c>
      <c r="K10" s="29">
        <v>20072</v>
      </c>
      <c r="L10" s="29">
        <v>14700</v>
      </c>
      <c r="M10" s="29">
        <v>14700</v>
      </c>
      <c r="N10" s="29">
        <v>6668.26</v>
      </c>
      <c r="O10" s="29">
        <v>6668.26</v>
      </c>
    </row>
    <row r="11" spans="1:15" x14ac:dyDescent="0.25">
      <c r="A11" s="15" t="str">
        <f>MID(Tabla1[[#This Row],[Org 2]],1,2)</f>
        <v>01</v>
      </c>
      <c r="B11" s="27" t="s">
        <v>89</v>
      </c>
      <c r="C11" s="27" t="s">
        <v>355</v>
      </c>
      <c r="D11" s="16" t="str">
        <f>VLOOKUP(Tabla1[[#This Row],[Prog.]],Hoja2!B:C,2,FALSE)</f>
        <v>Desarrollo empresarial</v>
      </c>
      <c r="E11" s="17" t="str">
        <f t="shared" si="0"/>
        <v>1</v>
      </c>
      <c r="F11" s="17" t="str">
        <f t="shared" si="1"/>
        <v>13</v>
      </c>
      <c r="G11" s="27" t="s">
        <v>142</v>
      </c>
      <c r="H11" s="28" t="s">
        <v>94</v>
      </c>
      <c r="I11" s="29">
        <v>59829</v>
      </c>
      <c r="J11" s="29">
        <v>0</v>
      </c>
      <c r="K11" s="29">
        <v>59829</v>
      </c>
      <c r="L11" s="29">
        <v>38000</v>
      </c>
      <c r="M11" s="29">
        <v>38000</v>
      </c>
      <c r="N11" s="29">
        <v>22228.1</v>
      </c>
      <c r="O11" s="29">
        <v>22228.1</v>
      </c>
    </row>
    <row r="12" spans="1:15" x14ac:dyDescent="0.25">
      <c r="A12" s="15" t="str">
        <f>MID(Tabla1[[#This Row],[Org 2]],1,2)</f>
        <v>01</v>
      </c>
      <c r="B12" s="27" t="s">
        <v>89</v>
      </c>
      <c r="C12" s="27" t="s">
        <v>355</v>
      </c>
      <c r="D12" s="16" t="str">
        <f>VLOOKUP(Tabla1[[#This Row],[Prog.]],Hoja2!B:C,2,FALSE)</f>
        <v>Desarrollo empresarial</v>
      </c>
      <c r="E12" s="17" t="str">
        <f t="shared" si="0"/>
        <v>1</v>
      </c>
      <c r="F12" s="17" t="str">
        <f t="shared" si="1"/>
        <v>13</v>
      </c>
      <c r="G12" s="27" t="s">
        <v>145</v>
      </c>
      <c r="H12" s="28" t="s">
        <v>146</v>
      </c>
      <c r="I12" s="29">
        <v>55348</v>
      </c>
      <c r="J12" s="29">
        <v>0</v>
      </c>
      <c r="K12" s="29">
        <v>55348</v>
      </c>
      <c r="L12" s="29">
        <v>35000</v>
      </c>
      <c r="M12" s="29">
        <v>35000</v>
      </c>
      <c r="N12" s="29">
        <v>24213.759999999998</v>
      </c>
      <c r="O12" s="29">
        <v>24213.759999999998</v>
      </c>
    </row>
    <row r="13" spans="1:15" x14ac:dyDescent="0.25">
      <c r="A13" s="15" t="str">
        <f>MID(Tabla1[[#This Row],[Org 2]],1,2)</f>
        <v>01</v>
      </c>
      <c r="B13" s="27" t="s">
        <v>89</v>
      </c>
      <c r="C13" s="27" t="s">
        <v>355</v>
      </c>
      <c r="D13" s="16" t="str">
        <f>VLOOKUP(Tabla1[[#This Row],[Prog.]],Hoja2!B:C,2,FALSE)</f>
        <v>Desarrollo empresarial</v>
      </c>
      <c r="E13" s="17" t="str">
        <f t="shared" si="0"/>
        <v>1</v>
      </c>
      <c r="F13" s="17" t="str">
        <f t="shared" si="1"/>
        <v>13</v>
      </c>
      <c r="G13" s="27" t="s">
        <v>147</v>
      </c>
      <c r="H13" s="28" t="s">
        <v>148</v>
      </c>
      <c r="I13" s="29">
        <v>60000</v>
      </c>
      <c r="J13" s="29">
        <v>0</v>
      </c>
      <c r="K13" s="29">
        <v>60000</v>
      </c>
      <c r="L13" s="29">
        <v>28000</v>
      </c>
      <c r="M13" s="29">
        <v>28000</v>
      </c>
      <c r="N13" s="29">
        <v>9155.0400000000009</v>
      </c>
      <c r="O13" s="29">
        <v>9155.0400000000009</v>
      </c>
    </row>
    <row r="14" spans="1:15" x14ac:dyDescent="0.25">
      <c r="A14" s="15" t="str">
        <f>MID(Tabla1[[#This Row],[Org 2]],1,2)</f>
        <v>01</v>
      </c>
      <c r="B14" s="27" t="s">
        <v>89</v>
      </c>
      <c r="C14" s="27" t="s">
        <v>355</v>
      </c>
      <c r="D14" s="16" t="str">
        <f>VLOOKUP(Tabla1[[#This Row],[Prog.]],Hoja2!B:C,2,FALSE)</f>
        <v>Desarrollo empresarial</v>
      </c>
      <c r="E14" s="17" t="str">
        <f t="shared" si="0"/>
        <v>1</v>
      </c>
      <c r="F14" s="17" t="str">
        <f t="shared" si="1"/>
        <v>14</v>
      </c>
      <c r="G14" s="27" t="s">
        <v>302</v>
      </c>
      <c r="H14" s="28" t="s">
        <v>303</v>
      </c>
      <c r="I14" s="29">
        <v>200520</v>
      </c>
      <c r="J14" s="29">
        <v>0</v>
      </c>
      <c r="K14" s="29">
        <v>200520</v>
      </c>
      <c r="L14" s="29">
        <v>115000</v>
      </c>
      <c r="M14" s="29">
        <v>115000</v>
      </c>
      <c r="N14" s="29">
        <v>62295.89</v>
      </c>
      <c r="O14" s="29">
        <v>62295.89</v>
      </c>
    </row>
    <row r="15" spans="1:15" x14ac:dyDescent="0.25">
      <c r="A15" s="15" t="str">
        <f>MID(Tabla1[[#This Row],[Org 2]],1,2)</f>
        <v>01</v>
      </c>
      <c r="B15" s="27" t="s">
        <v>89</v>
      </c>
      <c r="C15" s="27" t="s">
        <v>355</v>
      </c>
      <c r="D15" s="16" t="str">
        <f>VLOOKUP(Tabla1[[#This Row],[Prog.]],Hoja2!B:C,2,FALSE)</f>
        <v>Desarrollo empresarial</v>
      </c>
      <c r="E15" s="17" t="str">
        <f t="shared" si="0"/>
        <v>2</v>
      </c>
      <c r="F15" s="17" t="str">
        <f t="shared" si="1"/>
        <v>20</v>
      </c>
      <c r="G15" s="27" t="s">
        <v>131</v>
      </c>
      <c r="H15" s="28" t="s">
        <v>132</v>
      </c>
      <c r="I15" s="29">
        <v>7500</v>
      </c>
      <c r="J15" s="29">
        <v>0</v>
      </c>
      <c r="K15" s="29">
        <v>7500</v>
      </c>
      <c r="L15" s="29">
        <v>7001.72</v>
      </c>
      <c r="M15" s="29">
        <v>7001.72</v>
      </c>
      <c r="N15" s="29">
        <v>125.43</v>
      </c>
      <c r="O15" s="29">
        <v>125.43</v>
      </c>
    </row>
    <row r="16" spans="1:15" x14ac:dyDescent="0.25">
      <c r="A16" s="15" t="str">
        <f>MID(Tabla1[[#This Row],[Org 2]],1,2)</f>
        <v>01</v>
      </c>
      <c r="B16" s="27" t="s">
        <v>89</v>
      </c>
      <c r="C16" s="27" t="s">
        <v>355</v>
      </c>
      <c r="D16" s="16" t="str">
        <f>VLOOKUP(Tabla1[[#This Row],[Prog.]],Hoja2!B:C,2,FALSE)</f>
        <v>Desarrollo empresarial</v>
      </c>
      <c r="E16" s="17" t="str">
        <f t="shared" si="0"/>
        <v>2</v>
      </c>
      <c r="F16" s="17" t="str">
        <f t="shared" si="1"/>
        <v>20</v>
      </c>
      <c r="G16" s="27" t="s">
        <v>356</v>
      </c>
      <c r="H16" s="28" t="s">
        <v>357</v>
      </c>
      <c r="I16" s="29">
        <v>900</v>
      </c>
      <c r="J16" s="29">
        <v>0</v>
      </c>
      <c r="K16" s="29">
        <v>900</v>
      </c>
      <c r="L16" s="29">
        <v>0</v>
      </c>
      <c r="M16" s="29">
        <v>0</v>
      </c>
      <c r="N16" s="29">
        <v>0</v>
      </c>
      <c r="O16" s="29">
        <v>0</v>
      </c>
    </row>
    <row r="17" spans="1:15" x14ac:dyDescent="0.25">
      <c r="A17" s="15" t="str">
        <f>MID(Tabla1[[#This Row],[Org 2]],1,2)</f>
        <v>01</v>
      </c>
      <c r="B17" s="27" t="s">
        <v>89</v>
      </c>
      <c r="C17" s="27" t="s">
        <v>355</v>
      </c>
      <c r="D17" s="16" t="str">
        <f>VLOOKUP(Tabla1[[#This Row],[Prog.]],Hoja2!B:C,2,FALSE)</f>
        <v>Desarrollo empresarial</v>
      </c>
      <c r="E17" s="17" t="str">
        <f t="shared" si="0"/>
        <v>2</v>
      </c>
      <c r="F17" s="17" t="str">
        <f t="shared" si="1"/>
        <v>21</v>
      </c>
      <c r="G17" s="27" t="s">
        <v>211</v>
      </c>
      <c r="H17" s="28" t="s">
        <v>212</v>
      </c>
      <c r="I17" s="29">
        <v>10000</v>
      </c>
      <c r="J17" s="29">
        <v>0</v>
      </c>
      <c r="K17" s="29">
        <v>10000</v>
      </c>
      <c r="L17" s="29">
        <v>5000</v>
      </c>
      <c r="M17" s="29">
        <v>380.12</v>
      </c>
      <c r="N17" s="29">
        <v>380.12</v>
      </c>
      <c r="O17" s="29">
        <v>380.12</v>
      </c>
    </row>
    <row r="18" spans="1:15" x14ac:dyDescent="0.25">
      <c r="A18" s="15" t="str">
        <f>MID(Tabla1[[#This Row],[Org 2]],1,2)</f>
        <v>01</v>
      </c>
      <c r="B18" s="27" t="s">
        <v>89</v>
      </c>
      <c r="C18" s="27" t="s">
        <v>355</v>
      </c>
      <c r="D18" s="16" t="str">
        <f>VLOOKUP(Tabla1[[#This Row],[Prog.]],Hoja2!B:C,2,FALSE)</f>
        <v>Desarrollo empresarial</v>
      </c>
      <c r="E18" s="17" t="str">
        <f t="shared" si="0"/>
        <v>2</v>
      </c>
      <c r="F18" s="17" t="str">
        <f t="shared" si="1"/>
        <v>21</v>
      </c>
      <c r="G18" s="27" t="s">
        <v>133</v>
      </c>
      <c r="H18" s="28" t="s">
        <v>134</v>
      </c>
      <c r="I18" s="29">
        <v>12000</v>
      </c>
      <c r="J18" s="29">
        <v>0</v>
      </c>
      <c r="K18" s="29">
        <v>12000</v>
      </c>
      <c r="L18" s="29">
        <v>4942.71</v>
      </c>
      <c r="M18" s="29">
        <v>4942.71</v>
      </c>
      <c r="N18" s="29">
        <v>507.96</v>
      </c>
      <c r="O18" s="29">
        <v>507.96</v>
      </c>
    </row>
    <row r="19" spans="1:15" x14ac:dyDescent="0.25">
      <c r="A19" s="15" t="str">
        <f>MID(Tabla1[[#This Row],[Org 2]],1,2)</f>
        <v>01</v>
      </c>
      <c r="B19" s="27" t="s">
        <v>89</v>
      </c>
      <c r="C19" s="27" t="s">
        <v>355</v>
      </c>
      <c r="D19" s="16" t="str">
        <f>VLOOKUP(Tabla1[[#This Row],[Prog.]],Hoja2!B:C,2,FALSE)</f>
        <v>Desarrollo empresarial</v>
      </c>
      <c r="E19" s="17" t="str">
        <f t="shared" si="0"/>
        <v>2</v>
      </c>
      <c r="F19" s="17" t="str">
        <f t="shared" si="1"/>
        <v>21</v>
      </c>
      <c r="G19" s="27" t="s">
        <v>151</v>
      </c>
      <c r="H19" s="28" t="s">
        <v>152</v>
      </c>
      <c r="I19" s="29">
        <v>1800</v>
      </c>
      <c r="J19" s="29">
        <v>0</v>
      </c>
      <c r="K19" s="29">
        <v>1800</v>
      </c>
      <c r="L19" s="29">
        <v>0</v>
      </c>
      <c r="M19" s="29">
        <v>0</v>
      </c>
      <c r="N19" s="29">
        <v>0</v>
      </c>
      <c r="O19" s="29">
        <v>0</v>
      </c>
    </row>
    <row r="20" spans="1:15" x14ac:dyDescent="0.25">
      <c r="A20" s="15" t="str">
        <f>MID(Tabla1[[#This Row],[Org 2]],1,2)</f>
        <v>01</v>
      </c>
      <c r="B20" s="27" t="s">
        <v>89</v>
      </c>
      <c r="C20" s="27" t="s">
        <v>355</v>
      </c>
      <c r="D20" s="16" t="str">
        <f>VLOOKUP(Tabla1[[#This Row],[Prog.]],Hoja2!B:C,2,FALSE)</f>
        <v>Desarrollo empresarial</v>
      </c>
      <c r="E20" s="17" t="str">
        <f t="shared" si="0"/>
        <v>2</v>
      </c>
      <c r="F20" s="17" t="str">
        <f t="shared" si="1"/>
        <v>22</v>
      </c>
      <c r="G20" s="27" t="s">
        <v>105</v>
      </c>
      <c r="H20" s="28" t="s">
        <v>106</v>
      </c>
      <c r="I20" s="29">
        <v>30000</v>
      </c>
      <c r="J20" s="29">
        <v>0</v>
      </c>
      <c r="K20" s="29">
        <v>30000</v>
      </c>
      <c r="L20" s="29">
        <v>0</v>
      </c>
      <c r="M20" s="29">
        <v>0</v>
      </c>
      <c r="N20" s="29">
        <v>0</v>
      </c>
      <c r="O20" s="29">
        <v>0</v>
      </c>
    </row>
    <row r="21" spans="1:15" x14ac:dyDescent="0.25">
      <c r="A21" s="15" t="str">
        <f>MID(Tabla1[[#This Row],[Org 2]],1,2)</f>
        <v>01</v>
      </c>
      <c r="B21" s="27" t="s">
        <v>89</v>
      </c>
      <c r="C21" s="27" t="s">
        <v>355</v>
      </c>
      <c r="D21" s="16" t="str">
        <f>VLOOKUP(Tabla1[[#This Row],[Prog.]],Hoja2!B:C,2,FALSE)</f>
        <v>Desarrollo empresarial</v>
      </c>
      <c r="E21" s="17" t="str">
        <f t="shared" si="0"/>
        <v>2</v>
      </c>
      <c r="F21" s="17" t="str">
        <f t="shared" si="1"/>
        <v>22</v>
      </c>
      <c r="G21" s="27" t="s">
        <v>107</v>
      </c>
      <c r="H21" s="28" t="s">
        <v>108</v>
      </c>
      <c r="I21" s="29">
        <v>1500</v>
      </c>
      <c r="J21" s="29">
        <v>0</v>
      </c>
      <c r="K21" s="29">
        <v>1500</v>
      </c>
      <c r="L21" s="29">
        <v>726</v>
      </c>
      <c r="M21" s="29">
        <v>726</v>
      </c>
      <c r="N21" s="29">
        <v>726</v>
      </c>
      <c r="O21" s="29">
        <v>726</v>
      </c>
    </row>
    <row r="22" spans="1:15" x14ac:dyDescent="0.25">
      <c r="A22" s="15" t="str">
        <f>MID(Tabla1[[#This Row],[Org 2]],1,2)</f>
        <v>01</v>
      </c>
      <c r="B22" s="27" t="s">
        <v>89</v>
      </c>
      <c r="C22" s="27" t="s">
        <v>355</v>
      </c>
      <c r="D22" s="16" t="str">
        <f>VLOOKUP(Tabla1[[#This Row],[Prog.]],Hoja2!B:C,2,FALSE)</f>
        <v>Desarrollo empresarial</v>
      </c>
      <c r="E22" s="17" t="str">
        <f t="shared" si="0"/>
        <v>2</v>
      </c>
      <c r="F22" s="17" t="str">
        <f t="shared" si="1"/>
        <v>22</v>
      </c>
      <c r="G22" s="27" t="s">
        <v>168</v>
      </c>
      <c r="H22" s="28" t="s">
        <v>169</v>
      </c>
      <c r="I22" s="29">
        <v>50000</v>
      </c>
      <c r="J22" s="29">
        <v>0</v>
      </c>
      <c r="K22" s="29">
        <v>50000</v>
      </c>
      <c r="L22" s="29">
        <v>50000</v>
      </c>
      <c r="M22" s="29">
        <v>50000</v>
      </c>
      <c r="N22" s="29">
        <v>12425.09</v>
      </c>
      <c r="O22" s="29">
        <v>12425.09</v>
      </c>
    </row>
    <row r="23" spans="1:15" x14ac:dyDescent="0.25">
      <c r="A23" s="15" t="str">
        <f>MID(Tabla1[[#This Row],[Org 2]],1,2)</f>
        <v>01</v>
      </c>
      <c r="B23" s="27" t="s">
        <v>89</v>
      </c>
      <c r="C23" s="27" t="s">
        <v>355</v>
      </c>
      <c r="D23" s="16" t="str">
        <f>VLOOKUP(Tabla1[[#This Row],[Prog.]],Hoja2!B:C,2,FALSE)</f>
        <v>Desarrollo empresarial</v>
      </c>
      <c r="E23" s="17" t="str">
        <f t="shared" si="0"/>
        <v>2</v>
      </c>
      <c r="F23" s="17" t="str">
        <f t="shared" si="1"/>
        <v>22</v>
      </c>
      <c r="G23" s="27" t="s">
        <v>358</v>
      </c>
      <c r="H23" s="28" t="s">
        <v>359</v>
      </c>
      <c r="I23" s="29">
        <v>500</v>
      </c>
      <c r="J23" s="29">
        <v>0</v>
      </c>
      <c r="K23" s="29">
        <v>500</v>
      </c>
      <c r="L23" s="29">
        <v>0</v>
      </c>
      <c r="M23" s="29">
        <v>0</v>
      </c>
      <c r="N23" s="29">
        <v>0</v>
      </c>
      <c r="O23" s="29">
        <v>0</v>
      </c>
    </row>
    <row r="24" spans="1:15" x14ac:dyDescent="0.25">
      <c r="A24" s="15" t="str">
        <f>MID(Tabla1[[#This Row],[Org 2]],1,2)</f>
        <v>01</v>
      </c>
      <c r="B24" s="27" t="s">
        <v>89</v>
      </c>
      <c r="C24" s="27" t="s">
        <v>355</v>
      </c>
      <c r="D24" s="16" t="str">
        <f>VLOOKUP(Tabla1[[#This Row],[Prog.]],Hoja2!B:C,2,FALSE)</f>
        <v>Desarrollo empresarial</v>
      </c>
      <c r="E24" s="17" t="str">
        <f t="shared" si="0"/>
        <v>2</v>
      </c>
      <c r="F24" s="17" t="str">
        <f t="shared" si="1"/>
        <v>22</v>
      </c>
      <c r="G24" s="27" t="s">
        <v>159</v>
      </c>
      <c r="H24" s="28" t="s">
        <v>160</v>
      </c>
      <c r="I24" s="29">
        <v>100</v>
      </c>
      <c r="J24" s="29">
        <v>0</v>
      </c>
      <c r="K24" s="29">
        <v>100</v>
      </c>
      <c r="L24" s="29">
        <v>0</v>
      </c>
      <c r="M24" s="29">
        <v>0</v>
      </c>
      <c r="N24" s="29">
        <v>0</v>
      </c>
      <c r="O24" s="29">
        <v>0</v>
      </c>
    </row>
    <row r="25" spans="1:15" x14ac:dyDescent="0.25">
      <c r="A25" s="15" t="str">
        <f>MID(Tabla1[[#This Row],[Org 2]],1,2)</f>
        <v>01</v>
      </c>
      <c r="B25" s="27" t="s">
        <v>89</v>
      </c>
      <c r="C25" s="27" t="s">
        <v>355</v>
      </c>
      <c r="D25" s="16" t="str">
        <f>VLOOKUP(Tabla1[[#This Row],[Prog.]],Hoja2!B:C,2,FALSE)</f>
        <v>Desarrollo empresarial</v>
      </c>
      <c r="E25" s="17" t="str">
        <f t="shared" si="0"/>
        <v>2</v>
      </c>
      <c r="F25" s="17" t="str">
        <f t="shared" si="1"/>
        <v>22</v>
      </c>
      <c r="G25" s="27" t="s">
        <v>187</v>
      </c>
      <c r="H25" s="28" t="s">
        <v>188</v>
      </c>
      <c r="I25" s="29">
        <v>900</v>
      </c>
      <c r="J25" s="29">
        <v>0</v>
      </c>
      <c r="K25" s="29">
        <v>900</v>
      </c>
      <c r="L25" s="29">
        <v>0</v>
      </c>
      <c r="M25" s="29">
        <v>0</v>
      </c>
      <c r="N25" s="29">
        <v>0</v>
      </c>
      <c r="O25" s="29">
        <v>0</v>
      </c>
    </row>
    <row r="26" spans="1:15" x14ac:dyDescent="0.25">
      <c r="A26" s="15" t="str">
        <f>MID(Tabla1[[#This Row],[Org 2]],1,2)</f>
        <v>01</v>
      </c>
      <c r="B26" s="27" t="s">
        <v>89</v>
      </c>
      <c r="C26" s="27" t="s">
        <v>355</v>
      </c>
      <c r="D26" s="16" t="str">
        <f>VLOOKUP(Tabla1[[#This Row],[Prog.]],Hoja2!B:C,2,FALSE)</f>
        <v>Desarrollo empresarial</v>
      </c>
      <c r="E26" s="17" t="str">
        <f t="shared" si="0"/>
        <v>2</v>
      </c>
      <c r="F26" s="17" t="str">
        <f t="shared" si="1"/>
        <v>22</v>
      </c>
      <c r="G26" s="27" t="s">
        <v>189</v>
      </c>
      <c r="H26" s="28" t="s">
        <v>190</v>
      </c>
      <c r="I26" s="29">
        <v>0</v>
      </c>
      <c r="J26" s="29">
        <v>0</v>
      </c>
      <c r="K26" s="29">
        <v>0</v>
      </c>
      <c r="L26" s="29">
        <v>103.57</v>
      </c>
      <c r="M26" s="29">
        <v>103.57</v>
      </c>
      <c r="N26" s="29">
        <v>81.08</v>
      </c>
      <c r="O26" s="29">
        <v>81.08</v>
      </c>
    </row>
    <row r="27" spans="1:15" x14ac:dyDescent="0.25">
      <c r="A27" s="15" t="str">
        <f>MID(Tabla1[[#This Row],[Org 2]],1,2)</f>
        <v>01</v>
      </c>
      <c r="B27" s="27" t="s">
        <v>89</v>
      </c>
      <c r="C27" s="27" t="s">
        <v>355</v>
      </c>
      <c r="D27" s="16" t="str">
        <f>VLOOKUP(Tabla1[[#This Row],[Prog.]],Hoja2!B:C,2,FALSE)</f>
        <v>Desarrollo empresarial</v>
      </c>
      <c r="E27" s="17" t="str">
        <f t="shared" si="0"/>
        <v>2</v>
      </c>
      <c r="F27" s="17" t="str">
        <f t="shared" si="1"/>
        <v>22</v>
      </c>
      <c r="G27" s="27" t="s">
        <v>161</v>
      </c>
      <c r="H27" s="28" t="s">
        <v>162</v>
      </c>
      <c r="I27" s="29">
        <v>50000</v>
      </c>
      <c r="J27" s="29">
        <v>0</v>
      </c>
      <c r="K27" s="29">
        <v>50000</v>
      </c>
      <c r="L27" s="29">
        <v>0</v>
      </c>
      <c r="M27" s="29">
        <v>0</v>
      </c>
      <c r="N27" s="29">
        <v>0</v>
      </c>
      <c r="O27" s="29">
        <v>0</v>
      </c>
    </row>
    <row r="28" spans="1:15" x14ac:dyDescent="0.25">
      <c r="A28" s="15" t="str">
        <f>MID(Tabla1[[#This Row],[Org 2]],1,2)</f>
        <v>01</v>
      </c>
      <c r="B28" s="27" t="s">
        <v>89</v>
      </c>
      <c r="C28" s="27" t="s">
        <v>355</v>
      </c>
      <c r="D28" s="16" t="str">
        <f>VLOOKUP(Tabla1[[#This Row],[Prog.]],Hoja2!B:C,2,FALSE)</f>
        <v>Desarrollo empresarial</v>
      </c>
      <c r="E28" s="17" t="str">
        <f t="shared" si="0"/>
        <v>2</v>
      </c>
      <c r="F28" s="17" t="str">
        <f t="shared" si="1"/>
        <v>22</v>
      </c>
      <c r="G28" s="27" t="s">
        <v>163</v>
      </c>
      <c r="H28" s="28" t="s">
        <v>164</v>
      </c>
      <c r="I28" s="29">
        <v>6000</v>
      </c>
      <c r="J28" s="29">
        <v>0</v>
      </c>
      <c r="K28" s="29">
        <v>6000</v>
      </c>
      <c r="L28" s="29">
        <v>3569.5</v>
      </c>
      <c r="M28" s="29">
        <v>3569.5</v>
      </c>
      <c r="N28" s="29">
        <v>0</v>
      </c>
      <c r="O28" s="29">
        <v>0</v>
      </c>
    </row>
    <row r="29" spans="1:15" x14ac:dyDescent="0.25">
      <c r="A29" s="15" t="str">
        <f>MID(Tabla1[[#This Row],[Org 2]],1,2)</f>
        <v>01</v>
      </c>
      <c r="B29" s="27" t="s">
        <v>89</v>
      </c>
      <c r="C29" s="27" t="s">
        <v>355</v>
      </c>
      <c r="D29" s="16" t="str">
        <f>VLOOKUP(Tabla1[[#This Row],[Prog.]],Hoja2!B:C,2,FALSE)</f>
        <v>Desarrollo empresarial</v>
      </c>
      <c r="E29" s="17" t="str">
        <f t="shared" si="0"/>
        <v>2</v>
      </c>
      <c r="F29" s="17" t="str">
        <f t="shared" si="1"/>
        <v>22</v>
      </c>
      <c r="G29" s="27" t="s">
        <v>165</v>
      </c>
      <c r="H29" s="28" t="s">
        <v>166</v>
      </c>
      <c r="I29" s="29">
        <v>90000</v>
      </c>
      <c r="J29" s="29">
        <v>0</v>
      </c>
      <c r="K29" s="29">
        <v>90000</v>
      </c>
      <c r="L29" s="29">
        <v>9003.26</v>
      </c>
      <c r="M29" s="29">
        <v>9003.26</v>
      </c>
      <c r="N29" s="29">
        <v>4652.93</v>
      </c>
      <c r="O29" s="29">
        <v>4652.93</v>
      </c>
    </row>
    <row r="30" spans="1:15" x14ac:dyDescent="0.25">
      <c r="A30" s="15" t="str">
        <f>MID(Tabla1[[#This Row],[Org 2]],1,2)</f>
        <v>01</v>
      </c>
      <c r="B30" s="27" t="s">
        <v>89</v>
      </c>
      <c r="C30" s="27" t="s">
        <v>355</v>
      </c>
      <c r="D30" s="16" t="str">
        <f>VLOOKUP(Tabla1[[#This Row],[Prog.]],Hoja2!B:C,2,FALSE)</f>
        <v>Desarrollo empresarial</v>
      </c>
      <c r="E30" s="17" t="str">
        <f t="shared" si="0"/>
        <v>2</v>
      </c>
      <c r="F30" s="17" t="str">
        <f t="shared" si="1"/>
        <v>22</v>
      </c>
      <c r="G30" s="27" t="s">
        <v>215</v>
      </c>
      <c r="H30" s="28" t="s">
        <v>216</v>
      </c>
      <c r="I30" s="29">
        <v>121139</v>
      </c>
      <c r="J30" s="29">
        <v>0</v>
      </c>
      <c r="K30" s="29">
        <v>121139</v>
      </c>
      <c r="L30" s="29">
        <v>88185.13</v>
      </c>
      <c r="M30" s="29">
        <v>88185.13</v>
      </c>
      <c r="N30" s="29">
        <v>8639.76</v>
      </c>
      <c r="O30" s="29">
        <v>8639.76</v>
      </c>
    </row>
    <row r="31" spans="1:15" x14ac:dyDescent="0.25">
      <c r="A31" s="15" t="str">
        <f>MID(Tabla1[[#This Row],[Org 2]],1,2)</f>
        <v>01</v>
      </c>
      <c r="B31" s="27" t="s">
        <v>89</v>
      </c>
      <c r="C31" s="27" t="s">
        <v>355</v>
      </c>
      <c r="D31" s="16" t="str">
        <f>VLOOKUP(Tabla1[[#This Row],[Prog.]],Hoja2!B:C,2,FALSE)</f>
        <v>Desarrollo empresarial</v>
      </c>
      <c r="E31" s="17" t="str">
        <f t="shared" si="0"/>
        <v>2</v>
      </c>
      <c r="F31" s="17" t="str">
        <f t="shared" si="1"/>
        <v>22</v>
      </c>
      <c r="G31" s="27" t="s">
        <v>171</v>
      </c>
      <c r="H31" s="28" t="s">
        <v>172</v>
      </c>
      <c r="I31" s="29">
        <v>282968</v>
      </c>
      <c r="J31" s="29">
        <v>0</v>
      </c>
      <c r="K31" s="29">
        <v>282968</v>
      </c>
      <c r="L31" s="29">
        <v>42180.6</v>
      </c>
      <c r="M31" s="29">
        <v>42180.6</v>
      </c>
      <c r="N31" s="29">
        <v>0</v>
      </c>
      <c r="O31" s="29">
        <v>0</v>
      </c>
    </row>
    <row r="32" spans="1:15" x14ac:dyDescent="0.25">
      <c r="A32" s="15" t="str">
        <f>MID(Tabla1[[#This Row],[Org 2]],1,2)</f>
        <v>01</v>
      </c>
      <c r="B32" s="27" t="s">
        <v>89</v>
      </c>
      <c r="C32" s="27" t="s">
        <v>355</v>
      </c>
      <c r="D32" s="16" t="str">
        <f>VLOOKUP(Tabla1[[#This Row],[Prog.]],Hoja2!B:C,2,FALSE)</f>
        <v>Desarrollo empresarial</v>
      </c>
      <c r="E32" s="17" t="str">
        <f t="shared" si="0"/>
        <v>2</v>
      </c>
      <c r="F32" s="17" t="str">
        <f t="shared" si="1"/>
        <v>22</v>
      </c>
      <c r="G32" s="27" t="s">
        <v>137</v>
      </c>
      <c r="H32" s="28" t="s">
        <v>138</v>
      </c>
      <c r="I32" s="29">
        <v>1192000</v>
      </c>
      <c r="J32" s="29">
        <v>-48400</v>
      </c>
      <c r="K32" s="29">
        <v>1143600</v>
      </c>
      <c r="L32" s="29">
        <v>222179.48</v>
      </c>
      <c r="M32" s="29">
        <v>220265.85</v>
      </c>
      <c r="N32" s="29">
        <v>42474.720000000001</v>
      </c>
      <c r="O32" s="29">
        <v>42474.720000000001</v>
      </c>
    </row>
    <row r="33" spans="1:15" x14ac:dyDescent="0.25">
      <c r="A33" s="15" t="str">
        <f>MID(Tabla1[[#This Row],[Org 2]],1,2)</f>
        <v>01</v>
      </c>
      <c r="B33" s="27" t="s">
        <v>89</v>
      </c>
      <c r="C33" s="27" t="s">
        <v>355</v>
      </c>
      <c r="D33" s="16" t="str">
        <f>VLOOKUP(Tabla1[[#This Row],[Prog.]],Hoja2!B:C,2,FALSE)</f>
        <v>Desarrollo empresarial</v>
      </c>
      <c r="E33" s="17" t="str">
        <f t="shared" si="0"/>
        <v>2</v>
      </c>
      <c r="F33" s="17" t="str">
        <f t="shared" si="1"/>
        <v>23</v>
      </c>
      <c r="G33" s="27" t="s">
        <v>117</v>
      </c>
      <c r="H33" s="28" t="s">
        <v>118</v>
      </c>
      <c r="I33" s="29">
        <v>10000</v>
      </c>
      <c r="J33" s="29">
        <v>0</v>
      </c>
      <c r="K33" s="29">
        <v>10000</v>
      </c>
      <c r="L33" s="29">
        <v>232.2</v>
      </c>
      <c r="M33" s="29">
        <v>232.2</v>
      </c>
      <c r="N33" s="29">
        <v>232.2</v>
      </c>
      <c r="O33" s="29">
        <v>232.2</v>
      </c>
    </row>
    <row r="34" spans="1:15" x14ac:dyDescent="0.25">
      <c r="A34" s="15" t="str">
        <f>MID(Tabla1[[#This Row],[Org 2]],1,2)</f>
        <v>01</v>
      </c>
      <c r="B34" s="27" t="s">
        <v>89</v>
      </c>
      <c r="C34" s="27" t="s">
        <v>355</v>
      </c>
      <c r="D34" s="16" t="str">
        <f>VLOOKUP(Tabla1[[#This Row],[Prog.]],Hoja2!B:C,2,FALSE)</f>
        <v>Desarrollo empresarial</v>
      </c>
      <c r="E34" s="17" t="str">
        <f t="shared" si="0"/>
        <v>2</v>
      </c>
      <c r="F34" s="17" t="str">
        <f t="shared" si="1"/>
        <v>23</v>
      </c>
      <c r="G34" s="27" t="s">
        <v>121</v>
      </c>
      <c r="H34" s="28" t="s">
        <v>122</v>
      </c>
      <c r="I34" s="29">
        <v>18000</v>
      </c>
      <c r="J34" s="29">
        <v>0</v>
      </c>
      <c r="K34" s="29">
        <v>18000</v>
      </c>
      <c r="L34" s="29">
        <v>220.82</v>
      </c>
      <c r="M34" s="29">
        <v>220.82</v>
      </c>
      <c r="N34" s="29">
        <v>220.82</v>
      </c>
      <c r="O34" s="29">
        <v>209.27</v>
      </c>
    </row>
    <row r="35" spans="1:15" x14ac:dyDescent="0.25">
      <c r="A35" s="15" t="str">
        <f>MID(Tabla1[[#This Row],[Org 2]],1,2)</f>
        <v>01</v>
      </c>
      <c r="B35" s="27" t="s">
        <v>89</v>
      </c>
      <c r="C35" s="27" t="s">
        <v>355</v>
      </c>
      <c r="D35" s="16" t="str">
        <f>VLOOKUP(Tabla1[[#This Row],[Prog.]],Hoja2!B:C,2,FALSE)</f>
        <v>Desarrollo empresarial</v>
      </c>
      <c r="E35" s="17" t="str">
        <f t="shared" si="0"/>
        <v>2</v>
      </c>
      <c r="F35" s="17" t="str">
        <f t="shared" si="1"/>
        <v>23</v>
      </c>
      <c r="G35" s="27" t="s">
        <v>178</v>
      </c>
      <c r="H35" s="28" t="s">
        <v>179</v>
      </c>
      <c r="I35" s="29">
        <v>700</v>
      </c>
      <c r="J35" s="29">
        <v>0</v>
      </c>
      <c r="K35" s="29">
        <v>700</v>
      </c>
      <c r="L35" s="29">
        <v>0</v>
      </c>
      <c r="M35" s="29">
        <v>0</v>
      </c>
      <c r="N35" s="29">
        <v>0</v>
      </c>
      <c r="O35" s="29">
        <v>0</v>
      </c>
    </row>
    <row r="36" spans="1:15" x14ac:dyDescent="0.25">
      <c r="A36" s="15" t="str">
        <f>MID(Tabla1[[#This Row],[Org 2]],1,2)</f>
        <v>01</v>
      </c>
      <c r="B36" s="27" t="s">
        <v>89</v>
      </c>
      <c r="C36" s="27" t="s">
        <v>355</v>
      </c>
      <c r="D36" s="16" t="str">
        <f>VLOOKUP(Tabla1[[#This Row],[Prog.]],Hoja2!B:C,2,FALSE)</f>
        <v>Desarrollo empresarial</v>
      </c>
      <c r="E36" s="17" t="str">
        <f t="shared" si="0"/>
        <v>4</v>
      </c>
      <c r="F36" s="17" t="str">
        <f t="shared" si="1"/>
        <v>47</v>
      </c>
      <c r="G36" s="27" t="s">
        <v>461</v>
      </c>
      <c r="H36" s="28" t="s">
        <v>670</v>
      </c>
      <c r="I36" s="29">
        <v>100000</v>
      </c>
      <c r="J36" s="29">
        <v>0</v>
      </c>
      <c r="K36" s="29">
        <v>100000</v>
      </c>
      <c r="L36" s="29">
        <v>0</v>
      </c>
      <c r="M36" s="29">
        <v>0</v>
      </c>
      <c r="N36" s="29">
        <v>0</v>
      </c>
      <c r="O36" s="29">
        <v>0</v>
      </c>
    </row>
    <row r="37" spans="1:15" x14ac:dyDescent="0.25">
      <c r="A37" s="15" t="str">
        <f>MID(Tabla1[[#This Row],[Org 2]],1,2)</f>
        <v>01</v>
      </c>
      <c r="B37" s="27" t="s">
        <v>89</v>
      </c>
      <c r="C37" s="27" t="s">
        <v>355</v>
      </c>
      <c r="D37" s="16" t="str">
        <f>VLOOKUP(Tabla1[[#This Row],[Prog.]],Hoja2!B:C,2,FALSE)</f>
        <v>Desarrollo empresarial</v>
      </c>
      <c r="E37" s="17" t="str">
        <f t="shared" si="0"/>
        <v>4</v>
      </c>
      <c r="F37" s="17" t="str">
        <f t="shared" si="1"/>
        <v>47</v>
      </c>
      <c r="G37" s="27" t="s">
        <v>462</v>
      </c>
      <c r="H37" s="28" t="s">
        <v>345</v>
      </c>
      <c r="I37" s="29">
        <v>585000</v>
      </c>
      <c r="J37" s="29">
        <v>0</v>
      </c>
      <c r="K37" s="29">
        <v>585000</v>
      </c>
      <c r="L37" s="29">
        <v>400000</v>
      </c>
      <c r="M37" s="29">
        <v>0</v>
      </c>
      <c r="N37" s="29">
        <v>0</v>
      </c>
      <c r="O37" s="29">
        <v>0</v>
      </c>
    </row>
    <row r="38" spans="1:15" x14ac:dyDescent="0.25">
      <c r="A38" s="15" t="str">
        <f>MID(Tabla1[[#This Row],[Org 2]],1,2)</f>
        <v>01</v>
      </c>
      <c r="B38" s="27" t="s">
        <v>89</v>
      </c>
      <c r="C38" s="27" t="s">
        <v>355</v>
      </c>
      <c r="D38" s="16" t="str">
        <f>VLOOKUP(Tabla1[[#This Row],[Prog.]],Hoja2!B:C,2,FALSE)</f>
        <v>Desarrollo empresarial</v>
      </c>
      <c r="E38" s="17" t="str">
        <f t="shared" si="0"/>
        <v>4</v>
      </c>
      <c r="F38" s="17" t="str">
        <f t="shared" si="1"/>
        <v>48</v>
      </c>
      <c r="G38" s="27" t="s">
        <v>282</v>
      </c>
      <c r="H38" s="28" t="s">
        <v>283</v>
      </c>
      <c r="I38" s="29">
        <v>137000</v>
      </c>
      <c r="J38" s="29">
        <v>0</v>
      </c>
      <c r="K38" s="29">
        <v>137000</v>
      </c>
      <c r="L38" s="29">
        <v>0</v>
      </c>
      <c r="M38" s="29">
        <v>0</v>
      </c>
      <c r="N38" s="29">
        <v>0</v>
      </c>
      <c r="O38" s="29">
        <v>0</v>
      </c>
    </row>
    <row r="39" spans="1:15" x14ac:dyDescent="0.25">
      <c r="A39" s="15" t="str">
        <f>MID(Tabla1[[#This Row],[Org 2]],1,2)</f>
        <v>01</v>
      </c>
      <c r="B39" s="27" t="s">
        <v>89</v>
      </c>
      <c r="C39" s="27" t="s">
        <v>355</v>
      </c>
      <c r="D39" s="16" t="str">
        <f>VLOOKUP(Tabla1[[#This Row],[Prog.]],Hoja2!B:C,2,FALSE)</f>
        <v>Desarrollo empresarial</v>
      </c>
      <c r="E39" s="17" t="str">
        <f t="shared" si="0"/>
        <v>4</v>
      </c>
      <c r="F39" s="17" t="str">
        <f t="shared" si="1"/>
        <v>48</v>
      </c>
      <c r="G39" s="27" t="s">
        <v>360</v>
      </c>
      <c r="H39" s="28" t="s">
        <v>361</v>
      </c>
      <c r="I39" s="29">
        <v>471000</v>
      </c>
      <c r="J39" s="29">
        <v>0</v>
      </c>
      <c r="K39" s="29">
        <v>471000</v>
      </c>
      <c r="L39" s="29">
        <v>235500</v>
      </c>
      <c r="M39" s="29">
        <v>235500</v>
      </c>
      <c r="N39" s="29">
        <v>0</v>
      </c>
      <c r="O39" s="29">
        <v>0</v>
      </c>
    </row>
    <row r="40" spans="1:15" x14ac:dyDescent="0.25">
      <c r="A40" s="15" t="str">
        <f>MID(Tabla1[[#This Row],[Org 2]],1,2)</f>
        <v>01</v>
      </c>
      <c r="B40" s="27" t="s">
        <v>89</v>
      </c>
      <c r="C40" s="27" t="s">
        <v>355</v>
      </c>
      <c r="D40" s="16" t="str">
        <f>VLOOKUP(Tabla1[[#This Row],[Prog.]],Hoja2!B:C,2,FALSE)</f>
        <v>Desarrollo empresarial</v>
      </c>
      <c r="E40" s="17" t="str">
        <f t="shared" si="0"/>
        <v>4</v>
      </c>
      <c r="F40" s="17" t="str">
        <f t="shared" si="1"/>
        <v>48</v>
      </c>
      <c r="G40" s="27" t="s">
        <v>362</v>
      </c>
      <c r="H40" s="28" t="s">
        <v>363</v>
      </c>
      <c r="I40" s="29">
        <v>193000</v>
      </c>
      <c r="J40" s="29">
        <v>0</v>
      </c>
      <c r="K40" s="29">
        <v>193000</v>
      </c>
      <c r="L40" s="29">
        <v>35000</v>
      </c>
      <c r="M40" s="29">
        <v>35000</v>
      </c>
      <c r="N40" s="29">
        <v>0</v>
      </c>
      <c r="O40" s="29">
        <v>0</v>
      </c>
    </row>
    <row r="41" spans="1:15" x14ac:dyDescent="0.25">
      <c r="A41" s="15" t="str">
        <f>MID(Tabla1[[#This Row],[Org 2]],1,2)</f>
        <v>01</v>
      </c>
      <c r="B41" s="27" t="s">
        <v>89</v>
      </c>
      <c r="C41" s="27" t="s">
        <v>355</v>
      </c>
      <c r="D41" s="16" t="str">
        <f>VLOOKUP(Tabla1[[#This Row],[Prog.]],Hoja2!B:C,2,FALSE)</f>
        <v>Desarrollo empresarial</v>
      </c>
      <c r="E41" s="17" t="str">
        <f t="shared" si="0"/>
        <v>4</v>
      </c>
      <c r="F41" s="17" t="str">
        <f t="shared" si="1"/>
        <v>48</v>
      </c>
      <c r="G41" s="27" t="s">
        <v>364</v>
      </c>
      <c r="H41" s="28" t="s">
        <v>671</v>
      </c>
      <c r="I41" s="29">
        <v>160000</v>
      </c>
      <c r="J41" s="29">
        <v>0</v>
      </c>
      <c r="K41" s="29">
        <v>160000</v>
      </c>
      <c r="L41" s="29">
        <v>80000</v>
      </c>
      <c r="M41" s="29">
        <v>80000</v>
      </c>
      <c r="N41" s="29">
        <v>0</v>
      </c>
      <c r="O41" s="29">
        <v>0</v>
      </c>
    </row>
    <row r="42" spans="1:15" x14ac:dyDescent="0.25">
      <c r="A42" s="15" t="str">
        <f>MID(Tabla1[[#This Row],[Org 2]],1,2)</f>
        <v>01</v>
      </c>
      <c r="B42" s="27" t="s">
        <v>89</v>
      </c>
      <c r="C42" s="27" t="s">
        <v>355</v>
      </c>
      <c r="D42" s="16" t="str">
        <f>VLOOKUP(Tabla1[[#This Row],[Prog.]],Hoja2!B:C,2,FALSE)</f>
        <v>Desarrollo empresarial</v>
      </c>
      <c r="E42" s="17" t="str">
        <f t="shared" si="0"/>
        <v>4</v>
      </c>
      <c r="F42" s="17" t="str">
        <f t="shared" si="1"/>
        <v>48</v>
      </c>
      <c r="G42" s="27" t="s">
        <v>365</v>
      </c>
      <c r="H42" s="28" t="s">
        <v>366</v>
      </c>
      <c r="I42" s="29">
        <v>50000</v>
      </c>
      <c r="J42" s="29">
        <v>0</v>
      </c>
      <c r="K42" s="29">
        <v>50000</v>
      </c>
      <c r="L42" s="29">
        <v>20000</v>
      </c>
      <c r="M42" s="29">
        <v>20000</v>
      </c>
      <c r="N42" s="29">
        <v>0</v>
      </c>
      <c r="O42" s="29">
        <v>0</v>
      </c>
    </row>
    <row r="43" spans="1:15" x14ac:dyDescent="0.25">
      <c r="A43" s="15" t="str">
        <f>MID(Tabla1[[#This Row],[Org 2]],1,2)</f>
        <v>01</v>
      </c>
      <c r="B43" s="27" t="s">
        <v>89</v>
      </c>
      <c r="C43" s="27" t="s">
        <v>355</v>
      </c>
      <c r="D43" s="16" t="str">
        <f>VLOOKUP(Tabla1[[#This Row],[Prog.]],Hoja2!B:C,2,FALSE)</f>
        <v>Desarrollo empresarial</v>
      </c>
      <c r="E43" s="17" t="str">
        <f t="shared" si="0"/>
        <v>4</v>
      </c>
      <c r="F43" s="17" t="str">
        <f t="shared" si="1"/>
        <v>48</v>
      </c>
      <c r="G43" s="27" t="s">
        <v>672</v>
      </c>
      <c r="H43" s="28" t="s">
        <v>673</v>
      </c>
      <c r="I43" s="29">
        <v>160000</v>
      </c>
      <c r="J43" s="29">
        <v>0</v>
      </c>
      <c r="K43" s="29">
        <v>160000</v>
      </c>
      <c r="L43" s="29">
        <v>80000</v>
      </c>
      <c r="M43" s="29">
        <v>80000</v>
      </c>
      <c r="N43" s="29">
        <v>0</v>
      </c>
      <c r="O43" s="29">
        <v>0</v>
      </c>
    </row>
    <row r="44" spans="1:15" x14ac:dyDescent="0.25">
      <c r="A44" s="15" t="str">
        <f>MID(Tabla1[[#This Row],[Org 2]],1,2)</f>
        <v>01</v>
      </c>
      <c r="B44" s="27" t="s">
        <v>89</v>
      </c>
      <c r="C44" s="27" t="s">
        <v>355</v>
      </c>
      <c r="D44" s="16" t="str">
        <f>VLOOKUP(Tabla1[[#This Row],[Prog.]],Hoja2!B:C,2,FALSE)</f>
        <v>Desarrollo empresarial</v>
      </c>
      <c r="E44" s="17" t="str">
        <f t="shared" si="0"/>
        <v>4</v>
      </c>
      <c r="F44" s="17" t="str">
        <f t="shared" si="1"/>
        <v>48</v>
      </c>
      <c r="G44" s="27" t="s">
        <v>674</v>
      </c>
      <c r="H44" s="28" t="s">
        <v>675</v>
      </c>
      <c r="I44" s="29">
        <v>54800</v>
      </c>
      <c r="J44" s="29">
        <v>0</v>
      </c>
      <c r="K44" s="29">
        <v>54800</v>
      </c>
      <c r="L44" s="29">
        <v>10960</v>
      </c>
      <c r="M44" s="29">
        <v>10960</v>
      </c>
      <c r="N44" s="29">
        <v>0</v>
      </c>
      <c r="O44" s="29">
        <v>0</v>
      </c>
    </row>
    <row r="45" spans="1:15" x14ac:dyDescent="0.25">
      <c r="A45" s="15" t="str">
        <f>MID(Tabla1[[#This Row],[Org 2]],1,2)</f>
        <v>01</v>
      </c>
      <c r="B45" s="27" t="s">
        <v>89</v>
      </c>
      <c r="C45" s="27" t="s">
        <v>355</v>
      </c>
      <c r="D45" s="16" t="str">
        <f>VLOOKUP(Tabla1[[#This Row],[Prog.]],Hoja2!B:C,2,FALSE)</f>
        <v>Desarrollo empresarial</v>
      </c>
      <c r="E45" s="17" t="str">
        <f t="shared" si="0"/>
        <v>4</v>
      </c>
      <c r="F45" s="17" t="str">
        <f t="shared" si="1"/>
        <v>48</v>
      </c>
      <c r="G45" s="27" t="s">
        <v>676</v>
      </c>
      <c r="H45" s="28" t="s">
        <v>677</v>
      </c>
      <c r="I45" s="29">
        <v>85000</v>
      </c>
      <c r="J45" s="29">
        <v>0</v>
      </c>
      <c r="K45" s="29">
        <v>85000</v>
      </c>
      <c r="L45" s="29">
        <v>85000</v>
      </c>
      <c r="M45" s="29">
        <v>85000</v>
      </c>
      <c r="N45" s="29">
        <v>0</v>
      </c>
      <c r="O45" s="29">
        <v>0</v>
      </c>
    </row>
    <row r="46" spans="1:15" x14ac:dyDescent="0.25">
      <c r="A46" s="15" t="str">
        <f>MID(Tabla1[[#This Row],[Org 2]],1,2)</f>
        <v>01</v>
      </c>
      <c r="B46" s="27" t="s">
        <v>89</v>
      </c>
      <c r="C46" s="27" t="s">
        <v>355</v>
      </c>
      <c r="D46" s="16" t="str">
        <f>VLOOKUP(Tabla1[[#This Row],[Prog.]],Hoja2!B:C,2,FALSE)</f>
        <v>Desarrollo empresarial</v>
      </c>
      <c r="E46" s="17" t="str">
        <f t="shared" si="0"/>
        <v>4</v>
      </c>
      <c r="F46" s="17" t="str">
        <f t="shared" si="1"/>
        <v>48</v>
      </c>
      <c r="G46" s="27" t="s">
        <v>678</v>
      </c>
      <c r="H46" s="28" t="s">
        <v>679</v>
      </c>
      <c r="I46" s="29">
        <v>150000</v>
      </c>
      <c r="J46" s="29">
        <v>0</v>
      </c>
      <c r="K46" s="29">
        <v>150000</v>
      </c>
      <c r="L46" s="29">
        <v>46500</v>
      </c>
      <c r="M46" s="29">
        <v>46500</v>
      </c>
      <c r="N46" s="29">
        <v>0</v>
      </c>
      <c r="O46" s="29">
        <v>0</v>
      </c>
    </row>
    <row r="47" spans="1:15" x14ac:dyDescent="0.25">
      <c r="A47" s="15" t="str">
        <f>MID(Tabla1[[#This Row],[Org 2]],1,2)</f>
        <v>01</v>
      </c>
      <c r="B47" s="27" t="s">
        <v>89</v>
      </c>
      <c r="C47" s="27" t="s">
        <v>355</v>
      </c>
      <c r="D47" s="16" t="str">
        <f>VLOOKUP(Tabla1[[#This Row],[Prog.]],Hoja2!B:C,2,FALSE)</f>
        <v>Desarrollo empresarial</v>
      </c>
      <c r="E47" s="17" t="str">
        <f t="shared" si="0"/>
        <v>4</v>
      </c>
      <c r="F47" s="17" t="str">
        <f t="shared" si="1"/>
        <v>48</v>
      </c>
      <c r="G47" s="27" t="s">
        <v>680</v>
      </c>
      <c r="H47" s="28" t="s">
        <v>681</v>
      </c>
      <c r="I47" s="29">
        <v>20000</v>
      </c>
      <c r="J47" s="29">
        <v>0</v>
      </c>
      <c r="K47" s="29">
        <v>20000</v>
      </c>
      <c r="L47" s="29">
        <v>20000</v>
      </c>
      <c r="M47" s="29">
        <v>20000</v>
      </c>
      <c r="N47" s="29">
        <v>0</v>
      </c>
      <c r="O47" s="29">
        <v>0</v>
      </c>
    </row>
    <row r="48" spans="1:15" x14ac:dyDescent="0.25">
      <c r="A48" s="15" t="str">
        <f>MID(Tabla1[[#This Row],[Org 2]],1,2)</f>
        <v>01</v>
      </c>
      <c r="B48" s="27" t="s">
        <v>89</v>
      </c>
      <c r="C48" s="27" t="s">
        <v>355</v>
      </c>
      <c r="D48" s="16" t="str">
        <f>VLOOKUP(Tabla1[[#This Row],[Prog.]],Hoja2!B:C,2,FALSE)</f>
        <v>Desarrollo empresarial</v>
      </c>
      <c r="E48" s="17" t="str">
        <f t="shared" si="0"/>
        <v>4</v>
      </c>
      <c r="F48" s="17" t="str">
        <f t="shared" si="1"/>
        <v>48</v>
      </c>
      <c r="G48" s="27" t="s">
        <v>682</v>
      </c>
      <c r="H48" s="28" t="s">
        <v>683</v>
      </c>
      <c r="I48" s="29">
        <v>175000</v>
      </c>
      <c r="J48" s="29">
        <v>0</v>
      </c>
      <c r="K48" s="29">
        <v>175000</v>
      </c>
      <c r="L48" s="29">
        <v>35000</v>
      </c>
      <c r="M48" s="29">
        <v>35000</v>
      </c>
      <c r="N48" s="29">
        <v>0</v>
      </c>
      <c r="O48" s="29">
        <v>0</v>
      </c>
    </row>
    <row r="49" spans="1:15" x14ac:dyDescent="0.25">
      <c r="A49" s="15" t="str">
        <f>MID(Tabla1[[#This Row],[Org 2]],1,2)</f>
        <v>01</v>
      </c>
      <c r="B49" s="27" t="s">
        <v>89</v>
      </c>
      <c r="C49" s="27" t="s">
        <v>355</v>
      </c>
      <c r="D49" s="16" t="str">
        <f>VLOOKUP(Tabla1[[#This Row],[Prog.]],Hoja2!B:C,2,FALSE)</f>
        <v>Desarrollo empresarial</v>
      </c>
      <c r="E49" s="17" t="str">
        <f t="shared" si="0"/>
        <v>4</v>
      </c>
      <c r="F49" s="17" t="str">
        <f t="shared" si="1"/>
        <v>48</v>
      </c>
      <c r="G49" s="27" t="s">
        <v>684</v>
      </c>
      <c r="H49" s="28" t="s">
        <v>685</v>
      </c>
      <c r="I49" s="29">
        <v>15000</v>
      </c>
      <c r="J49" s="29">
        <v>0</v>
      </c>
      <c r="K49" s="29">
        <v>15000</v>
      </c>
      <c r="L49" s="29">
        <v>15000</v>
      </c>
      <c r="M49" s="29">
        <v>15000</v>
      </c>
      <c r="N49" s="29">
        <v>0</v>
      </c>
      <c r="O49" s="29">
        <v>0</v>
      </c>
    </row>
    <row r="50" spans="1:15" x14ac:dyDescent="0.25">
      <c r="A50" s="15" t="str">
        <f>MID(Tabla1[[#This Row],[Org 2]],1,2)</f>
        <v>01</v>
      </c>
      <c r="B50" s="27" t="s">
        <v>89</v>
      </c>
      <c r="C50" s="27" t="s">
        <v>355</v>
      </c>
      <c r="D50" s="16" t="str">
        <f>VLOOKUP(Tabla1[[#This Row],[Prog.]],Hoja2!B:C,2,FALSE)</f>
        <v>Desarrollo empresarial</v>
      </c>
      <c r="E50" s="17" t="str">
        <f t="shared" si="0"/>
        <v>4</v>
      </c>
      <c r="F50" s="17" t="str">
        <f t="shared" si="1"/>
        <v>48</v>
      </c>
      <c r="G50" s="27" t="s">
        <v>686</v>
      </c>
      <c r="H50" s="28" t="s">
        <v>687</v>
      </c>
      <c r="I50" s="29">
        <v>15000</v>
      </c>
      <c r="J50" s="29">
        <v>0</v>
      </c>
      <c r="K50" s="29">
        <v>15000</v>
      </c>
      <c r="L50" s="29">
        <v>0</v>
      </c>
      <c r="M50" s="29">
        <v>0</v>
      </c>
      <c r="N50" s="29">
        <v>0</v>
      </c>
      <c r="O50" s="29">
        <v>0</v>
      </c>
    </row>
    <row r="51" spans="1:15" x14ac:dyDescent="0.25">
      <c r="A51" s="15" t="str">
        <f>MID(Tabla1[[#This Row],[Org 2]],1,2)</f>
        <v>01</v>
      </c>
      <c r="B51" s="27" t="s">
        <v>89</v>
      </c>
      <c r="C51" s="27" t="s">
        <v>355</v>
      </c>
      <c r="D51" s="16" t="str">
        <f>VLOOKUP(Tabla1[[#This Row],[Prog.]],Hoja2!B:C,2,FALSE)</f>
        <v>Desarrollo empresarial</v>
      </c>
      <c r="E51" s="17" t="str">
        <f t="shared" si="0"/>
        <v>4</v>
      </c>
      <c r="F51" s="17" t="str">
        <f t="shared" si="1"/>
        <v>48</v>
      </c>
      <c r="G51" s="27" t="s">
        <v>688</v>
      </c>
      <c r="H51" s="28" t="s">
        <v>689</v>
      </c>
      <c r="I51" s="29">
        <v>30000</v>
      </c>
      <c r="J51" s="29">
        <v>0</v>
      </c>
      <c r="K51" s="29">
        <v>30000</v>
      </c>
      <c r="L51" s="29">
        <v>0</v>
      </c>
      <c r="M51" s="29">
        <v>0</v>
      </c>
      <c r="N51" s="29">
        <v>0</v>
      </c>
      <c r="O51" s="29">
        <v>0</v>
      </c>
    </row>
    <row r="52" spans="1:15" x14ac:dyDescent="0.25">
      <c r="A52" s="15" t="str">
        <f>MID(Tabla1[[#This Row],[Org 2]],1,2)</f>
        <v>01</v>
      </c>
      <c r="B52" s="27" t="s">
        <v>89</v>
      </c>
      <c r="C52" s="27" t="s">
        <v>355</v>
      </c>
      <c r="D52" s="16" t="str">
        <f>VLOOKUP(Tabla1[[#This Row],[Prog.]],Hoja2!B:C,2,FALSE)</f>
        <v>Desarrollo empresarial</v>
      </c>
      <c r="E52" s="17" t="str">
        <f t="shared" si="0"/>
        <v>4</v>
      </c>
      <c r="F52" s="17" t="str">
        <f t="shared" si="1"/>
        <v>48</v>
      </c>
      <c r="G52" s="27" t="s">
        <v>898</v>
      </c>
      <c r="H52" s="28" t="s">
        <v>899</v>
      </c>
      <c r="I52" s="29">
        <v>50000</v>
      </c>
      <c r="J52" s="29">
        <v>0</v>
      </c>
      <c r="K52" s="29">
        <v>50000</v>
      </c>
      <c r="L52" s="29">
        <v>0</v>
      </c>
      <c r="M52" s="29">
        <v>0</v>
      </c>
      <c r="N52" s="29">
        <v>0</v>
      </c>
      <c r="O52" s="29">
        <v>0</v>
      </c>
    </row>
    <row r="53" spans="1:15" x14ac:dyDescent="0.25">
      <c r="A53" s="15" t="str">
        <f>MID(Tabla1[[#This Row],[Org 2]],1,2)</f>
        <v>01</v>
      </c>
      <c r="B53" s="27" t="s">
        <v>89</v>
      </c>
      <c r="C53" s="27" t="s">
        <v>355</v>
      </c>
      <c r="D53" s="16" t="str">
        <f>VLOOKUP(Tabla1[[#This Row],[Prog.]],Hoja2!B:C,2,FALSE)</f>
        <v>Desarrollo empresarial</v>
      </c>
      <c r="E53" s="17" t="str">
        <f t="shared" si="0"/>
        <v>4</v>
      </c>
      <c r="F53" s="17" t="str">
        <f t="shared" si="1"/>
        <v>48</v>
      </c>
      <c r="G53" s="27" t="s">
        <v>900</v>
      </c>
      <c r="H53" s="28" t="s">
        <v>901</v>
      </c>
      <c r="I53" s="29">
        <v>90000</v>
      </c>
      <c r="J53" s="29">
        <v>0</v>
      </c>
      <c r="K53" s="29">
        <v>90000</v>
      </c>
      <c r="L53" s="29">
        <v>0</v>
      </c>
      <c r="M53" s="29">
        <v>0</v>
      </c>
      <c r="N53" s="29">
        <v>0</v>
      </c>
      <c r="O53" s="29">
        <v>0</v>
      </c>
    </row>
    <row r="54" spans="1:15" x14ac:dyDescent="0.25">
      <c r="A54" s="15" t="str">
        <f>MID(Tabla1[[#This Row],[Org 2]],1,2)</f>
        <v>01</v>
      </c>
      <c r="B54" s="27" t="s">
        <v>89</v>
      </c>
      <c r="C54" s="27" t="s">
        <v>355</v>
      </c>
      <c r="D54" s="16" t="str">
        <f>VLOOKUP(Tabla1[[#This Row],[Prog.]],Hoja2!B:C,2,FALSE)</f>
        <v>Desarrollo empresarial</v>
      </c>
      <c r="E54" s="17" t="str">
        <f t="shared" si="0"/>
        <v>4</v>
      </c>
      <c r="F54" s="17" t="str">
        <f t="shared" si="1"/>
        <v>48</v>
      </c>
      <c r="G54" s="27" t="s">
        <v>902</v>
      </c>
      <c r="H54" s="28" t="s">
        <v>903</v>
      </c>
      <c r="I54" s="29">
        <v>50000</v>
      </c>
      <c r="J54" s="29">
        <v>0</v>
      </c>
      <c r="K54" s="29">
        <v>50000</v>
      </c>
      <c r="L54" s="29">
        <v>0</v>
      </c>
      <c r="M54" s="29">
        <v>0</v>
      </c>
      <c r="N54" s="29">
        <v>0</v>
      </c>
      <c r="O54" s="29">
        <v>0</v>
      </c>
    </row>
    <row r="55" spans="1:15" x14ac:dyDescent="0.25">
      <c r="A55" s="15" t="str">
        <f>MID(Tabla1[[#This Row],[Org 2]],1,2)</f>
        <v>01</v>
      </c>
      <c r="B55" s="27" t="s">
        <v>89</v>
      </c>
      <c r="C55" s="27" t="s">
        <v>355</v>
      </c>
      <c r="D55" s="16" t="str">
        <f>VLOOKUP(Tabla1[[#This Row],[Prog.]],Hoja2!B:C,2,FALSE)</f>
        <v>Desarrollo empresarial</v>
      </c>
      <c r="E55" s="17" t="str">
        <f t="shared" si="0"/>
        <v>4</v>
      </c>
      <c r="F55" s="17" t="str">
        <f t="shared" si="1"/>
        <v>48</v>
      </c>
      <c r="G55" s="27" t="s">
        <v>904</v>
      </c>
      <c r="H55" s="28" t="s">
        <v>905</v>
      </c>
      <c r="I55" s="29">
        <v>50000</v>
      </c>
      <c r="J55" s="29">
        <v>0</v>
      </c>
      <c r="K55" s="29">
        <v>50000</v>
      </c>
      <c r="L55" s="29">
        <v>0</v>
      </c>
      <c r="M55" s="29">
        <v>0</v>
      </c>
      <c r="N55" s="29">
        <v>0</v>
      </c>
      <c r="O55" s="29">
        <v>0</v>
      </c>
    </row>
    <row r="56" spans="1:15" x14ac:dyDescent="0.25">
      <c r="A56" s="15" t="str">
        <f>MID(Tabla1[[#This Row],[Org 2]],1,2)</f>
        <v>01</v>
      </c>
      <c r="B56" s="27" t="s">
        <v>89</v>
      </c>
      <c r="C56" s="27" t="s">
        <v>355</v>
      </c>
      <c r="D56" s="16" t="str">
        <f>VLOOKUP(Tabla1[[#This Row],[Prog.]],Hoja2!B:C,2,FALSE)</f>
        <v>Desarrollo empresarial</v>
      </c>
      <c r="E56" s="17" t="str">
        <f t="shared" si="0"/>
        <v>4</v>
      </c>
      <c r="F56" s="17" t="str">
        <f t="shared" si="1"/>
        <v>48</v>
      </c>
      <c r="G56" s="27" t="s">
        <v>906</v>
      </c>
      <c r="H56" s="28" t="s">
        <v>907</v>
      </c>
      <c r="I56" s="29">
        <v>30000</v>
      </c>
      <c r="J56" s="29">
        <v>0</v>
      </c>
      <c r="K56" s="29">
        <v>30000</v>
      </c>
      <c r="L56" s="29">
        <v>0</v>
      </c>
      <c r="M56" s="29">
        <v>0</v>
      </c>
      <c r="N56" s="29">
        <v>0</v>
      </c>
      <c r="O56" s="29">
        <v>0</v>
      </c>
    </row>
    <row r="57" spans="1:15" x14ac:dyDescent="0.25">
      <c r="A57" s="15" t="str">
        <f>MID(Tabla1[[#This Row],[Org 2]],1,2)</f>
        <v>01</v>
      </c>
      <c r="B57" s="27" t="s">
        <v>89</v>
      </c>
      <c r="C57" s="27" t="s">
        <v>355</v>
      </c>
      <c r="D57" s="16" t="str">
        <f>VLOOKUP(Tabla1[[#This Row],[Prog.]],Hoja2!B:C,2,FALSE)</f>
        <v>Desarrollo empresarial</v>
      </c>
      <c r="E57" s="17" t="str">
        <f t="shared" si="0"/>
        <v>4</v>
      </c>
      <c r="F57" s="17" t="str">
        <f t="shared" si="1"/>
        <v>48</v>
      </c>
      <c r="G57" s="27" t="s">
        <v>908</v>
      </c>
      <c r="H57" s="28" t="s">
        <v>909</v>
      </c>
      <c r="I57" s="29">
        <v>12000</v>
      </c>
      <c r="J57" s="29">
        <v>0</v>
      </c>
      <c r="K57" s="29">
        <v>12000</v>
      </c>
      <c r="L57" s="29">
        <v>0</v>
      </c>
      <c r="M57" s="29">
        <v>0</v>
      </c>
      <c r="N57" s="29">
        <v>0</v>
      </c>
      <c r="O57" s="29">
        <v>0</v>
      </c>
    </row>
    <row r="58" spans="1:15" x14ac:dyDescent="0.25">
      <c r="A58" s="15" t="str">
        <f>MID(Tabla1[[#This Row],[Org 2]],1,2)</f>
        <v>01</v>
      </c>
      <c r="B58" s="27" t="s">
        <v>89</v>
      </c>
      <c r="C58" s="27" t="s">
        <v>355</v>
      </c>
      <c r="D58" s="16" t="str">
        <f>VLOOKUP(Tabla1[[#This Row],[Prog.]],Hoja2!B:C,2,FALSE)</f>
        <v>Desarrollo empresarial</v>
      </c>
      <c r="E58" s="17" t="str">
        <f t="shared" si="0"/>
        <v>4</v>
      </c>
      <c r="F58" s="17" t="str">
        <f t="shared" si="1"/>
        <v>48</v>
      </c>
      <c r="G58" s="27" t="s">
        <v>910</v>
      </c>
      <c r="H58" s="28" t="s">
        <v>911</v>
      </c>
      <c r="I58" s="29">
        <v>100000</v>
      </c>
      <c r="J58" s="29">
        <v>0</v>
      </c>
      <c r="K58" s="29">
        <v>100000</v>
      </c>
      <c r="L58" s="29">
        <v>0</v>
      </c>
      <c r="M58" s="29">
        <v>0</v>
      </c>
      <c r="N58" s="29">
        <v>0</v>
      </c>
      <c r="O58" s="29">
        <v>0</v>
      </c>
    </row>
    <row r="59" spans="1:15" x14ac:dyDescent="0.25">
      <c r="A59" s="15" t="str">
        <f>MID(Tabla1[[#This Row],[Org 2]],1,2)</f>
        <v>01</v>
      </c>
      <c r="B59" s="27" t="s">
        <v>89</v>
      </c>
      <c r="C59" s="27" t="s">
        <v>355</v>
      </c>
      <c r="D59" s="16" t="str">
        <f>VLOOKUP(Tabla1[[#This Row],[Prog.]],Hoja2!B:C,2,FALSE)</f>
        <v>Desarrollo empresarial</v>
      </c>
      <c r="E59" s="17" t="str">
        <f t="shared" si="0"/>
        <v>4</v>
      </c>
      <c r="F59" s="17" t="str">
        <f t="shared" si="1"/>
        <v>48</v>
      </c>
      <c r="G59" s="27" t="s">
        <v>912</v>
      </c>
      <c r="H59" s="28" t="s">
        <v>913</v>
      </c>
      <c r="I59" s="29">
        <v>40000</v>
      </c>
      <c r="J59" s="29">
        <v>0</v>
      </c>
      <c r="K59" s="29">
        <v>40000</v>
      </c>
      <c r="L59" s="29">
        <v>0</v>
      </c>
      <c r="M59" s="29">
        <v>0</v>
      </c>
      <c r="N59" s="29">
        <v>0</v>
      </c>
      <c r="O59" s="29">
        <v>0</v>
      </c>
    </row>
    <row r="60" spans="1:15" x14ac:dyDescent="0.25">
      <c r="A60" s="15" t="str">
        <f>MID(Tabla1[[#This Row],[Org 2]],1,2)</f>
        <v>01</v>
      </c>
      <c r="B60" s="27" t="s">
        <v>89</v>
      </c>
      <c r="C60" s="27" t="s">
        <v>355</v>
      </c>
      <c r="D60" s="16" t="str">
        <f>VLOOKUP(Tabla1[[#This Row],[Prog.]],Hoja2!B:C,2,FALSE)</f>
        <v>Desarrollo empresarial</v>
      </c>
      <c r="E60" s="17" t="str">
        <f t="shared" si="0"/>
        <v>4</v>
      </c>
      <c r="F60" s="17" t="str">
        <f t="shared" si="1"/>
        <v>48</v>
      </c>
      <c r="G60" s="27" t="s">
        <v>914</v>
      </c>
      <c r="H60" s="28" t="s">
        <v>915</v>
      </c>
      <c r="I60" s="29">
        <v>80000</v>
      </c>
      <c r="J60" s="29">
        <v>0</v>
      </c>
      <c r="K60" s="29">
        <v>80000</v>
      </c>
      <c r="L60" s="29">
        <v>0</v>
      </c>
      <c r="M60" s="29">
        <v>0</v>
      </c>
      <c r="N60" s="29">
        <v>0</v>
      </c>
      <c r="O60" s="29">
        <v>0</v>
      </c>
    </row>
    <row r="61" spans="1:15" x14ac:dyDescent="0.25">
      <c r="A61" s="15" t="str">
        <f>MID(Tabla1[[#This Row],[Org 2]],1,2)</f>
        <v>01</v>
      </c>
      <c r="B61" s="27" t="s">
        <v>89</v>
      </c>
      <c r="C61" s="27" t="s">
        <v>355</v>
      </c>
      <c r="D61" s="16" t="str">
        <f>VLOOKUP(Tabla1[[#This Row],[Prog.]],Hoja2!B:C,2,FALSE)</f>
        <v>Desarrollo empresarial</v>
      </c>
      <c r="E61" s="17" t="str">
        <f t="shared" si="0"/>
        <v>4</v>
      </c>
      <c r="F61" s="17" t="str">
        <f t="shared" si="1"/>
        <v>48</v>
      </c>
      <c r="G61" s="27" t="s">
        <v>367</v>
      </c>
      <c r="H61" s="28" t="s">
        <v>368</v>
      </c>
      <c r="I61" s="29">
        <v>72000</v>
      </c>
      <c r="J61" s="29">
        <v>0</v>
      </c>
      <c r="K61" s="29">
        <v>72000</v>
      </c>
      <c r="L61" s="29">
        <v>135200</v>
      </c>
      <c r="M61" s="29">
        <v>135200</v>
      </c>
      <c r="N61" s="29">
        <v>0</v>
      </c>
      <c r="O61" s="29">
        <v>0</v>
      </c>
    </row>
    <row r="62" spans="1:15" x14ac:dyDescent="0.25">
      <c r="A62" s="15" t="str">
        <f>MID(Tabla1[[#This Row],[Org 2]],1,2)</f>
        <v>01</v>
      </c>
      <c r="B62" s="27" t="s">
        <v>89</v>
      </c>
      <c r="C62" s="27" t="s">
        <v>355</v>
      </c>
      <c r="D62" s="16" t="str">
        <f>VLOOKUP(Tabla1[[#This Row],[Prog.]],Hoja2!B:C,2,FALSE)</f>
        <v>Desarrollo empresarial</v>
      </c>
      <c r="E62" s="17" t="str">
        <f t="shared" si="0"/>
        <v>6</v>
      </c>
      <c r="F62" s="17" t="str">
        <f t="shared" si="1"/>
        <v>61</v>
      </c>
      <c r="G62" s="27" t="s">
        <v>193</v>
      </c>
      <c r="H62" s="28" t="s">
        <v>194</v>
      </c>
      <c r="I62" s="29">
        <v>52600</v>
      </c>
      <c r="J62" s="29">
        <v>0</v>
      </c>
      <c r="K62" s="29">
        <v>52600</v>
      </c>
      <c r="L62" s="29">
        <v>0</v>
      </c>
      <c r="M62" s="29">
        <v>0</v>
      </c>
      <c r="N62" s="29">
        <v>0</v>
      </c>
      <c r="O62" s="29">
        <v>0</v>
      </c>
    </row>
    <row r="63" spans="1:15" x14ac:dyDescent="0.25">
      <c r="A63" s="15" t="str">
        <f>MID(Tabla1[[#This Row],[Org 2]],1,2)</f>
        <v>01</v>
      </c>
      <c r="B63" s="27" t="s">
        <v>89</v>
      </c>
      <c r="C63" s="27" t="s">
        <v>355</v>
      </c>
      <c r="D63" s="16" t="str">
        <f>VLOOKUP(Tabla1[[#This Row],[Prog.]],Hoja2!B:C,2,FALSE)</f>
        <v>Desarrollo empresarial</v>
      </c>
      <c r="E63" s="17" t="str">
        <f t="shared" si="0"/>
        <v>6</v>
      </c>
      <c r="F63" s="17" t="str">
        <f t="shared" si="1"/>
        <v>62</v>
      </c>
      <c r="G63" s="27" t="s">
        <v>369</v>
      </c>
      <c r="H63" s="28" t="s">
        <v>220</v>
      </c>
      <c r="I63" s="29">
        <v>20000</v>
      </c>
      <c r="J63" s="29">
        <v>188.83</v>
      </c>
      <c r="K63" s="29">
        <v>20188.830000000002</v>
      </c>
      <c r="L63" s="29">
        <v>188.83</v>
      </c>
      <c r="M63" s="29">
        <v>188.83</v>
      </c>
      <c r="N63" s="29">
        <v>0</v>
      </c>
      <c r="O63" s="29">
        <v>0</v>
      </c>
    </row>
    <row r="64" spans="1:15" x14ac:dyDescent="0.25">
      <c r="A64" s="15" t="str">
        <f>MID(Tabla1[[#This Row],[Org 2]],1,2)</f>
        <v>01</v>
      </c>
      <c r="B64" s="27" t="s">
        <v>89</v>
      </c>
      <c r="C64" s="27" t="s">
        <v>355</v>
      </c>
      <c r="D64" s="16" t="str">
        <f>VLOOKUP(Tabla1[[#This Row],[Prog.]],Hoja2!B:C,2,FALSE)</f>
        <v>Desarrollo empresarial</v>
      </c>
      <c r="E64" s="17" t="str">
        <f t="shared" si="0"/>
        <v>6</v>
      </c>
      <c r="F64" s="17" t="str">
        <f t="shared" si="1"/>
        <v>62</v>
      </c>
      <c r="G64" s="27" t="s">
        <v>173</v>
      </c>
      <c r="H64" s="28" t="s">
        <v>174</v>
      </c>
      <c r="I64" s="29">
        <v>75000</v>
      </c>
      <c r="J64" s="29">
        <v>100000</v>
      </c>
      <c r="K64" s="29">
        <v>175000</v>
      </c>
      <c r="L64" s="29">
        <v>4041.1</v>
      </c>
      <c r="M64" s="29">
        <v>4041.1</v>
      </c>
      <c r="N64" s="29">
        <v>0</v>
      </c>
      <c r="O64" s="29">
        <v>0</v>
      </c>
    </row>
    <row r="65" spans="1:15" x14ac:dyDescent="0.25">
      <c r="A65" s="15" t="str">
        <f>MID(Tabla1[[#This Row],[Org 2]],1,2)</f>
        <v>01</v>
      </c>
      <c r="B65" s="27" t="s">
        <v>89</v>
      </c>
      <c r="C65" s="27" t="s">
        <v>355</v>
      </c>
      <c r="D65" s="16" t="str">
        <f>VLOOKUP(Tabla1[[#This Row],[Prog.]],Hoja2!B:C,2,FALSE)</f>
        <v>Desarrollo empresarial</v>
      </c>
      <c r="E65" s="17" t="str">
        <f t="shared" si="0"/>
        <v>6</v>
      </c>
      <c r="F65" s="17" t="str">
        <f t="shared" si="1"/>
        <v>62</v>
      </c>
      <c r="G65" s="27" t="s">
        <v>328</v>
      </c>
      <c r="H65" s="28" t="s">
        <v>289</v>
      </c>
      <c r="I65" s="29">
        <v>356297</v>
      </c>
      <c r="J65" s="29">
        <v>0</v>
      </c>
      <c r="K65" s="29">
        <v>356297</v>
      </c>
      <c r="L65" s="29">
        <v>0</v>
      </c>
      <c r="M65" s="29">
        <v>0</v>
      </c>
      <c r="N65" s="29">
        <v>0</v>
      </c>
      <c r="O65" s="29">
        <v>0</v>
      </c>
    </row>
    <row r="66" spans="1:15" x14ac:dyDescent="0.25">
      <c r="A66" s="15" t="str">
        <f>MID(Tabla1[[#This Row],[Org 2]],1,2)</f>
        <v>01</v>
      </c>
      <c r="B66" s="27" t="s">
        <v>89</v>
      </c>
      <c r="C66" s="27" t="s">
        <v>355</v>
      </c>
      <c r="D66" s="16" t="str">
        <f>VLOOKUP(Tabla1[[#This Row],[Prog.]],Hoja2!B:C,2,FALSE)</f>
        <v>Desarrollo empresarial</v>
      </c>
      <c r="E66" s="17" t="str">
        <f t="shared" si="0"/>
        <v>6</v>
      </c>
      <c r="F66" s="17" t="str">
        <f t="shared" si="1"/>
        <v>62</v>
      </c>
      <c r="G66" s="27" t="s">
        <v>325</v>
      </c>
      <c r="H66" s="28" t="s">
        <v>324</v>
      </c>
      <c r="I66" s="29">
        <v>1528704</v>
      </c>
      <c r="J66" s="29">
        <v>0</v>
      </c>
      <c r="K66" s="29">
        <v>1528704</v>
      </c>
      <c r="L66" s="29">
        <v>0</v>
      </c>
      <c r="M66" s="29">
        <v>0</v>
      </c>
      <c r="N66" s="29">
        <v>0</v>
      </c>
      <c r="O66" s="29">
        <v>0</v>
      </c>
    </row>
    <row r="67" spans="1:15" x14ac:dyDescent="0.25">
      <c r="A67" s="15" t="str">
        <f>MID(Tabla1[[#This Row],[Org 2]],1,2)</f>
        <v>01</v>
      </c>
      <c r="B67" s="27" t="s">
        <v>89</v>
      </c>
      <c r="C67" s="27" t="s">
        <v>90</v>
      </c>
      <c r="D67" s="16" t="str">
        <f>VLOOKUP(Tabla1[[#This Row],[Prog.]],Hoja2!B:C,2,FALSE)</f>
        <v>Órganos de gobierno</v>
      </c>
      <c r="E67" s="17" t="str">
        <f t="shared" ref="E67:E130" si="2">LEFT(G67,1)</f>
        <v>1</v>
      </c>
      <c r="F67" s="17" t="str">
        <f t="shared" ref="F67:F130" si="3">LEFT(G67,2)</f>
        <v>10</v>
      </c>
      <c r="G67" s="27" t="s">
        <v>91</v>
      </c>
      <c r="H67" s="28" t="s">
        <v>92</v>
      </c>
      <c r="I67" s="29">
        <v>1415099</v>
      </c>
      <c r="J67" s="29">
        <v>0</v>
      </c>
      <c r="K67" s="29">
        <v>1415099</v>
      </c>
      <c r="L67" s="29">
        <v>1366033</v>
      </c>
      <c r="M67" s="29">
        <v>1366033</v>
      </c>
      <c r="N67" s="29">
        <v>392615.12</v>
      </c>
      <c r="O67" s="29">
        <v>392615.12</v>
      </c>
    </row>
    <row r="68" spans="1:15" x14ac:dyDescent="0.25">
      <c r="A68" s="15" t="str">
        <f>MID(Tabla1[[#This Row],[Org 2]],1,2)</f>
        <v>01</v>
      </c>
      <c r="B68" s="27" t="s">
        <v>89</v>
      </c>
      <c r="C68" s="27" t="s">
        <v>90</v>
      </c>
      <c r="D68" s="16" t="str">
        <f>VLOOKUP(Tabla1[[#This Row],[Prog.]],Hoja2!B:C,2,FALSE)</f>
        <v>Órganos de gobierno</v>
      </c>
      <c r="E68" s="17" t="str">
        <f t="shared" si="2"/>
        <v>1</v>
      </c>
      <c r="F68" s="17" t="str">
        <f t="shared" si="3"/>
        <v>11</v>
      </c>
      <c r="G68" s="27" t="s">
        <v>93</v>
      </c>
      <c r="H68" s="28" t="s">
        <v>94</v>
      </c>
      <c r="I68" s="29">
        <v>839646</v>
      </c>
      <c r="J68" s="29">
        <v>0</v>
      </c>
      <c r="K68" s="29">
        <v>839646</v>
      </c>
      <c r="L68" s="29">
        <v>839646</v>
      </c>
      <c r="M68" s="29">
        <v>839646</v>
      </c>
      <c r="N68" s="29">
        <v>233065.24</v>
      </c>
      <c r="O68" s="29">
        <v>233065.24</v>
      </c>
    </row>
    <row r="69" spans="1:15" x14ac:dyDescent="0.25">
      <c r="A69" s="15" t="str">
        <f>MID(Tabla1[[#This Row],[Org 2]],1,2)</f>
        <v>01</v>
      </c>
      <c r="B69" s="27" t="s">
        <v>89</v>
      </c>
      <c r="C69" s="27" t="s">
        <v>90</v>
      </c>
      <c r="D69" s="16" t="str">
        <f>VLOOKUP(Tabla1[[#This Row],[Prog.]],Hoja2!B:C,2,FALSE)</f>
        <v>Órganos de gobierno</v>
      </c>
      <c r="E69" s="17" t="str">
        <f t="shared" si="2"/>
        <v>1</v>
      </c>
      <c r="F69" s="17" t="str">
        <f t="shared" si="3"/>
        <v>12</v>
      </c>
      <c r="G69" s="27" t="s">
        <v>125</v>
      </c>
      <c r="H69" s="28" t="s">
        <v>126</v>
      </c>
      <c r="I69" s="29">
        <v>18087</v>
      </c>
      <c r="J69" s="29">
        <v>0</v>
      </c>
      <c r="K69" s="29">
        <v>18087</v>
      </c>
      <c r="L69" s="29">
        <v>17476</v>
      </c>
      <c r="M69" s="29">
        <v>17476</v>
      </c>
      <c r="N69" s="29">
        <v>5307.6</v>
      </c>
      <c r="O69" s="29">
        <v>5307.6</v>
      </c>
    </row>
    <row r="70" spans="1:15" x14ac:dyDescent="0.25">
      <c r="A70" s="15" t="str">
        <f>MID(Tabla1[[#This Row],[Org 2]],1,2)</f>
        <v>01</v>
      </c>
      <c r="B70" s="27" t="s">
        <v>89</v>
      </c>
      <c r="C70" s="27" t="s">
        <v>90</v>
      </c>
      <c r="D70" s="16" t="str">
        <f>VLOOKUP(Tabla1[[#This Row],[Prog.]],Hoja2!B:C,2,FALSE)</f>
        <v>Órganos de gobierno</v>
      </c>
      <c r="E70" s="17" t="str">
        <f t="shared" si="2"/>
        <v>1</v>
      </c>
      <c r="F70" s="17" t="str">
        <f t="shared" si="3"/>
        <v>12</v>
      </c>
      <c r="G70" s="27" t="s">
        <v>95</v>
      </c>
      <c r="H70" s="28" t="s">
        <v>96</v>
      </c>
      <c r="I70" s="29">
        <v>48726</v>
      </c>
      <c r="J70" s="29">
        <v>0</v>
      </c>
      <c r="K70" s="29">
        <v>48726</v>
      </c>
      <c r="L70" s="29">
        <v>47078</v>
      </c>
      <c r="M70" s="29">
        <v>47078</v>
      </c>
      <c r="N70" s="29">
        <v>13496.21</v>
      </c>
      <c r="O70" s="29">
        <v>13496.21</v>
      </c>
    </row>
    <row r="71" spans="1:15" x14ac:dyDescent="0.25">
      <c r="A71" s="15" t="str">
        <f>MID(Tabla1[[#This Row],[Org 2]],1,2)</f>
        <v>01</v>
      </c>
      <c r="B71" s="27" t="s">
        <v>89</v>
      </c>
      <c r="C71" s="27" t="s">
        <v>90</v>
      </c>
      <c r="D71" s="16" t="str">
        <f>VLOOKUP(Tabla1[[#This Row],[Prog.]],Hoja2!B:C,2,FALSE)</f>
        <v>Órganos de gobierno</v>
      </c>
      <c r="E71" s="17" t="str">
        <f t="shared" si="2"/>
        <v>1</v>
      </c>
      <c r="F71" s="17" t="str">
        <f t="shared" si="3"/>
        <v>12</v>
      </c>
      <c r="G71" s="27" t="s">
        <v>97</v>
      </c>
      <c r="H71" s="28" t="s">
        <v>98</v>
      </c>
      <c r="I71" s="29">
        <v>19996</v>
      </c>
      <c r="J71" s="29">
        <v>0</v>
      </c>
      <c r="K71" s="29">
        <v>19996</v>
      </c>
      <c r="L71" s="29">
        <v>17006</v>
      </c>
      <c r="M71" s="29">
        <v>17006</v>
      </c>
      <c r="N71" s="29">
        <v>6299.36</v>
      </c>
      <c r="O71" s="29">
        <v>6299.36</v>
      </c>
    </row>
    <row r="72" spans="1:15" x14ac:dyDescent="0.25">
      <c r="A72" s="15" t="str">
        <f>MID(Tabla1[[#This Row],[Org 2]],1,2)</f>
        <v>01</v>
      </c>
      <c r="B72" s="27" t="s">
        <v>89</v>
      </c>
      <c r="C72" s="27" t="s">
        <v>90</v>
      </c>
      <c r="D72" s="16" t="str">
        <f>VLOOKUP(Tabla1[[#This Row],[Prog.]],Hoja2!B:C,2,FALSE)</f>
        <v>Órganos de gobierno</v>
      </c>
      <c r="E72" s="17" t="str">
        <f t="shared" si="2"/>
        <v>1</v>
      </c>
      <c r="F72" s="17" t="str">
        <f t="shared" si="3"/>
        <v>12</v>
      </c>
      <c r="G72" s="27" t="s">
        <v>99</v>
      </c>
      <c r="H72" s="28" t="s">
        <v>100</v>
      </c>
      <c r="I72" s="29">
        <v>46284</v>
      </c>
      <c r="J72" s="29">
        <v>0</v>
      </c>
      <c r="K72" s="29">
        <v>46284</v>
      </c>
      <c r="L72" s="29">
        <v>45467</v>
      </c>
      <c r="M72" s="29">
        <v>45467</v>
      </c>
      <c r="N72" s="29">
        <v>12663.44</v>
      </c>
      <c r="O72" s="29">
        <v>12663.44</v>
      </c>
    </row>
    <row r="73" spans="1:15" x14ac:dyDescent="0.25">
      <c r="A73" s="15" t="str">
        <f>MID(Tabla1[[#This Row],[Org 2]],1,2)</f>
        <v>01</v>
      </c>
      <c r="B73" s="27" t="s">
        <v>89</v>
      </c>
      <c r="C73" s="27" t="s">
        <v>90</v>
      </c>
      <c r="D73" s="16" t="str">
        <f>VLOOKUP(Tabla1[[#This Row],[Prog.]],Hoja2!B:C,2,FALSE)</f>
        <v>Órganos de gobierno</v>
      </c>
      <c r="E73" s="17" t="str">
        <f t="shared" si="2"/>
        <v>1</v>
      </c>
      <c r="F73" s="17" t="str">
        <f t="shared" si="3"/>
        <v>12</v>
      </c>
      <c r="G73" s="27" t="s">
        <v>101</v>
      </c>
      <c r="H73" s="28" t="s">
        <v>102</v>
      </c>
      <c r="I73" s="29">
        <v>122807</v>
      </c>
      <c r="J73" s="29">
        <v>0</v>
      </c>
      <c r="K73" s="29">
        <v>122807</v>
      </c>
      <c r="L73" s="29">
        <v>118661</v>
      </c>
      <c r="M73" s="29">
        <v>118661</v>
      </c>
      <c r="N73" s="29">
        <v>34664.47</v>
      </c>
      <c r="O73" s="29">
        <v>34664.47</v>
      </c>
    </row>
    <row r="74" spans="1:15" x14ac:dyDescent="0.25">
      <c r="A74" s="15" t="str">
        <f>MID(Tabla1[[#This Row],[Org 2]],1,2)</f>
        <v>01</v>
      </c>
      <c r="B74" s="27" t="s">
        <v>89</v>
      </c>
      <c r="C74" s="27" t="s">
        <v>90</v>
      </c>
      <c r="D74" s="16" t="str">
        <f>VLOOKUP(Tabla1[[#This Row],[Prog.]],Hoja2!B:C,2,FALSE)</f>
        <v>Órganos de gobierno</v>
      </c>
      <c r="E74" s="17" t="str">
        <f t="shared" si="2"/>
        <v>1</v>
      </c>
      <c r="F74" s="17" t="str">
        <f t="shared" si="3"/>
        <v>12</v>
      </c>
      <c r="G74" s="27" t="s">
        <v>103</v>
      </c>
      <c r="H74" s="28" t="s">
        <v>104</v>
      </c>
      <c r="I74" s="29">
        <v>3975</v>
      </c>
      <c r="J74" s="29">
        <v>0</v>
      </c>
      <c r="K74" s="29">
        <v>3975</v>
      </c>
      <c r="L74" s="29">
        <v>4316</v>
      </c>
      <c r="M74" s="29">
        <v>4316</v>
      </c>
      <c r="N74" s="29">
        <v>3441.56</v>
      </c>
      <c r="O74" s="29">
        <v>3441.56</v>
      </c>
    </row>
    <row r="75" spans="1:15" x14ac:dyDescent="0.25">
      <c r="A75" s="15" t="str">
        <f>MID(Tabla1[[#This Row],[Org 2]],1,2)</f>
        <v>01</v>
      </c>
      <c r="B75" s="27" t="s">
        <v>89</v>
      </c>
      <c r="C75" s="27" t="s">
        <v>90</v>
      </c>
      <c r="D75" s="16" t="str">
        <f>VLOOKUP(Tabla1[[#This Row],[Prog.]],Hoja2!B:C,2,FALSE)</f>
        <v>Órganos de gobierno</v>
      </c>
      <c r="E75" s="17" t="str">
        <f t="shared" si="2"/>
        <v>2</v>
      </c>
      <c r="F75" s="17" t="str">
        <f t="shared" si="3"/>
        <v>22</v>
      </c>
      <c r="G75" s="27" t="s">
        <v>105</v>
      </c>
      <c r="H75" s="28" t="s">
        <v>106</v>
      </c>
      <c r="I75" s="29">
        <v>1000</v>
      </c>
      <c r="J75" s="29">
        <v>0</v>
      </c>
      <c r="K75" s="29">
        <v>1000</v>
      </c>
      <c r="L75" s="29">
        <v>0</v>
      </c>
      <c r="M75" s="29">
        <v>0</v>
      </c>
      <c r="N75" s="29">
        <v>0</v>
      </c>
      <c r="O75" s="29">
        <v>0</v>
      </c>
    </row>
    <row r="76" spans="1:15" x14ac:dyDescent="0.25">
      <c r="A76" s="15" t="str">
        <f>MID(Tabla1[[#This Row],[Org 2]],1,2)</f>
        <v>01</v>
      </c>
      <c r="B76" s="27" t="s">
        <v>89</v>
      </c>
      <c r="C76" s="27" t="s">
        <v>90</v>
      </c>
      <c r="D76" s="16" t="str">
        <f>VLOOKUP(Tabla1[[#This Row],[Prog.]],Hoja2!B:C,2,FALSE)</f>
        <v>Órganos de gobierno</v>
      </c>
      <c r="E76" s="17" t="str">
        <f t="shared" si="2"/>
        <v>2</v>
      </c>
      <c r="F76" s="17" t="str">
        <f t="shared" si="3"/>
        <v>22</v>
      </c>
      <c r="G76" s="27" t="s">
        <v>107</v>
      </c>
      <c r="H76" s="28" t="s">
        <v>108</v>
      </c>
      <c r="I76" s="29">
        <v>1000</v>
      </c>
      <c r="J76" s="29">
        <v>0</v>
      </c>
      <c r="K76" s="29">
        <v>1000</v>
      </c>
      <c r="L76" s="29">
        <v>26000</v>
      </c>
      <c r="M76" s="29">
        <v>0</v>
      </c>
      <c r="N76" s="29">
        <v>0</v>
      </c>
      <c r="O76" s="29">
        <v>0</v>
      </c>
    </row>
    <row r="77" spans="1:15" x14ac:dyDescent="0.25">
      <c r="A77" s="15" t="str">
        <f>MID(Tabla1[[#This Row],[Org 2]],1,2)</f>
        <v>01</v>
      </c>
      <c r="B77" s="27" t="s">
        <v>89</v>
      </c>
      <c r="C77" s="27" t="s">
        <v>90</v>
      </c>
      <c r="D77" s="16" t="str">
        <f>VLOOKUP(Tabla1[[#This Row],[Prog.]],Hoja2!B:C,2,FALSE)</f>
        <v>Órganos de gobierno</v>
      </c>
      <c r="E77" s="17" t="str">
        <f t="shared" si="2"/>
        <v>2</v>
      </c>
      <c r="F77" s="17" t="str">
        <f t="shared" si="3"/>
        <v>22</v>
      </c>
      <c r="G77" s="27" t="s">
        <v>109</v>
      </c>
      <c r="H77" s="28" t="s">
        <v>110</v>
      </c>
      <c r="I77" s="29">
        <v>1000</v>
      </c>
      <c r="J77" s="29">
        <v>0</v>
      </c>
      <c r="K77" s="29">
        <v>1000</v>
      </c>
      <c r="L77" s="29">
        <v>0</v>
      </c>
      <c r="M77" s="29">
        <v>0</v>
      </c>
      <c r="N77" s="29">
        <v>0</v>
      </c>
      <c r="O77" s="29">
        <v>0</v>
      </c>
    </row>
    <row r="78" spans="1:15" x14ac:dyDescent="0.25">
      <c r="A78" s="15" t="str">
        <f>MID(Tabla1[[#This Row],[Org 2]],1,2)</f>
        <v>01</v>
      </c>
      <c r="B78" s="27" t="s">
        <v>89</v>
      </c>
      <c r="C78" s="27" t="s">
        <v>90</v>
      </c>
      <c r="D78" s="16" t="str">
        <f>VLOOKUP(Tabla1[[#This Row],[Prog.]],Hoja2!B:C,2,FALSE)</f>
        <v>Órganos de gobierno</v>
      </c>
      <c r="E78" s="17" t="str">
        <f t="shared" si="2"/>
        <v>2</v>
      </c>
      <c r="F78" s="17" t="str">
        <f t="shared" si="3"/>
        <v>22</v>
      </c>
      <c r="G78" s="27" t="s">
        <v>111</v>
      </c>
      <c r="H78" s="28" t="s">
        <v>112</v>
      </c>
      <c r="I78" s="29">
        <v>70000</v>
      </c>
      <c r="J78" s="29">
        <v>0</v>
      </c>
      <c r="K78" s="29">
        <v>70000</v>
      </c>
      <c r="L78" s="29">
        <v>5165.4799999999996</v>
      </c>
      <c r="M78" s="29">
        <v>5165.4799999999996</v>
      </c>
      <c r="N78" s="29">
        <v>5165.4799999999996</v>
      </c>
      <c r="O78" s="29">
        <v>5165.4799999999996</v>
      </c>
    </row>
    <row r="79" spans="1:15" x14ac:dyDescent="0.25">
      <c r="A79" s="15" t="str">
        <f>MID(Tabla1[[#This Row],[Org 2]],1,2)</f>
        <v>01</v>
      </c>
      <c r="B79" s="27" t="s">
        <v>89</v>
      </c>
      <c r="C79" s="27" t="s">
        <v>90</v>
      </c>
      <c r="D79" s="16" t="str">
        <f>VLOOKUP(Tabla1[[#This Row],[Prog.]],Hoja2!B:C,2,FALSE)</f>
        <v>Órganos de gobierno</v>
      </c>
      <c r="E79" s="17" t="str">
        <f t="shared" si="2"/>
        <v>2</v>
      </c>
      <c r="F79" s="17" t="str">
        <f t="shared" si="3"/>
        <v>22</v>
      </c>
      <c r="G79" s="27" t="s">
        <v>165</v>
      </c>
      <c r="H79" s="28" t="s">
        <v>166</v>
      </c>
      <c r="I79" s="29">
        <v>0</v>
      </c>
      <c r="J79" s="29">
        <v>0</v>
      </c>
      <c r="K79" s="29">
        <v>0</v>
      </c>
      <c r="L79" s="29">
        <v>35.97</v>
      </c>
      <c r="M79" s="29">
        <v>35.97</v>
      </c>
      <c r="N79" s="29">
        <v>35.97</v>
      </c>
      <c r="O79" s="29">
        <v>35.97</v>
      </c>
    </row>
    <row r="80" spans="1:15" x14ac:dyDescent="0.25">
      <c r="A80" s="15" t="str">
        <f>MID(Tabla1[[#This Row],[Org 2]],1,2)</f>
        <v>01</v>
      </c>
      <c r="B80" s="27" t="s">
        <v>89</v>
      </c>
      <c r="C80" s="27" t="s">
        <v>90</v>
      </c>
      <c r="D80" s="16" t="str">
        <f>VLOOKUP(Tabla1[[#This Row],[Prog.]],Hoja2!B:C,2,FALSE)</f>
        <v>Órganos de gobierno</v>
      </c>
      <c r="E80" s="17" t="str">
        <f t="shared" si="2"/>
        <v>2</v>
      </c>
      <c r="F80" s="17" t="str">
        <f t="shared" si="3"/>
        <v>23</v>
      </c>
      <c r="G80" s="27" t="s">
        <v>113</v>
      </c>
      <c r="H80" s="28" t="s">
        <v>114</v>
      </c>
      <c r="I80" s="29">
        <v>13000</v>
      </c>
      <c r="J80" s="29">
        <v>0</v>
      </c>
      <c r="K80" s="29">
        <v>13000</v>
      </c>
      <c r="L80" s="29">
        <v>833.76</v>
      </c>
      <c r="M80" s="29">
        <v>833.76</v>
      </c>
      <c r="N80" s="29">
        <v>833.76</v>
      </c>
      <c r="O80" s="29">
        <v>833.76</v>
      </c>
    </row>
    <row r="81" spans="1:15" x14ac:dyDescent="0.25">
      <c r="A81" s="15" t="str">
        <f>MID(Tabla1[[#This Row],[Org 2]],1,2)</f>
        <v>01</v>
      </c>
      <c r="B81" s="27" t="s">
        <v>89</v>
      </c>
      <c r="C81" s="27" t="s">
        <v>90</v>
      </c>
      <c r="D81" s="16" t="str">
        <f>VLOOKUP(Tabla1[[#This Row],[Prog.]],Hoja2!B:C,2,FALSE)</f>
        <v>Órganos de gobierno</v>
      </c>
      <c r="E81" s="17" t="str">
        <f t="shared" si="2"/>
        <v>2</v>
      </c>
      <c r="F81" s="17" t="str">
        <f t="shared" si="3"/>
        <v>23</v>
      </c>
      <c r="G81" s="27" t="s">
        <v>115</v>
      </c>
      <c r="H81" s="28" t="s">
        <v>116</v>
      </c>
      <c r="I81" s="29">
        <v>1000</v>
      </c>
      <c r="J81" s="29">
        <v>0</v>
      </c>
      <c r="K81" s="29">
        <v>1000</v>
      </c>
      <c r="L81" s="29">
        <v>26.67</v>
      </c>
      <c r="M81" s="29">
        <v>26.67</v>
      </c>
      <c r="N81" s="29">
        <v>26.67</v>
      </c>
      <c r="O81" s="29">
        <v>26.67</v>
      </c>
    </row>
    <row r="82" spans="1:15" x14ac:dyDescent="0.25">
      <c r="A82" s="15" t="str">
        <f>MID(Tabla1[[#This Row],[Org 2]],1,2)</f>
        <v>01</v>
      </c>
      <c r="B82" s="27" t="s">
        <v>89</v>
      </c>
      <c r="C82" s="27" t="s">
        <v>90</v>
      </c>
      <c r="D82" s="16" t="str">
        <f>VLOOKUP(Tabla1[[#This Row],[Prog.]],Hoja2!B:C,2,FALSE)</f>
        <v>Órganos de gobierno</v>
      </c>
      <c r="E82" s="17" t="str">
        <f t="shared" si="2"/>
        <v>2</v>
      </c>
      <c r="F82" s="17" t="str">
        <f t="shared" si="3"/>
        <v>23</v>
      </c>
      <c r="G82" s="27" t="s">
        <v>117</v>
      </c>
      <c r="H82" s="28" t="s">
        <v>118</v>
      </c>
      <c r="I82" s="29">
        <v>900</v>
      </c>
      <c r="J82" s="29">
        <v>0</v>
      </c>
      <c r="K82" s="29">
        <v>900</v>
      </c>
      <c r="L82" s="29">
        <v>141</v>
      </c>
      <c r="M82" s="29">
        <v>141</v>
      </c>
      <c r="N82" s="29">
        <v>141</v>
      </c>
      <c r="O82" s="29">
        <v>141</v>
      </c>
    </row>
    <row r="83" spans="1:15" x14ac:dyDescent="0.25">
      <c r="A83" s="15" t="str">
        <f>MID(Tabla1[[#This Row],[Org 2]],1,2)</f>
        <v>01</v>
      </c>
      <c r="B83" s="27" t="s">
        <v>89</v>
      </c>
      <c r="C83" s="27" t="s">
        <v>90</v>
      </c>
      <c r="D83" s="16" t="str">
        <f>VLOOKUP(Tabla1[[#This Row],[Prog.]],Hoja2!B:C,2,FALSE)</f>
        <v>Órganos de gobierno</v>
      </c>
      <c r="E83" s="17" t="str">
        <f t="shared" si="2"/>
        <v>2</v>
      </c>
      <c r="F83" s="17" t="str">
        <f t="shared" si="3"/>
        <v>23</v>
      </c>
      <c r="G83" s="27" t="s">
        <v>119</v>
      </c>
      <c r="H83" s="28" t="s">
        <v>114</v>
      </c>
      <c r="I83" s="29">
        <v>13000</v>
      </c>
      <c r="J83" s="29">
        <v>0</v>
      </c>
      <c r="K83" s="29">
        <v>13000</v>
      </c>
      <c r="L83" s="29">
        <v>1747.09</v>
      </c>
      <c r="M83" s="29">
        <v>1747.09</v>
      </c>
      <c r="N83" s="29">
        <v>1747.09</v>
      </c>
      <c r="O83" s="29">
        <v>1747.09</v>
      </c>
    </row>
    <row r="84" spans="1:15" x14ac:dyDescent="0.25">
      <c r="A84" s="15" t="str">
        <f>MID(Tabla1[[#This Row],[Org 2]],1,2)</f>
        <v>01</v>
      </c>
      <c r="B84" s="27" t="s">
        <v>89</v>
      </c>
      <c r="C84" s="27" t="s">
        <v>90</v>
      </c>
      <c r="D84" s="16" t="str">
        <f>VLOOKUP(Tabla1[[#This Row],[Prog.]],Hoja2!B:C,2,FALSE)</f>
        <v>Órganos de gobierno</v>
      </c>
      <c r="E84" s="17" t="str">
        <f t="shared" si="2"/>
        <v>2</v>
      </c>
      <c r="F84" s="17" t="str">
        <f t="shared" si="3"/>
        <v>23</v>
      </c>
      <c r="G84" s="27" t="s">
        <v>120</v>
      </c>
      <c r="H84" s="28" t="s">
        <v>116</v>
      </c>
      <c r="I84" s="29">
        <v>2000</v>
      </c>
      <c r="J84" s="29">
        <v>0</v>
      </c>
      <c r="K84" s="29">
        <v>2000</v>
      </c>
      <c r="L84" s="29">
        <v>345.51</v>
      </c>
      <c r="M84" s="29">
        <v>345.51</v>
      </c>
      <c r="N84" s="29">
        <v>345.51</v>
      </c>
      <c r="O84" s="29">
        <v>345.51</v>
      </c>
    </row>
    <row r="85" spans="1:15" x14ac:dyDescent="0.25">
      <c r="A85" s="15" t="str">
        <f>MID(Tabla1[[#This Row],[Org 2]],1,2)</f>
        <v>01</v>
      </c>
      <c r="B85" s="27" t="s">
        <v>89</v>
      </c>
      <c r="C85" s="27" t="s">
        <v>90</v>
      </c>
      <c r="D85" s="16" t="str">
        <f>VLOOKUP(Tabla1[[#This Row],[Prog.]],Hoja2!B:C,2,FALSE)</f>
        <v>Órganos de gobierno</v>
      </c>
      <c r="E85" s="17" t="str">
        <f t="shared" si="2"/>
        <v>2</v>
      </c>
      <c r="F85" s="17" t="str">
        <f t="shared" si="3"/>
        <v>23</v>
      </c>
      <c r="G85" s="27" t="s">
        <v>121</v>
      </c>
      <c r="H85" s="28" t="s">
        <v>122</v>
      </c>
      <c r="I85" s="29">
        <v>500</v>
      </c>
      <c r="J85" s="29">
        <v>0</v>
      </c>
      <c r="K85" s="29">
        <v>500</v>
      </c>
      <c r="L85" s="29">
        <v>561.6</v>
      </c>
      <c r="M85" s="29">
        <v>561.6</v>
      </c>
      <c r="N85" s="29">
        <v>561.6</v>
      </c>
      <c r="O85" s="29">
        <v>561.6</v>
      </c>
    </row>
    <row r="86" spans="1:15" x14ac:dyDescent="0.25">
      <c r="A86" s="15" t="str">
        <f>MID(Tabla1[[#This Row],[Org 2]],1,2)</f>
        <v>01</v>
      </c>
      <c r="B86" s="27" t="s">
        <v>89</v>
      </c>
      <c r="C86" s="27" t="s">
        <v>90</v>
      </c>
      <c r="D86" s="16" t="str">
        <f>VLOOKUP(Tabla1[[#This Row],[Prog.]],Hoja2!B:C,2,FALSE)</f>
        <v>Órganos de gobierno</v>
      </c>
      <c r="E86" s="17" t="str">
        <f t="shared" si="2"/>
        <v>4</v>
      </c>
      <c r="F86" s="17" t="str">
        <f t="shared" si="3"/>
        <v>48</v>
      </c>
      <c r="G86" s="27" t="s">
        <v>265</v>
      </c>
      <c r="H86" s="28" t="s">
        <v>123</v>
      </c>
      <c r="I86" s="29">
        <v>87165</v>
      </c>
      <c r="J86" s="29">
        <v>0</v>
      </c>
      <c r="K86" s="29">
        <v>87165</v>
      </c>
      <c r="L86" s="29">
        <v>87164.99</v>
      </c>
      <c r="M86" s="29">
        <v>87164.99</v>
      </c>
      <c r="N86" s="29">
        <v>21791.26</v>
      </c>
      <c r="O86" s="29">
        <v>21791.26</v>
      </c>
    </row>
    <row r="87" spans="1:15" x14ac:dyDescent="0.25">
      <c r="A87" s="15" t="str">
        <f>MID(Tabla1[[#This Row],[Org 2]],1,2)</f>
        <v>01</v>
      </c>
      <c r="B87" s="27" t="s">
        <v>89</v>
      </c>
      <c r="C87" s="27" t="s">
        <v>124</v>
      </c>
      <c r="D87" s="16" t="str">
        <f>VLOOKUP(Tabla1[[#This Row],[Prog.]],Hoja2!B:C,2,FALSE)</f>
        <v>Secretaría General</v>
      </c>
      <c r="E87" s="17" t="str">
        <f t="shared" si="2"/>
        <v>1</v>
      </c>
      <c r="F87" s="17" t="str">
        <f t="shared" si="3"/>
        <v>12</v>
      </c>
      <c r="G87" s="27" t="s">
        <v>125</v>
      </c>
      <c r="H87" s="28" t="s">
        <v>126</v>
      </c>
      <c r="I87" s="29">
        <v>235135</v>
      </c>
      <c r="J87" s="29">
        <v>0</v>
      </c>
      <c r="K87" s="29">
        <v>235135</v>
      </c>
      <c r="L87" s="29">
        <v>217047</v>
      </c>
      <c r="M87" s="29">
        <v>217047</v>
      </c>
      <c r="N87" s="29">
        <v>58383.6</v>
      </c>
      <c r="O87" s="29">
        <v>58383.6</v>
      </c>
    </row>
    <row r="88" spans="1:15" x14ac:dyDescent="0.25">
      <c r="A88" s="15" t="str">
        <f>MID(Tabla1[[#This Row],[Org 2]],1,2)</f>
        <v>01</v>
      </c>
      <c r="B88" s="27" t="s">
        <v>89</v>
      </c>
      <c r="C88" s="27" t="s">
        <v>124</v>
      </c>
      <c r="D88" s="16" t="str">
        <f>VLOOKUP(Tabla1[[#This Row],[Prog.]],Hoja2!B:C,2,FALSE)</f>
        <v>Secretaría General</v>
      </c>
      <c r="E88" s="17" t="str">
        <f t="shared" si="2"/>
        <v>1</v>
      </c>
      <c r="F88" s="17" t="str">
        <f t="shared" si="3"/>
        <v>12</v>
      </c>
      <c r="G88" s="27" t="s">
        <v>127</v>
      </c>
      <c r="H88" s="28" t="s">
        <v>128</v>
      </c>
      <c r="I88" s="29">
        <v>31810</v>
      </c>
      <c r="J88" s="29">
        <v>0</v>
      </c>
      <c r="K88" s="29">
        <v>31810</v>
      </c>
      <c r="L88" s="29">
        <v>30734</v>
      </c>
      <c r="M88" s="29">
        <v>30734</v>
      </c>
      <c r="N88" s="29">
        <v>9178.7999999999993</v>
      </c>
      <c r="O88" s="29">
        <v>9178.7999999999993</v>
      </c>
    </row>
    <row r="89" spans="1:15" x14ac:dyDescent="0.25">
      <c r="A89" s="15" t="str">
        <f>MID(Tabla1[[#This Row],[Org 2]],1,2)</f>
        <v>01</v>
      </c>
      <c r="B89" s="27" t="s">
        <v>89</v>
      </c>
      <c r="C89" s="27" t="s">
        <v>124</v>
      </c>
      <c r="D89" s="16" t="str">
        <f>VLOOKUP(Tabla1[[#This Row],[Prog.]],Hoja2!B:C,2,FALSE)</f>
        <v>Secretaría General</v>
      </c>
      <c r="E89" s="17" t="str">
        <f t="shared" si="2"/>
        <v>1</v>
      </c>
      <c r="F89" s="17" t="str">
        <f t="shared" si="3"/>
        <v>12</v>
      </c>
      <c r="G89" s="27" t="s">
        <v>95</v>
      </c>
      <c r="H89" s="28" t="s">
        <v>96</v>
      </c>
      <c r="I89" s="29">
        <v>91361</v>
      </c>
      <c r="J89" s="29">
        <v>0</v>
      </c>
      <c r="K89" s="29">
        <v>91361</v>
      </c>
      <c r="L89" s="29">
        <v>73088</v>
      </c>
      <c r="M89" s="29">
        <v>73088</v>
      </c>
      <c r="N89" s="29">
        <v>20675.04</v>
      </c>
      <c r="O89" s="29">
        <v>20675.04</v>
      </c>
    </row>
    <row r="90" spans="1:15" x14ac:dyDescent="0.25">
      <c r="A90" s="15" t="str">
        <f>MID(Tabla1[[#This Row],[Org 2]],1,2)</f>
        <v>01</v>
      </c>
      <c r="B90" s="27" t="s">
        <v>89</v>
      </c>
      <c r="C90" s="27" t="s">
        <v>124</v>
      </c>
      <c r="D90" s="16" t="str">
        <f>VLOOKUP(Tabla1[[#This Row],[Prog.]],Hoja2!B:C,2,FALSE)</f>
        <v>Secretaría General</v>
      </c>
      <c r="E90" s="17" t="str">
        <f t="shared" si="2"/>
        <v>1</v>
      </c>
      <c r="F90" s="17" t="str">
        <f t="shared" si="3"/>
        <v>12</v>
      </c>
      <c r="G90" s="27" t="s">
        <v>129</v>
      </c>
      <c r="H90" s="28" t="s">
        <v>130</v>
      </c>
      <c r="I90" s="29">
        <v>30976</v>
      </c>
      <c r="J90" s="29">
        <v>0</v>
      </c>
      <c r="K90" s="29">
        <v>30976</v>
      </c>
      <c r="L90" s="29">
        <v>29928</v>
      </c>
      <c r="M90" s="29">
        <v>29928</v>
      </c>
      <c r="N90" s="29">
        <v>8364.1200000000008</v>
      </c>
      <c r="O90" s="29">
        <v>8364.1200000000008</v>
      </c>
    </row>
    <row r="91" spans="1:15" x14ac:dyDescent="0.25">
      <c r="A91" s="15" t="str">
        <f>MID(Tabla1[[#This Row],[Org 2]],1,2)</f>
        <v>01</v>
      </c>
      <c r="B91" s="27" t="s">
        <v>89</v>
      </c>
      <c r="C91" s="27" t="s">
        <v>124</v>
      </c>
      <c r="D91" s="16" t="str">
        <f>VLOOKUP(Tabla1[[#This Row],[Prog.]],Hoja2!B:C,2,FALSE)</f>
        <v>Secretaría General</v>
      </c>
      <c r="E91" s="17" t="str">
        <f t="shared" si="2"/>
        <v>1</v>
      </c>
      <c r="F91" s="17" t="str">
        <f t="shared" si="3"/>
        <v>12</v>
      </c>
      <c r="G91" s="27" t="s">
        <v>97</v>
      </c>
      <c r="H91" s="28" t="s">
        <v>98</v>
      </c>
      <c r="I91" s="29">
        <v>99770</v>
      </c>
      <c r="J91" s="29">
        <v>0</v>
      </c>
      <c r="K91" s="29">
        <v>99770</v>
      </c>
      <c r="L91" s="29">
        <v>99769</v>
      </c>
      <c r="M91" s="29">
        <v>99769</v>
      </c>
      <c r="N91" s="29">
        <v>27349.85</v>
      </c>
      <c r="O91" s="29">
        <v>27349.85</v>
      </c>
    </row>
    <row r="92" spans="1:15" x14ac:dyDescent="0.25">
      <c r="A92" s="15" t="str">
        <f>MID(Tabla1[[#This Row],[Org 2]],1,2)</f>
        <v>01</v>
      </c>
      <c r="B92" s="27" t="s">
        <v>89</v>
      </c>
      <c r="C92" s="27" t="s">
        <v>124</v>
      </c>
      <c r="D92" s="16" t="str">
        <f>VLOOKUP(Tabla1[[#This Row],[Prog.]],Hoja2!B:C,2,FALSE)</f>
        <v>Secretaría General</v>
      </c>
      <c r="E92" s="17" t="str">
        <f t="shared" si="2"/>
        <v>1</v>
      </c>
      <c r="F92" s="17" t="str">
        <f t="shared" si="3"/>
        <v>12</v>
      </c>
      <c r="G92" s="27" t="s">
        <v>99</v>
      </c>
      <c r="H92" s="28" t="s">
        <v>100</v>
      </c>
      <c r="I92" s="29">
        <v>270762</v>
      </c>
      <c r="J92" s="29">
        <v>0</v>
      </c>
      <c r="K92" s="29">
        <v>270762</v>
      </c>
      <c r="L92" s="29">
        <v>248965</v>
      </c>
      <c r="M92" s="29">
        <v>248965</v>
      </c>
      <c r="N92" s="29">
        <v>66042.38</v>
      </c>
      <c r="O92" s="29">
        <v>66042.38</v>
      </c>
    </row>
    <row r="93" spans="1:15" x14ac:dyDescent="0.25">
      <c r="A93" s="15" t="str">
        <f>MID(Tabla1[[#This Row],[Org 2]],1,2)</f>
        <v>01</v>
      </c>
      <c r="B93" s="27" t="s">
        <v>89</v>
      </c>
      <c r="C93" s="27" t="s">
        <v>124</v>
      </c>
      <c r="D93" s="16" t="str">
        <f>VLOOKUP(Tabla1[[#This Row],[Prog.]],Hoja2!B:C,2,FALSE)</f>
        <v>Secretaría General</v>
      </c>
      <c r="E93" s="17" t="str">
        <f t="shared" si="2"/>
        <v>1</v>
      </c>
      <c r="F93" s="17" t="str">
        <f t="shared" si="3"/>
        <v>12</v>
      </c>
      <c r="G93" s="27" t="s">
        <v>101</v>
      </c>
      <c r="H93" s="28" t="s">
        <v>102</v>
      </c>
      <c r="I93" s="29">
        <v>717255</v>
      </c>
      <c r="J93" s="29">
        <v>0</v>
      </c>
      <c r="K93" s="29">
        <v>717255</v>
      </c>
      <c r="L93" s="29">
        <v>666956</v>
      </c>
      <c r="M93" s="29">
        <v>666956</v>
      </c>
      <c r="N93" s="29">
        <v>192926.06</v>
      </c>
      <c r="O93" s="29">
        <v>192926.06</v>
      </c>
    </row>
    <row r="94" spans="1:15" x14ac:dyDescent="0.25">
      <c r="A94" s="15" t="str">
        <f>MID(Tabla1[[#This Row],[Org 2]],1,2)</f>
        <v>01</v>
      </c>
      <c r="B94" s="27" t="s">
        <v>89</v>
      </c>
      <c r="C94" s="27" t="s">
        <v>124</v>
      </c>
      <c r="D94" s="16" t="str">
        <f>VLOOKUP(Tabla1[[#This Row],[Prog.]],Hoja2!B:C,2,FALSE)</f>
        <v>Secretaría General</v>
      </c>
      <c r="E94" s="17" t="str">
        <f t="shared" si="2"/>
        <v>1</v>
      </c>
      <c r="F94" s="17" t="str">
        <f t="shared" si="3"/>
        <v>12</v>
      </c>
      <c r="G94" s="27" t="s">
        <v>103</v>
      </c>
      <c r="H94" s="28" t="s">
        <v>104</v>
      </c>
      <c r="I94" s="29">
        <v>33432</v>
      </c>
      <c r="J94" s="29">
        <v>0</v>
      </c>
      <c r="K94" s="29">
        <v>33432</v>
      </c>
      <c r="L94" s="29">
        <v>33432</v>
      </c>
      <c r="M94" s="29">
        <v>33432</v>
      </c>
      <c r="N94" s="29">
        <v>15100.74</v>
      </c>
      <c r="O94" s="29">
        <v>15100.74</v>
      </c>
    </row>
    <row r="95" spans="1:15" x14ac:dyDescent="0.25">
      <c r="A95" s="15" t="str">
        <f>MID(Tabla1[[#This Row],[Org 2]],1,2)</f>
        <v>01</v>
      </c>
      <c r="B95" s="27" t="s">
        <v>89</v>
      </c>
      <c r="C95" s="27" t="s">
        <v>124</v>
      </c>
      <c r="D95" s="16" t="str">
        <f>VLOOKUP(Tabla1[[#This Row],[Prog.]],Hoja2!B:C,2,FALSE)</f>
        <v>Secretaría General</v>
      </c>
      <c r="E95" s="17" t="str">
        <f t="shared" si="2"/>
        <v>2</v>
      </c>
      <c r="F95" s="17" t="str">
        <f t="shared" si="3"/>
        <v>20</v>
      </c>
      <c r="G95" s="27" t="s">
        <v>131</v>
      </c>
      <c r="H95" s="28" t="s">
        <v>132</v>
      </c>
      <c r="I95" s="29">
        <v>2500</v>
      </c>
      <c r="J95" s="29">
        <v>0</v>
      </c>
      <c r="K95" s="29">
        <v>2500</v>
      </c>
      <c r="L95" s="29">
        <v>270</v>
      </c>
      <c r="M95" s="29">
        <v>270</v>
      </c>
      <c r="N95" s="29">
        <v>0</v>
      </c>
      <c r="O95" s="29">
        <v>0</v>
      </c>
    </row>
    <row r="96" spans="1:15" x14ac:dyDescent="0.25">
      <c r="A96" s="15" t="str">
        <f>MID(Tabla1[[#This Row],[Org 2]],1,2)</f>
        <v>01</v>
      </c>
      <c r="B96" s="27" t="s">
        <v>89</v>
      </c>
      <c r="C96" s="27" t="s">
        <v>124</v>
      </c>
      <c r="D96" s="16" t="str">
        <f>VLOOKUP(Tabla1[[#This Row],[Prog.]],Hoja2!B:C,2,FALSE)</f>
        <v>Secretaría General</v>
      </c>
      <c r="E96" s="17" t="str">
        <f t="shared" si="2"/>
        <v>2</v>
      </c>
      <c r="F96" s="17" t="str">
        <f t="shared" si="3"/>
        <v>21</v>
      </c>
      <c r="G96" s="27" t="s">
        <v>133</v>
      </c>
      <c r="H96" s="28" t="s">
        <v>134</v>
      </c>
      <c r="I96" s="29">
        <v>3500</v>
      </c>
      <c r="J96" s="29">
        <v>0</v>
      </c>
      <c r="K96" s="29">
        <v>3500</v>
      </c>
      <c r="L96" s="29">
        <v>2204</v>
      </c>
      <c r="M96" s="29">
        <v>2204</v>
      </c>
      <c r="N96" s="29">
        <v>151.55000000000001</v>
      </c>
      <c r="O96" s="29">
        <v>151.55000000000001</v>
      </c>
    </row>
    <row r="97" spans="1:15" x14ac:dyDescent="0.25">
      <c r="A97" s="15" t="str">
        <f>MID(Tabla1[[#This Row],[Org 2]],1,2)</f>
        <v>01</v>
      </c>
      <c r="B97" s="27" t="s">
        <v>89</v>
      </c>
      <c r="C97" s="27" t="s">
        <v>124</v>
      </c>
      <c r="D97" s="16" t="str">
        <f>VLOOKUP(Tabla1[[#This Row],[Prog.]],Hoja2!B:C,2,FALSE)</f>
        <v>Secretaría General</v>
      </c>
      <c r="E97" s="17" t="str">
        <f t="shared" si="2"/>
        <v>2</v>
      </c>
      <c r="F97" s="17" t="str">
        <f t="shared" si="3"/>
        <v>22</v>
      </c>
      <c r="G97" s="27" t="s">
        <v>135</v>
      </c>
      <c r="H97" s="28" t="s">
        <v>136</v>
      </c>
      <c r="I97" s="29">
        <v>119760</v>
      </c>
      <c r="J97" s="29">
        <v>0</v>
      </c>
      <c r="K97" s="29">
        <v>119760</v>
      </c>
      <c r="L97" s="29">
        <v>32176.36</v>
      </c>
      <c r="M97" s="29">
        <v>32176.36</v>
      </c>
      <c r="N97" s="29">
        <v>32176.36</v>
      </c>
      <c r="O97" s="29">
        <v>32125.46</v>
      </c>
    </row>
    <row r="98" spans="1:15" x14ac:dyDescent="0.25">
      <c r="A98" s="15" t="str">
        <f>MID(Tabla1[[#This Row],[Org 2]],1,2)</f>
        <v>01</v>
      </c>
      <c r="B98" s="27" t="s">
        <v>89</v>
      </c>
      <c r="C98" s="27" t="s">
        <v>124</v>
      </c>
      <c r="D98" s="16" t="str">
        <f>VLOOKUP(Tabla1[[#This Row],[Prog.]],Hoja2!B:C,2,FALSE)</f>
        <v>Secretaría General</v>
      </c>
      <c r="E98" s="17" t="str">
        <f t="shared" si="2"/>
        <v>2</v>
      </c>
      <c r="F98" s="17" t="str">
        <f t="shared" si="3"/>
        <v>22</v>
      </c>
      <c r="G98" s="27" t="s">
        <v>171</v>
      </c>
      <c r="H98" s="28" t="s">
        <v>172</v>
      </c>
      <c r="I98" s="29">
        <v>45000</v>
      </c>
      <c r="J98" s="29">
        <v>0</v>
      </c>
      <c r="K98" s="29">
        <v>45000</v>
      </c>
      <c r="L98" s="29">
        <v>0</v>
      </c>
      <c r="M98" s="29">
        <v>0</v>
      </c>
      <c r="N98" s="29">
        <v>0</v>
      </c>
      <c r="O98" s="29">
        <v>0</v>
      </c>
    </row>
    <row r="99" spans="1:15" x14ac:dyDescent="0.25">
      <c r="A99" s="15" t="str">
        <f>MID(Tabla1[[#This Row],[Org 2]],1,2)</f>
        <v>01</v>
      </c>
      <c r="B99" s="27" t="s">
        <v>89</v>
      </c>
      <c r="C99" s="27" t="s">
        <v>124</v>
      </c>
      <c r="D99" s="16" t="str">
        <f>VLOOKUP(Tabla1[[#This Row],[Prog.]],Hoja2!B:C,2,FALSE)</f>
        <v>Secretaría General</v>
      </c>
      <c r="E99" s="17" t="str">
        <f t="shared" si="2"/>
        <v>2</v>
      </c>
      <c r="F99" s="17" t="str">
        <f t="shared" si="3"/>
        <v>22</v>
      </c>
      <c r="G99" s="27" t="s">
        <v>137</v>
      </c>
      <c r="H99" s="28" t="s">
        <v>138</v>
      </c>
      <c r="I99" s="29">
        <v>62000</v>
      </c>
      <c r="J99" s="29">
        <v>0</v>
      </c>
      <c r="K99" s="29">
        <v>62000</v>
      </c>
      <c r="L99" s="29">
        <v>68842.039999999994</v>
      </c>
      <c r="M99" s="29">
        <v>19912.04</v>
      </c>
      <c r="N99" s="29">
        <v>15964.95</v>
      </c>
      <c r="O99" s="29">
        <v>15964.95</v>
      </c>
    </row>
    <row r="100" spans="1:15" x14ac:dyDescent="0.25">
      <c r="A100" s="15" t="str">
        <f>MID(Tabla1[[#This Row],[Org 2]],1,2)</f>
        <v>01</v>
      </c>
      <c r="B100" s="27" t="s">
        <v>89</v>
      </c>
      <c r="C100" s="27" t="s">
        <v>124</v>
      </c>
      <c r="D100" s="16" t="str">
        <f>VLOOKUP(Tabla1[[#This Row],[Prog.]],Hoja2!B:C,2,FALSE)</f>
        <v>Secretaría General</v>
      </c>
      <c r="E100" s="17" t="str">
        <f t="shared" si="2"/>
        <v>2</v>
      </c>
      <c r="F100" s="17" t="str">
        <f t="shared" si="3"/>
        <v>23</v>
      </c>
      <c r="G100" s="27" t="s">
        <v>117</v>
      </c>
      <c r="H100" s="28" t="s">
        <v>118</v>
      </c>
      <c r="I100" s="29">
        <v>1845</v>
      </c>
      <c r="J100" s="29">
        <v>0</v>
      </c>
      <c r="K100" s="29">
        <v>1845</v>
      </c>
      <c r="L100" s="29">
        <v>0</v>
      </c>
      <c r="M100" s="29">
        <v>0</v>
      </c>
      <c r="N100" s="29">
        <v>0</v>
      </c>
      <c r="O100" s="29">
        <v>0</v>
      </c>
    </row>
    <row r="101" spans="1:15" x14ac:dyDescent="0.25">
      <c r="A101" s="15" t="str">
        <f>MID(Tabla1[[#This Row],[Org 2]],1,2)</f>
        <v>01</v>
      </c>
      <c r="B101" s="27" t="s">
        <v>89</v>
      </c>
      <c r="C101" s="27" t="s">
        <v>139</v>
      </c>
      <c r="D101" s="16" t="str">
        <f>VLOOKUP(Tabla1[[#This Row],[Prog.]],Hoja2!B:C,2,FALSE)</f>
        <v>Unidad de régimen interior</v>
      </c>
      <c r="E101" s="17" t="str">
        <f t="shared" si="2"/>
        <v>1</v>
      </c>
      <c r="F101" s="17" t="str">
        <f t="shared" si="3"/>
        <v>12</v>
      </c>
      <c r="G101" s="27" t="s">
        <v>95</v>
      </c>
      <c r="H101" s="28" t="s">
        <v>96</v>
      </c>
      <c r="I101" s="29">
        <v>30454</v>
      </c>
      <c r="J101" s="29">
        <v>0</v>
      </c>
      <c r="K101" s="29">
        <v>30454</v>
      </c>
      <c r="L101" s="29">
        <v>24362</v>
      </c>
      <c r="M101" s="29">
        <v>24362</v>
      </c>
      <c r="N101" s="29">
        <v>6891.68</v>
      </c>
      <c r="O101" s="29">
        <v>6891.68</v>
      </c>
    </row>
    <row r="102" spans="1:15" x14ac:dyDescent="0.25">
      <c r="A102" s="15" t="str">
        <f>MID(Tabla1[[#This Row],[Org 2]],1,2)</f>
        <v>01</v>
      </c>
      <c r="B102" s="27" t="s">
        <v>89</v>
      </c>
      <c r="C102" s="27" t="s">
        <v>139</v>
      </c>
      <c r="D102" s="16" t="str">
        <f>VLOOKUP(Tabla1[[#This Row],[Prog.]],Hoja2!B:C,2,FALSE)</f>
        <v>Unidad de régimen interior</v>
      </c>
      <c r="E102" s="17" t="str">
        <f t="shared" si="2"/>
        <v>1</v>
      </c>
      <c r="F102" s="17" t="str">
        <f t="shared" si="3"/>
        <v>12</v>
      </c>
      <c r="G102" s="27" t="s">
        <v>129</v>
      </c>
      <c r="H102" s="28" t="s">
        <v>130</v>
      </c>
      <c r="I102" s="29">
        <v>72278</v>
      </c>
      <c r="J102" s="29">
        <v>0</v>
      </c>
      <c r="K102" s="29">
        <v>72278</v>
      </c>
      <c r="L102" s="29">
        <v>61952</v>
      </c>
      <c r="M102" s="29">
        <v>61952</v>
      </c>
      <c r="N102" s="29">
        <v>17211.23</v>
      </c>
      <c r="O102" s="29">
        <v>17211.23</v>
      </c>
    </row>
    <row r="103" spans="1:15" x14ac:dyDescent="0.25">
      <c r="A103" s="15" t="str">
        <f>MID(Tabla1[[#This Row],[Org 2]],1,2)</f>
        <v>01</v>
      </c>
      <c r="B103" s="27" t="s">
        <v>89</v>
      </c>
      <c r="C103" s="27" t="s">
        <v>139</v>
      </c>
      <c r="D103" s="16" t="str">
        <f>VLOOKUP(Tabla1[[#This Row],[Prog.]],Hoja2!B:C,2,FALSE)</f>
        <v>Unidad de régimen interior</v>
      </c>
      <c r="E103" s="17" t="str">
        <f t="shared" si="2"/>
        <v>1</v>
      </c>
      <c r="F103" s="17" t="str">
        <f t="shared" si="3"/>
        <v>12</v>
      </c>
      <c r="G103" s="27" t="s">
        <v>140</v>
      </c>
      <c r="H103" s="28" t="s">
        <v>141</v>
      </c>
      <c r="I103" s="29">
        <v>18926</v>
      </c>
      <c r="J103" s="29">
        <v>0</v>
      </c>
      <c r="K103" s="29">
        <v>18926</v>
      </c>
      <c r="L103" s="29">
        <v>9194</v>
      </c>
      <c r="M103" s="29">
        <v>9194</v>
      </c>
      <c r="N103" s="29">
        <v>0</v>
      </c>
      <c r="O103" s="29">
        <v>0</v>
      </c>
    </row>
    <row r="104" spans="1:15" x14ac:dyDescent="0.25">
      <c r="A104" s="15" t="str">
        <f>MID(Tabla1[[#This Row],[Org 2]],1,2)</f>
        <v>01</v>
      </c>
      <c r="B104" s="27" t="s">
        <v>89</v>
      </c>
      <c r="C104" s="27" t="s">
        <v>139</v>
      </c>
      <c r="D104" s="16" t="str">
        <f>VLOOKUP(Tabla1[[#This Row],[Prog.]],Hoja2!B:C,2,FALSE)</f>
        <v>Unidad de régimen interior</v>
      </c>
      <c r="E104" s="17" t="str">
        <f t="shared" si="2"/>
        <v>1</v>
      </c>
      <c r="F104" s="17" t="str">
        <f t="shared" si="3"/>
        <v>12</v>
      </c>
      <c r="G104" s="27" t="s">
        <v>97</v>
      </c>
      <c r="H104" s="28" t="s">
        <v>98</v>
      </c>
      <c r="I104" s="29">
        <v>28772</v>
      </c>
      <c r="J104" s="29">
        <v>0</v>
      </c>
      <c r="K104" s="29">
        <v>28772</v>
      </c>
      <c r="L104" s="29">
        <v>27574</v>
      </c>
      <c r="M104" s="29">
        <v>27574</v>
      </c>
      <c r="N104" s="29">
        <v>7463.82</v>
      </c>
      <c r="O104" s="29">
        <v>7463.82</v>
      </c>
    </row>
    <row r="105" spans="1:15" x14ac:dyDescent="0.25">
      <c r="A105" s="15" t="str">
        <f>MID(Tabla1[[#This Row],[Org 2]],1,2)</f>
        <v>01</v>
      </c>
      <c r="B105" s="27" t="s">
        <v>89</v>
      </c>
      <c r="C105" s="27" t="s">
        <v>139</v>
      </c>
      <c r="D105" s="16" t="str">
        <f>VLOOKUP(Tabla1[[#This Row],[Prog.]],Hoja2!B:C,2,FALSE)</f>
        <v>Unidad de régimen interior</v>
      </c>
      <c r="E105" s="17" t="str">
        <f t="shared" si="2"/>
        <v>1</v>
      </c>
      <c r="F105" s="17" t="str">
        <f t="shared" si="3"/>
        <v>12</v>
      </c>
      <c r="G105" s="27" t="s">
        <v>99</v>
      </c>
      <c r="H105" s="28" t="s">
        <v>100</v>
      </c>
      <c r="I105" s="29">
        <v>63619</v>
      </c>
      <c r="J105" s="29">
        <v>0</v>
      </c>
      <c r="K105" s="29">
        <v>63619</v>
      </c>
      <c r="L105" s="29">
        <v>50462</v>
      </c>
      <c r="M105" s="29">
        <v>50462</v>
      </c>
      <c r="N105" s="29">
        <v>12753.12</v>
      </c>
      <c r="O105" s="29">
        <v>12753.12</v>
      </c>
    </row>
    <row r="106" spans="1:15" x14ac:dyDescent="0.25">
      <c r="A106" s="15" t="str">
        <f>MID(Tabla1[[#This Row],[Org 2]],1,2)</f>
        <v>01</v>
      </c>
      <c r="B106" s="27" t="s">
        <v>89</v>
      </c>
      <c r="C106" s="27" t="s">
        <v>139</v>
      </c>
      <c r="D106" s="16" t="str">
        <f>VLOOKUP(Tabla1[[#This Row],[Prog.]],Hoja2!B:C,2,FALSE)</f>
        <v>Unidad de régimen interior</v>
      </c>
      <c r="E106" s="17" t="str">
        <f t="shared" si="2"/>
        <v>1</v>
      </c>
      <c r="F106" s="17" t="str">
        <f t="shared" si="3"/>
        <v>12</v>
      </c>
      <c r="G106" s="27" t="s">
        <v>101</v>
      </c>
      <c r="H106" s="28" t="s">
        <v>102</v>
      </c>
      <c r="I106" s="29">
        <v>172005</v>
      </c>
      <c r="J106" s="29">
        <v>0</v>
      </c>
      <c r="K106" s="29">
        <v>172005</v>
      </c>
      <c r="L106" s="29">
        <v>141047</v>
      </c>
      <c r="M106" s="29">
        <v>141047</v>
      </c>
      <c r="N106" s="29">
        <v>36018.379999999997</v>
      </c>
      <c r="O106" s="29">
        <v>36018.379999999997</v>
      </c>
    </row>
    <row r="107" spans="1:15" x14ac:dyDescent="0.25">
      <c r="A107" s="15" t="str">
        <f>MID(Tabla1[[#This Row],[Org 2]],1,2)</f>
        <v>01</v>
      </c>
      <c r="B107" s="27" t="s">
        <v>89</v>
      </c>
      <c r="C107" s="27" t="s">
        <v>139</v>
      </c>
      <c r="D107" s="16" t="str">
        <f>VLOOKUP(Tabla1[[#This Row],[Prog.]],Hoja2!B:C,2,FALSE)</f>
        <v>Unidad de régimen interior</v>
      </c>
      <c r="E107" s="17" t="str">
        <f t="shared" si="2"/>
        <v>1</v>
      </c>
      <c r="F107" s="17" t="str">
        <f t="shared" si="3"/>
        <v>12</v>
      </c>
      <c r="G107" s="27" t="s">
        <v>103</v>
      </c>
      <c r="H107" s="28" t="s">
        <v>104</v>
      </c>
      <c r="I107" s="29">
        <v>25828</v>
      </c>
      <c r="J107" s="29">
        <v>0</v>
      </c>
      <c r="K107" s="29">
        <v>25828</v>
      </c>
      <c r="L107" s="29">
        <v>24597</v>
      </c>
      <c r="M107" s="29">
        <v>24597</v>
      </c>
      <c r="N107" s="29">
        <v>7054.58</v>
      </c>
      <c r="O107" s="29">
        <v>7054.58</v>
      </c>
    </row>
    <row r="108" spans="1:15" x14ac:dyDescent="0.25">
      <c r="A108" s="15" t="str">
        <f>MID(Tabla1[[#This Row],[Org 2]],1,2)</f>
        <v>01</v>
      </c>
      <c r="B108" s="27" t="s">
        <v>89</v>
      </c>
      <c r="C108" s="27" t="s">
        <v>139</v>
      </c>
      <c r="D108" s="16" t="str">
        <f>VLOOKUP(Tabla1[[#This Row],[Prog.]],Hoja2!B:C,2,FALSE)</f>
        <v>Unidad de régimen interior</v>
      </c>
      <c r="E108" s="17" t="str">
        <f t="shared" si="2"/>
        <v>1</v>
      </c>
      <c r="F108" s="17" t="str">
        <f t="shared" si="3"/>
        <v>13</v>
      </c>
      <c r="G108" s="27" t="s">
        <v>142</v>
      </c>
      <c r="H108" s="28" t="s">
        <v>94</v>
      </c>
      <c r="I108" s="29">
        <v>246533</v>
      </c>
      <c r="J108" s="29">
        <v>0</v>
      </c>
      <c r="K108" s="29">
        <v>246533</v>
      </c>
      <c r="L108" s="29">
        <v>209042</v>
      </c>
      <c r="M108" s="29">
        <v>209042</v>
      </c>
      <c r="N108" s="29">
        <v>51954.11</v>
      </c>
      <c r="O108" s="29">
        <v>51954.11</v>
      </c>
    </row>
    <row r="109" spans="1:15" x14ac:dyDescent="0.25">
      <c r="A109" s="15" t="str">
        <f>MID(Tabla1[[#This Row],[Org 2]],1,2)</f>
        <v>01</v>
      </c>
      <c r="B109" s="27" t="s">
        <v>89</v>
      </c>
      <c r="C109" s="27" t="s">
        <v>139</v>
      </c>
      <c r="D109" s="16" t="str">
        <f>VLOOKUP(Tabla1[[#This Row],[Prog.]],Hoja2!B:C,2,FALSE)</f>
        <v>Unidad de régimen interior</v>
      </c>
      <c r="E109" s="17" t="str">
        <f t="shared" si="2"/>
        <v>1</v>
      </c>
      <c r="F109" s="17" t="str">
        <f t="shared" si="3"/>
        <v>13</v>
      </c>
      <c r="G109" s="27" t="s">
        <v>143</v>
      </c>
      <c r="H109" s="28" t="s">
        <v>144</v>
      </c>
      <c r="I109" s="29">
        <v>12000</v>
      </c>
      <c r="J109" s="29">
        <v>0</v>
      </c>
      <c r="K109" s="29">
        <v>12000</v>
      </c>
      <c r="L109" s="29">
        <v>7000</v>
      </c>
      <c r="M109" s="29">
        <v>7000</v>
      </c>
      <c r="N109" s="29">
        <v>2656.96</v>
      </c>
      <c r="O109" s="29">
        <v>2656.96</v>
      </c>
    </row>
    <row r="110" spans="1:15" x14ac:dyDescent="0.25">
      <c r="A110" s="15" t="str">
        <f>MID(Tabla1[[#This Row],[Org 2]],1,2)</f>
        <v>01</v>
      </c>
      <c r="B110" s="27" t="s">
        <v>89</v>
      </c>
      <c r="C110" s="27" t="s">
        <v>139</v>
      </c>
      <c r="D110" s="16" t="str">
        <f>VLOOKUP(Tabla1[[#This Row],[Prog.]],Hoja2!B:C,2,FALSE)</f>
        <v>Unidad de régimen interior</v>
      </c>
      <c r="E110" s="17" t="str">
        <f t="shared" si="2"/>
        <v>1</v>
      </c>
      <c r="F110" s="17" t="str">
        <f t="shared" si="3"/>
        <v>13</v>
      </c>
      <c r="G110" s="27" t="s">
        <v>145</v>
      </c>
      <c r="H110" s="28" t="s">
        <v>146</v>
      </c>
      <c r="I110" s="29">
        <v>211883</v>
      </c>
      <c r="J110" s="29">
        <v>0</v>
      </c>
      <c r="K110" s="29">
        <v>211883</v>
      </c>
      <c r="L110" s="29">
        <v>183402</v>
      </c>
      <c r="M110" s="29">
        <v>183402</v>
      </c>
      <c r="N110" s="29">
        <v>64737.34</v>
      </c>
      <c r="O110" s="29">
        <v>64737.34</v>
      </c>
    </row>
    <row r="111" spans="1:15" x14ac:dyDescent="0.25">
      <c r="A111" s="15" t="str">
        <f>MID(Tabla1[[#This Row],[Org 2]],1,2)</f>
        <v>01</v>
      </c>
      <c r="B111" s="27" t="s">
        <v>89</v>
      </c>
      <c r="C111" s="27" t="s">
        <v>139</v>
      </c>
      <c r="D111" s="16" t="str">
        <f>VLOOKUP(Tabla1[[#This Row],[Prog.]],Hoja2!B:C,2,FALSE)</f>
        <v>Unidad de régimen interior</v>
      </c>
      <c r="E111" s="17" t="str">
        <f t="shared" si="2"/>
        <v>1</v>
      </c>
      <c r="F111" s="17" t="str">
        <f t="shared" si="3"/>
        <v>13</v>
      </c>
      <c r="G111" s="27" t="s">
        <v>147</v>
      </c>
      <c r="H111" s="28" t="s">
        <v>148</v>
      </c>
      <c r="I111" s="29">
        <v>15000</v>
      </c>
      <c r="J111" s="29">
        <v>0</v>
      </c>
      <c r="K111" s="29">
        <v>15000</v>
      </c>
      <c r="L111" s="29">
        <v>15000</v>
      </c>
      <c r="M111" s="29">
        <v>15000</v>
      </c>
      <c r="N111" s="29">
        <v>9008.85</v>
      </c>
      <c r="O111" s="29">
        <v>9008.85</v>
      </c>
    </row>
    <row r="112" spans="1:15" x14ac:dyDescent="0.25">
      <c r="A112" s="15" t="str">
        <f>MID(Tabla1[[#This Row],[Org 2]],1,2)</f>
        <v>01</v>
      </c>
      <c r="B112" s="27" t="s">
        <v>89</v>
      </c>
      <c r="C112" s="27" t="s">
        <v>139</v>
      </c>
      <c r="D112" s="16" t="str">
        <f>VLOOKUP(Tabla1[[#This Row],[Prog.]],Hoja2!B:C,2,FALSE)</f>
        <v>Unidad de régimen interior</v>
      </c>
      <c r="E112" s="17" t="str">
        <f t="shared" si="2"/>
        <v>1</v>
      </c>
      <c r="F112" s="17" t="str">
        <f t="shared" si="3"/>
        <v>15</v>
      </c>
      <c r="G112" s="27" t="s">
        <v>149</v>
      </c>
      <c r="H112" s="28" t="s">
        <v>150</v>
      </c>
      <c r="I112" s="29">
        <v>15000</v>
      </c>
      <c r="J112" s="29">
        <v>0</v>
      </c>
      <c r="K112" s="29">
        <v>15000</v>
      </c>
      <c r="L112" s="29">
        <v>7000</v>
      </c>
      <c r="M112" s="29">
        <v>7000</v>
      </c>
      <c r="N112" s="29">
        <v>4522.76</v>
      </c>
      <c r="O112" s="29">
        <v>4522.76</v>
      </c>
    </row>
    <row r="113" spans="1:15" x14ac:dyDescent="0.25">
      <c r="A113" s="15" t="str">
        <f>MID(Tabla1[[#This Row],[Org 2]],1,2)</f>
        <v>01</v>
      </c>
      <c r="B113" s="27" t="s">
        <v>89</v>
      </c>
      <c r="C113" s="27" t="s">
        <v>139</v>
      </c>
      <c r="D113" s="16" t="str">
        <f>VLOOKUP(Tabla1[[#This Row],[Prog.]],Hoja2!B:C,2,FALSE)</f>
        <v>Unidad de régimen interior</v>
      </c>
      <c r="E113" s="17" t="str">
        <f t="shared" si="2"/>
        <v>2</v>
      </c>
      <c r="F113" s="17" t="str">
        <f t="shared" si="3"/>
        <v>20</v>
      </c>
      <c r="G113" s="27" t="s">
        <v>131</v>
      </c>
      <c r="H113" s="28" t="s">
        <v>132</v>
      </c>
      <c r="I113" s="29">
        <v>5000</v>
      </c>
      <c r="J113" s="29">
        <v>0</v>
      </c>
      <c r="K113" s="29">
        <v>5000</v>
      </c>
      <c r="L113" s="29">
        <v>1341.65</v>
      </c>
      <c r="M113" s="29">
        <v>1341.65</v>
      </c>
      <c r="N113" s="29">
        <v>0</v>
      </c>
      <c r="O113" s="29">
        <v>0</v>
      </c>
    </row>
    <row r="114" spans="1:15" x14ac:dyDescent="0.25">
      <c r="A114" s="15" t="str">
        <f>MID(Tabla1[[#This Row],[Org 2]],1,2)</f>
        <v>01</v>
      </c>
      <c r="B114" s="27" t="s">
        <v>89</v>
      </c>
      <c r="C114" s="27" t="s">
        <v>139</v>
      </c>
      <c r="D114" s="16" t="str">
        <f>VLOOKUP(Tabla1[[#This Row],[Prog.]],Hoja2!B:C,2,FALSE)</f>
        <v>Unidad de régimen interior</v>
      </c>
      <c r="E114" s="17" t="str">
        <f t="shared" si="2"/>
        <v>2</v>
      </c>
      <c r="F114" s="17" t="str">
        <f t="shared" si="3"/>
        <v>21</v>
      </c>
      <c r="G114" s="27" t="s">
        <v>133</v>
      </c>
      <c r="H114" s="28" t="s">
        <v>134</v>
      </c>
      <c r="I114" s="29">
        <v>10000</v>
      </c>
      <c r="J114" s="29">
        <v>0</v>
      </c>
      <c r="K114" s="29">
        <v>10000</v>
      </c>
      <c r="L114" s="29">
        <v>8206.9</v>
      </c>
      <c r="M114" s="29">
        <v>8206.9</v>
      </c>
      <c r="N114" s="29">
        <v>0</v>
      </c>
      <c r="O114" s="29">
        <v>0</v>
      </c>
    </row>
    <row r="115" spans="1:15" x14ac:dyDescent="0.25">
      <c r="A115" s="15" t="str">
        <f>MID(Tabla1[[#This Row],[Org 2]],1,2)</f>
        <v>01</v>
      </c>
      <c r="B115" s="27" t="s">
        <v>89</v>
      </c>
      <c r="C115" s="27" t="s">
        <v>139</v>
      </c>
      <c r="D115" s="16" t="str">
        <f>VLOOKUP(Tabla1[[#This Row],[Prog.]],Hoja2!B:C,2,FALSE)</f>
        <v>Unidad de régimen interior</v>
      </c>
      <c r="E115" s="17" t="str">
        <f t="shared" si="2"/>
        <v>2</v>
      </c>
      <c r="F115" s="17" t="str">
        <f t="shared" si="3"/>
        <v>21</v>
      </c>
      <c r="G115" s="27" t="s">
        <v>151</v>
      </c>
      <c r="H115" s="28" t="s">
        <v>152</v>
      </c>
      <c r="I115" s="29">
        <v>5000</v>
      </c>
      <c r="J115" s="29">
        <v>0</v>
      </c>
      <c r="K115" s="29">
        <v>5000</v>
      </c>
      <c r="L115" s="29">
        <v>1750</v>
      </c>
      <c r="M115" s="29">
        <v>680.58</v>
      </c>
      <c r="N115" s="29">
        <v>680.58</v>
      </c>
      <c r="O115" s="29">
        <v>680.58</v>
      </c>
    </row>
    <row r="116" spans="1:15" x14ac:dyDescent="0.25">
      <c r="A116" s="15" t="str">
        <f>MID(Tabla1[[#This Row],[Org 2]],1,2)</f>
        <v>01</v>
      </c>
      <c r="B116" s="27" t="s">
        <v>89</v>
      </c>
      <c r="C116" s="27" t="s">
        <v>139</v>
      </c>
      <c r="D116" s="16" t="str">
        <f>VLOOKUP(Tabla1[[#This Row],[Prog.]],Hoja2!B:C,2,FALSE)</f>
        <v>Unidad de régimen interior</v>
      </c>
      <c r="E116" s="17" t="str">
        <f t="shared" si="2"/>
        <v>2</v>
      </c>
      <c r="F116" s="17" t="str">
        <f t="shared" si="3"/>
        <v>22</v>
      </c>
      <c r="G116" s="27" t="s">
        <v>105</v>
      </c>
      <c r="H116" s="28" t="s">
        <v>106</v>
      </c>
      <c r="I116" s="29">
        <v>110000</v>
      </c>
      <c r="J116" s="29">
        <v>0</v>
      </c>
      <c r="K116" s="29">
        <v>110000</v>
      </c>
      <c r="L116" s="29">
        <v>67928.56</v>
      </c>
      <c r="M116" s="29">
        <v>67928.56</v>
      </c>
      <c r="N116" s="29">
        <v>0</v>
      </c>
      <c r="O116" s="29">
        <v>0</v>
      </c>
    </row>
    <row r="117" spans="1:15" x14ac:dyDescent="0.25">
      <c r="A117" s="15" t="str">
        <f>MID(Tabla1[[#This Row],[Org 2]],1,2)</f>
        <v>01</v>
      </c>
      <c r="B117" s="27" t="s">
        <v>89</v>
      </c>
      <c r="C117" s="27" t="s">
        <v>139</v>
      </c>
      <c r="D117" s="16" t="str">
        <f>VLOOKUP(Tabla1[[#This Row],[Prog.]],Hoja2!B:C,2,FALSE)</f>
        <v>Unidad de régimen interior</v>
      </c>
      <c r="E117" s="17" t="str">
        <f t="shared" si="2"/>
        <v>2</v>
      </c>
      <c r="F117" s="17" t="str">
        <f t="shared" si="3"/>
        <v>22</v>
      </c>
      <c r="G117" s="27" t="s">
        <v>153</v>
      </c>
      <c r="H117" s="28" t="s">
        <v>154</v>
      </c>
      <c r="I117" s="29">
        <v>9000</v>
      </c>
      <c r="J117" s="29">
        <v>0</v>
      </c>
      <c r="K117" s="29">
        <v>9000</v>
      </c>
      <c r="L117" s="29">
        <v>10405</v>
      </c>
      <c r="M117" s="29">
        <v>10405</v>
      </c>
      <c r="N117" s="29">
        <v>858.5</v>
      </c>
      <c r="O117" s="29">
        <v>858.5</v>
      </c>
    </row>
    <row r="118" spans="1:15" x14ac:dyDescent="0.25">
      <c r="A118" s="15" t="str">
        <f>MID(Tabla1[[#This Row],[Org 2]],1,2)</f>
        <v>01</v>
      </c>
      <c r="B118" s="27" t="s">
        <v>89</v>
      </c>
      <c r="C118" s="27" t="s">
        <v>139</v>
      </c>
      <c r="D118" s="16" t="str">
        <f>VLOOKUP(Tabla1[[#This Row],[Prog.]],Hoja2!B:C,2,FALSE)</f>
        <v>Unidad de régimen interior</v>
      </c>
      <c r="E118" s="17" t="str">
        <f t="shared" si="2"/>
        <v>2</v>
      </c>
      <c r="F118" s="17" t="str">
        <f t="shared" si="3"/>
        <v>22</v>
      </c>
      <c r="G118" s="27" t="s">
        <v>155</v>
      </c>
      <c r="H118" s="28" t="s">
        <v>156</v>
      </c>
      <c r="I118" s="29">
        <v>14000</v>
      </c>
      <c r="J118" s="29">
        <v>0</v>
      </c>
      <c r="K118" s="29">
        <v>14000</v>
      </c>
      <c r="L118" s="29">
        <v>13740.97</v>
      </c>
      <c r="M118" s="29">
        <v>13740.97</v>
      </c>
      <c r="N118" s="29">
        <v>0</v>
      </c>
      <c r="O118" s="29">
        <v>0</v>
      </c>
    </row>
    <row r="119" spans="1:15" x14ac:dyDescent="0.25">
      <c r="A119" s="15" t="str">
        <f>MID(Tabla1[[#This Row],[Org 2]],1,2)</f>
        <v>01</v>
      </c>
      <c r="B119" s="27" t="s">
        <v>89</v>
      </c>
      <c r="C119" s="27" t="s">
        <v>139</v>
      </c>
      <c r="D119" s="16" t="str">
        <f>VLOOKUP(Tabla1[[#This Row],[Prog.]],Hoja2!B:C,2,FALSE)</f>
        <v>Unidad de régimen interior</v>
      </c>
      <c r="E119" s="17" t="str">
        <f t="shared" si="2"/>
        <v>2</v>
      </c>
      <c r="F119" s="17" t="str">
        <f t="shared" si="3"/>
        <v>22</v>
      </c>
      <c r="G119" s="27" t="s">
        <v>157</v>
      </c>
      <c r="H119" s="28" t="s">
        <v>158</v>
      </c>
      <c r="I119" s="29">
        <v>1000</v>
      </c>
      <c r="J119" s="29">
        <v>0</v>
      </c>
      <c r="K119" s="29">
        <v>1000</v>
      </c>
      <c r="L119" s="29">
        <v>0</v>
      </c>
      <c r="M119" s="29">
        <v>0</v>
      </c>
      <c r="N119" s="29">
        <v>0</v>
      </c>
      <c r="O119" s="29">
        <v>0</v>
      </c>
    </row>
    <row r="120" spans="1:15" x14ac:dyDescent="0.25">
      <c r="A120" s="15" t="str">
        <f>MID(Tabla1[[#This Row],[Org 2]],1,2)</f>
        <v>01</v>
      </c>
      <c r="B120" s="27" t="s">
        <v>89</v>
      </c>
      <c r="C120" s="27" t="s">
        <v>139</v>
      </c>
      <c r="D120" s="16" t="str">
        <f>VLOOKUP(Tabla1[[#This Row],[Prog.]],Hoja2!B:C,2,FALSE)</f>
        <v>Unidad de régimen interior</v>
      </c>
      <c r="E120" s="17" t="str">
        <f t="shared" si="2"/>
        <v>2</v>
      </c>
      <c r="F120" s="17" t="str">
        <f t="shared" si="3"/>
        <v>22</v>
      </c>
      <c r="G120" s="27" t="s">
        <v>159</v>
      </c>
      <c r="H120" s="28" t="s">
        <v>160</v>
      </c>
      <c r="I120" s="29">
        <v>1000</v>
      </c>
      <c r="J120" s="29">
        <v>0</v>
      </c>
      <c r="K120" s="29">
        <v>1000</v>
      </c>
      <c r="L120" s="29">
        <v>0</v>
      </c>
      <c r="M120" s="29">
        <v>0</v>
      </c>
      <c r="N120" s="29">
        <v>0</v>
      </c>
      <c r="O120" s="29">
        <v>0</v>
      </c>
    </row>
    <row r="121" spans="1:15" x14ac:dyDescent="0.25">
      <c r="A121" s="15" t="str">
        <f>MID(Tabla1[[#This Row],[Org 2]],1,2)</f>
        <v>01</v>
      </c>
      <c r="B121" s="27" t="s">
        <v>89</v>
      </c>
      <c r="C121" s="27" t="s">
        <v>139</v>
      </c>
      <c r="D121" s="16" t="str">
        <f>VLOOKUP(Tabla1[[#This Row],[Prog.]],Hoja2!B:C,2,FALSE)</f>
        <v>Unidad de régimen interior</v>
      </c>
      <c r="E121" s="17" t="str">
        <f t="shared" si="2"/>
        <v>2</v>
      </c>
      <c r="F121" s="17" t="str">
        <f t="shared" si="3"/>
        <v>22</v>
      </c>
      <c r="G121" s="27" t="s">
        <v>109</v>
      </c>
      <c r="H121" s="28" t="s">
        <v>110</v>
      </c>
      <c r="I121" s="29">
        <v>1000</v>
      </c>
      <c r="J121" s="29">
        <v>0</v>
      </c>
      <c r="K121" s="29">
        <v>1000</v>
      </c>
      <c r="L121" s="29">
        <v>0</v>
      </c>
      <c r="M121" s="29">
        <v>0</v>
      </c>
      <c r="N121" s="29">
        <v>0</v>
      </c>
      <c r="O121" s="29">
        <v>0</v>
      </c>
    </row>
    <row r="122" spans="1:15" x14ac:dyDescent="0.25">
      <c r="A122" s="15" t="str">
        <f>MID(Tabla1[[#This Row],[Org 2]],1,2)</f>
        <v>01</v>
      </c>
      <c r="B122" s="27" t="s">
        <v>89</v>
      </c>
      <c r="C122" s="27" t="s">
        <v>139</v>
      </c>
      <c r="D122" s="16" t="str">
        <f>VLOOKUP(Tabla1[[#This Row],[Prog.]],Hoja2!B:C,2,FALSE)</f>
        <v>Unidad de régimen interior</v>
      </c>
      <c r="E122" s="17" t="str">
        <f t="shared" si="2"/>
        <v>2</v>
      </c>
      <c r="F122" s="17" t="str">
        <f t="shared" si="3"/>
        <v>22</v>
      </c>
      <c r="G122" s="27" t="s">
        <v>111</v>
      </c>
      <c r="H122" s="28" t="s">
        <v>112</v>
      </c>
      <c r="I122" s="29">
        <v>12500</v>
      </c>
      <c r="J122" s="29">
        <v>0</v>
      </c>
      <c r="K122" s="29">
        <v>12500</v>
      </c>
      <c r="L122" s="29">
        <v>1017.5</v>
      </c>
      <c r="M122" s="29">
        <v>1017.5</v>
      </c>
      <c r="N122" s="29">
        <v>1017.5</v>
      </c>
      <c r="O122" s="29">
        <v>1017.5</v>
      </c>
    </row>
    <row r="123" spans="1:15" x14ac:dyDescent="0.25">
      <c r="A123" s="15" t="str">
        <f>MID(Tabla1[[#This Row],[Org 2]],1,2)</f>
        <v>01</v>
      </c>
      <c r="B123" s="27" t="s">
        <v>89</v>
      </c>
      <c r="C123" s="27" t="s">
        <v>139</v>
      </c>
      <c r="D123" s="16" t="str">
        <f>VLOOKUP(Tabla1[[#This Row],[Prog.]],Hoja2!B:C,2,FALSE)</f>
        <v>Unidad de régimen interior</v>
      </c>
      <c r="E123" s="17" t="str">
        <f t="shared" si="2"/>
        <v>2</v>
      </c>
      <c r="F123" s="17" t="str">
        <f t="shared" si="3"/>
        <v>22</v>
      </c>
      <c r="G123" s="27" t="s">
        <v>161</v>
      </c>
      <c r="H123" s="28" t="s">
        <v>162</v>
      </c>
      <c r="I123" s="29">
        <v>3500</v>
      </c>
      <c r="J123" s="29">
        <v>0</v>
      </c>
      <c r="K123" s="29">
        <v>3500</v>
      </c>
      <c r="L123" s="29">
        <v>0</v>
      </c>
      <c r="M123" s="29">
        <v>0</v>
      </c>
      <c r="N123" s="29">
        <v>0</v>
      </c>
      <c r="O123" s="29">
        <v>0</v>
      </c>
    </row>
    <row r="124" spans="1:15" x14ac:dyDescent="0.25">
      <c r="A124" s="15" t="str">
        <f>MID(Tabla1[[#This Row],[Org 2]],1,2)</f>
        <v>01</v>
      </c>
      <c r="B124" s="27" t="s">
        <v>89</v>
      </c>
      <c r="C124" s="27" t="s">
        <v>139</v>
      </c>
      <c r="D124" s="16" t="str">
        <f>VLOOKUP(Tabla1[[#This Row],[Prog.]],Hoja2!B:C,2,FALSE)</f>
        <v>Unidad de régimen interior</v>
      </c>
      <c r="E124" s="17" t="str">
        <f t="shared" si="2"/>
        <v>2</v>
      </c>
      <c r="F124" s="17" t="str">
        <f t="shared" si="3"/>
        <v>22</v>
      </c>
      <c r="G124" s="27" t="s">
        <v>916</v>
      </c>
      <c r="H124" s="28" t="s">
        <v>917</v>
      </c>
      <c r="I124" s="29">
        <v>1000</v>
      </c>
      <c r="J124" s="29">
        <v>0</v>
      </c>
      <c r="K124" s="29">
        <v>1000</v>
      </c>
      <c r="L124" s="29">
        <v>0</v>
      </c>
      <c r="M124" s="29">
        <v>0</v>
      </c>
      <c r="N124" s="29">
        <v>0</v>
      </c>
      <c r="O124" s="29">
        <v>0</v>
      </c>
    </row>
    <row r="125" spans="1:15" x14ac:dyDescent="0.25">
      <c r="A125" s="15" t="str">
        <f>MID(Tabla1[[#This Row],[Org 2]],1,2)</f>
        <v>01</v>
      </c>
      <c r="B125" s="27" t="s">
        <v>89</v>
      </c>
      <c r="C125" s="27" t="s">
        <v>139</v>
      </c>
      <c r="D125" s="16" t="str">
        <f>VLOOKUP(Tabla1[[#This Row],[Prog.]],Hoja2!B:C,2,FALSE)</f>
        <v>Unidad de régimen interior</v>
      </c>
      <c r="E125" s="17" t="str">
        <f t="shared" si="2"/>
        <v>2</v>
      </c>
      <c r="F125" s="17" t="str">
        <f t="shared" si="3"/>
        <v>22</v>
      </c>
      <c r="G125" s="27" t="s">
        <v>165</v>
      </c>
      <c r="H125" s="28" t="s">
        <v>166</v>
      </c>
      <c r="I125" s="29">
        <v>9500</v>
      </c>
      <c r="J125" s="29">
        <v>0</v>
      </c>
      <c r="K125" s="29">
        <v>9500</v>
      </c>
      <c r="L125" s="29">
        <v>137.21</v>
      </c>
      <c r="M125" s="29">
        <v>137.21</v>
      </c>
      <c r="N125" s="29">
        <v>137.21</v>
      </c>
      <c r="O125" s="29">
        <v>137.21</v>
      </c>
    </row>
    <row r="126" spans="1:15" x14ac:dyDescent="0.25">
      <c r="A126" s="15" t="str">
        <f>MID(Tabla1[[#This Row],[Org 2]],1,2)</f>
        <v>01</v>
      </c>
      <c r="B126" s="27" t="s">
        <v>89</v>
      </c>
      <c r="C126" s="27" t="s">
        <v>139</v>
      </c>
      <c r="D126" s="16" t="str">
        <f>VLOOKUP(Tabla1[[#This Row],[Prog.]],Hoja2!B:C,2,FALSE)</f>
        <v>Unidad de régimen interior</v>
      </c>
      <c r="E126" s="17" t="str">
        <f t="shared" si="2"/>
        <v>2</v>
      </c>
      <c r="F126" s="17" t="str">
        <f t="shared" si="3"/>
        <v>22</v>
      </c>
      <c r="G126" s="27" t="s">
        <v>137</v>
      </c>
      <c r="H126" s="28" t="s">
        <v>138</v>
      </c>
      <c r="I126" s="29">
        <v>8500</v>
      </c>
      <c r="J126" s="29">
        <v>0</v>
      </c>
      <c r="K126" s="29">
        <v>8500</v>
      </c>
      <c r="L126" s="29">
        <v>0</v>
      </c>
      <c r="M126" s="29">
        <v>0</v>
      </c>
      <c r="N126" s="29">
        <v>0</v>
      </c>
      <c r="O126" s="29">
        <v>0</v>
      </c>
    </row>
    <row r="127" spans="1:15" x14ac:dyDescent="0.25">
      <c r="A127" s="15" t="str">
        <f>MID(Tabla1[[#This Row],[Org 2]],1,2)</f>
        <v>01</v>
      </c>
      <c r="B127" s="27" t="s">
        <v>89</v>
      </c>
      <c r="C127" s="27" t="s">
        <v>139</v>
      </c>
      <c r="D127" s="16" t="str">
        <f>VLOOKUP(Tabla1[[#This Row],[Prog.]],Hoja2!B:C,2,FALSE)</f>
        <v>Unidad de régimen interior</v>
      </c>
      <c r="E127" s="17" t="str">
        <f t="shared" si="2"/>
        <v>2</v>
      </c>
      <c r="F127" s="17" t="str">
        <f t="shared" si="3"/>
        <v>23</v>
      </c>
      <c r="G127" s="27" t="s">
        <v>117</v>
      </c>
      <c r="H127" s="28" t="s">
        <v>118</v>
      </c>
      <c r="I127" s="29">
        <v>1000</v>
      </c>
      <c r="J127" s="29">
        <v>0</v>
      </c>
      <c r="K127" s="29">
        <v>1000</v>
      </c>
      <c r="L127" s="29">
        <v>126.97</v>
      </c>
      <c r="M127" s="29">
        <v>126.97</v>
      </c>
      <c r="N127" s="29">
        <v>126.97</v>
      </c>
      <c r="O127" s="29">
        <v>0</v>
      </c>
    </row>
    <row r="128" spans="1:15" x14ac:dyDescent="0.25">
      <c r="A128" s="15" t="str">
        <f>MID(Tabla1[[#This Row],[Org 2]],1,2)</f>
        <v>01</v>
      </c>
      <c r="B128" s="27" t="s">
        <v>89</v>
      </c>
      <c r="C128" s="27" t="s">
        <v>139</v>
      </c>
      <c r="D128" s="16" t="str">
        <f>VLOOKUP(Tabla1[[#This Row],[Prog.]],Hoja2!B:C,2,FALSE)</f>
        <v>Unidad de régimen interior</v>
      </c>
      <c r="E128" s="17" t="str">
        <f t="shared" si="2"/>
        <v>2</v>
      </c>
      <c r="F128" s="17" t="str">
        <f t="shared" si="3"/>
        <v>23</v>
      </c>
      <c r="G128" s="27" t="s">
        <v>121</v>
      </c>
      <c r="H128" s="28" t="s">
        <v>122</v>
      </c>
      <c r="I128" s="29">
        <v>1000</v>
      </c>
      <c r="J128" s="29">
        <v>0</v>
      </c>
      <c r="K128" s="29">
        <v>1000</v>
      </c>
      <c r="L128" s="29">
        <v>0</v>
      </c>
      <c r="M128" s="29">
        <v>0</v>
      </c>
      <c r="N128" s="29">
        <v>0</v>
      </c>
      <c r="O128" s="29">
        <v>0</v>
      </c>
    </row>
    <row r="129" spans="1:15" x14ac:dyDescent="0.25">
      <c r="A129" s="15" t="str">
        <f>MID(Tabla1[[#This Row],[Org 2]],1,2)</f>
        <v>01</v>
      </c>
      <c r="B129" s="27" t="s">
        <v>89</v>
      </c>
      <c r="C129" s="27" t="s">
        <v>167</v>
      </c>
      <c r="D129" s="16" t="str">
        <f>VLOOKUP(Tabla1[[#This Row],[Prog.]],Hoja2!B:C,2,FALSE)</f>
        <v>Imprenta municipal</v>
      </c>
      <c r="E129" s="17" t="str">
        <f t="shared" si="2"/>
        <v>1</v>
      </c>
      <c r="F129" s="17" t="str">
        <f t="shared" si="3"/>
        <v>13</v>
      </c>
      <c r="G129" s="27" t="s">
        <v>142</v>
      </c>
      <c r="H129" s="28" t="s">
        <v>94</v>
      </c>
      <c r="I129" s="29">
        <v>47317</v>
      </c>
      <c r="J129" s="29">
        <v>0</v>
      </c>
      <c r="K129" s="29">
        <v>47317</v>
      </c>
      <c r="L129" s="29">
        <v>47249</v>
      </c>
      <c r="M129" s="29">
        <v>47249</v>
      </c>
      <c r="N129" s="29">
        <v>13288.28</v>
      </c>
      <c r="O129" s="29">
        <v>13288.28</v>
      </c>
    </row>
    <row r="130" spans="1:15" x14ac:dyDescent="0.25">
      <c r="A130" s="15" t="str">
        <f>MID(Tabla1[[#This Row],[Org 2]],1,2)</f>
        <v>01</v>
      </c>
      <c r="B130" s="27" t="s">
        <v>89</v>
      </c>
      <c r="C130" s="27" t="s">
        <v>167</v>
      </c>
      <c r="D130" s="16" t="str">
        <f>VLOOKUP(Tabla1[[#This Row],[Prog.]],Hoja2!B:C,2,FALSE)</f>
        <v>Imprenta municipal</v>
      </c>
      <c r="E130" s="17" t="str">
        <f t="shared" si="2"/>
        <v>1</v>
      </c>
      <c r="F130" s="17" t="str">
        <f t="shared" si="3"/>
        <v>13</v>
      </c>
      <c r="G130" s="27" t="s">
        <v>145</v>
      </c>
      <c r="H130" s="28" t="s">
        <v>146</v>
      </c>
      <c r="I130" s="29">
        <v>48445</v>
      </c>
      <c r="J130" s="29">
        <v>0</v>
      </c>
      <c r="K130" s="29">
        <v>48445</v>
      </c>
      <c r="L130" s="29">
        <v>48357</v>
      </c>
      <c r="M130" s="29">
        <v>48357</v>
      </c>
      <c r="N130" s="29">
        <v>14280.62</v>
      </c>
      <c r="O130" s="29">
        <v>14280.62</v>
      </c>
    </row>
    <row r="131" spans="1:15" x14ac:dyDescent="0.25">
      <c r="A131" s="15" t="str">
        <f>MID(Tabla1[[#This Row],[Org 2]],1,2)</f>
        <v>01</v>
      </c>
      <c r="B131" s="27" t="s">
        <v>89</v>
      </c>
      <c r="C131" s="27" t="s">
        <v>167</v>
      </c>
      <c r="D131" s="16" t="str">
        <f>VLOOKUP(Tabla1[[#This Row],[Prog.]],Hoja2!B:C,2,FALSE)</f>
        <v>Imprenta municipal</v>
      </c>
      <c r="E131" s="17" t="str">
        <f t="shared" ref="E131:E193" si="4">LEFT(G131,1)</f>
        <v>2</v>
      </c>
      <c r="F131" s="17" t="str">
        <f t="shared" ref="F131:F193" si="5">LEFT(G131,2)</f>
        <v>20</v>
      </c>
      <c r="G131" s="27" t="s">
        <v>131</v>
      </c>
      <c r="H131" s="28" t="s">
        <v>132</v>
      </c>
      <c r="I131" s="29">
        <v>5200</v>
      </c>
      <c r="J131" s="29">
        <v>0</v>
      </c>
      <c r="K131" s="29">
        <v>5200</v>
      </c>
      <c r="L131" s="29">
        <v>3499.42</v>
      </c>
      <c r="M131" s="29">
        <v>3499.42</v>
      </c>
      <c r="N131" s="29">
        <v>1306.56</v>
      </c>
      <c r="O131" s="29">
        <v>1306.56</v>
      </c>
    </row>
    <row r="132" spans="1:15" x14ac:dyDescent="0.25">
      <c r="A132" s="15" t="str">
        <f>MID(Tabla1[[#This Row],[Org 2]],1,2)</f>
        <v>01</v>
      </c>
      <c r="B132" s="27" t="s">
        <v>89</v>
      </c>
      <c r="C132" s="27" t="s">
        <v>167</v>
      </c>
      <c r="D132" s="16" t="str">
        <f>VLOOKUP(Tabla1[[#This Row],[Prog.]],Hoja2!B:C,2,FALSE)</f>
        <v>Imprenta municipal</v>
      </c>
      <c r="E132" s="17" t="str">
        <f t="shared" si="4"/>
        <v>2</v>
      </c>
      <c r="F132" s="17" t="str">
        <f t="shared" si="5"/>
        <v>21</v>
      </c>
      <c r="G132" s="27" t="s">
        <v>133</v>
      </c>
      <c r="H132" s="28" t="s">
        <v>134</v>
      </c>
      <c r="I132" s="29">
        <v>9000</v>
      </c>
      <c r="J132" s="29">
        <v>0</v>
      </c>
      <c r="K132" s="29">
        <v>9000</v>
      </c>
      <c r="L132" s="29">
        <v>74.099999999999994</v>
      </c>
      <c r="M132" s="29">
        <v>74.099999999999994</v>
      </c>
      <c r="N132" s="29">
        <v>0</v>
      </c>
      <c r="O132" s="29">
        <v>0</v>
      </c>
    </row>
    <row r="133" spans="1:15" x14ac:dyDescent="0.25">
      <c r="A133" s="15" t="str">
        <f>MID(Tabla1[[#This Row],[Org 2]],1,2)</f>
        <v>01</v>
      </c>
      <c r="B133" s="27" t="s">
        <v>89</v>
      </c>
      <c r="C133" s="27" t="s">
        <v>167</v>
      </c>
      <c r="D133" s="16" t="str">
        <f>VLOOKUP(Tabla1[[#This Row],[Prog.]],Hoja2!B:C,2,FALSE)</f>
        <v>Imprenta municipal</v>
      </c>
      <c r="E133" s="17" t="str">
        <f t="shared" si="4"/>
        <v>2</v>
      </c>
      <c r="F133" s="17" t="str">
        <f t="shared" si="5"/>
        <v>21</v>
      </c>
      <c r="G133" s="27" t="s">
        <v>151</v>
      </c>
      <c r="H133" s="28" t="s">
        <v>152</v>
      </c>
      <c r="I133" s="29">
        <v>500</v>
      </c>
      <c r="J133" s="29">
        <v>0</v>
      </c>
      <c r="K133" s="29">
        <v>500</v>
      </c>
      <c r="L133" s="29">
        <v>0</v>
      </c>
      <c r="M133" s="29">
        <v>0</v>
      </c>
      <c r="N133" s="29">
        <v>0</v>
      </c>
      <c r="O133" s="29">
        <v>0</v>
      </c>
    </row>
    <row r="134" spans="1:15" x14ac:dyDescent="0.25">
      <c r="A134" s="15" t="str">
        <f>MID(Tabla1[[#This Row],[Org 2]],1,2)</f>
        <v>01</v>
      </c>
      <c r="B134" s="27" t="s">
        <v>89</v>
      </c>
      <c r="C134" s="27" t="s">
        <v>167</v>
      </c>
      <c r="D134" s="16" t="str">
        <f>VLOOKUP(Tabla1[[#This Row],[Prog.]],Hoja2!B:C,2,FALSE)</f>
        <v>Imprenta municipal</v>
      </c>
      <c r="E134" s="17" t="str">
        <f t="shared" si="4"/>
        <v>2</v>
      </c>
      <c r="F134" s="17" t="str">
        <f t="shared" si="5"/>
        <v>22</v>
      </c>
      <c r="G134" s="27" t="s">
        <v>168</v>
      </c>
      <c r="H134" s="28" t="s">
        <v>169</v>
      </c>
      <c r="I134" s="29">
        <v>7000</v>
      </c>
      <c r="J134" s="29">
        <v>0</v>
      </c>
      <c r="K134" s="29">
        <v>7000</v>
      </c>
      <c r="L134" s="29">
        <v>4680</v>
      </c>
      <c r="M134" s="29">
        <v>4680</v>
      </c>
      <c r="N134" s="29">
        <v>1015.85</v>
      </c>
      <c r="O134" s="29">
        <v>1015.85</v>
      </c>
    </row>
    <row r="135" spans="1:15" x14ac:dyDescent="0.25">
      <c r="A135" s="15" t="str">
        <f>MID(Tabla1[[#This Row],[Org 2]],1,2)</f>
        <v>01</v>
      </c>
      <c r="B135" s="27" t="s">
        <v>89</v>
      </c>
      <c r="C135" s="27" t="s">
        <v>167</v>
      </c>
      <c r="D135" s="16" t="str">
        <f>VLOOKUP(Tabla1[[#This Row],[Prog.]],Hoja2!B:C,2,FALSE)</f>
        <v>Imprenta municipal</v>
      </c>
      <c r="E135" s="17" t="str">
        <f t="shared" si="4"/>
        <v>2</v>
      </c>
      <c r="F135" s="17" t="str">
        <f t="shared" si="5"/>
        <v>22</v>
      </c>
      <c r="G135" s="27" t="s">
        <v>155</v>
      </c>
      <c r="H135" s="28" t="s">
        <v>156</v>
      </c>
      <c r="I135" s="29">
        <v>2000</v>
      </c>
      <c r="J135" s="29">
        <v>0</v>
      </c>
      <c r="K135" s="29">
        <v>2000</v>
      </c>
      <c r="L135" s="29">
        <v>976.77</v>
      </c>
      <c r="M135" s="29">
        <v>976.77</v>
      </c>
      <c r="N135" s="29">
        <v>0</v>
      </c>
      <c r="O135" s="29">
        <v>0</v>
      </c>
    </row>
    <row r="136" spans="1:15" x14ac:dyDescent="0.25">
      <c r="A136" s="15" t="str">
        <f>MID(Tabla1[[#This Row],[Org 2]],1,2)</f>
        <v>01</v>
      </c>
      <c r="B136" s="27" t="s">
        <v>89</v>
      </c>
      <c r="C136" s="27" t="s">
        <v>167</v>
      </c>
      <c r="D136" s="16" t="str">
        <f>VLOOKUP(Tabla1[[#This Row],[Prog.]],Hoja2!B:C,2,FALSE)</f>
        <v>Imprenta municipal</v>
      </c>
      <c r="E136" s="17" t="str">
        <f t="shared" si="4"/>
        <v>2</v>
      </c>
      <c r="F136" s="17" t="str">
        <f t="shared" si="5"/>
        <v>22</v>
      </c>
      <c r="G136" s="27" t="s">
        <v>159</v>
      </c>
      <c r="H136" s="28" t="s">
        <v>160</v>
      </c>
      <c r="I136" s="29">
        <v>112000</v>
      </c>
      <c r="J136" s="29">
        <v>0</v>
      </c>
      <c r="K136" s="29">
        <v>112000</v>
      </c>
      <c r="L136" s="29">
        <v>44830.19</v>
      </c>
      <c r="M136" s="29">
        <v>44830.19</v>
      </c>
      <c r="N136" s="29">
        <v>6889.33</v>
      </c>
      <c r="O136" s="29">
        <v>6889.33</v>
      </c>
    </row>
    <row r="137" spans="1:15" x14ac:dyDescent="0.25">
      <c r="A137" s="15" t="str">
        <f>MID(Tabla1[[#This Row],[Org 2]],1,2)</f>
        <v>01</v>
      </c>
      <c r="B137" s="27" t="s">
        <v>89</v>
      </c>
      <c r="C137" s="27" t="s">
        <v>167</v>
      </c>
      <c r="D137" s="16" t="str">
        <f>VLOOKUP(Tabla1[[#This Row],[Prog.]],Hoja2!B:C,2,FALSE)</f>
        <v>Imprenta municipal</v>
      </c>
      <c r="E137" s="17" t="str">
        <f t="shared" si="4"/>
        <v>2</v>
      </c>
      <c r="F137" s="17" t="str">
        <f t="shared" si="5"/>
        <v>22</v>
      </c>
      <c r="G137" s="27" t="s">
        <v>165</v>
      </c>
      <c r="H137" s="28" t="s">
        <v>166</v>
      </c>
      <c r="I137" s="29">
        <v>2000</v>
      </c>
      <c r="J137" s="29">
        <v>0</v>
      </c>
      <c r="K137" s="29">
        <v>2000</v>
      </c>
      <c r="L137" s="29">
        <v>1600.1</v>
      </c>
      <c r="M137" s="29">
        <v>1600.1</v>
      </c>
      <c r="N137" s="29">
        <v>248.68</v>
      </c>
      <c r="O137" s="29">
        <v>248.68</v>
      </c>
    </row>
    <row r="138" spans="1:15" x14ac:dyDescent="0.25">
      <c r="A138" s="15" t="str">
        <f>MID(Tabla1[[#This Row],[Org 2]],1,2)</f>
        <v>01</v>
      </c>
      <c r="B138" s="27" t="s">
        <v>89</v>
      </c>
      <c r="C138" s="27" t="s">
        <v>170</v>
      </c>
      <c r="D138" s="16" t="str">
        <f>VLOOKUP(Tabla1[[#This Row],[Prog.]],Hoja2!B:C,2,FALSE)</f>
        <v>Archivo municipal</v>
      </c>
      <c r="E138" s="17" t="str">
        <f t="shared" si="4"/>
        <v>1</v>
      </c>
      <c r="F138" s="17" t="str">
        <f t="shared" si="5"/>
        <v>12</v>
      </c>
      <c r="G138" s="27" t="s">
        <v>125</v>
      </c>
      <c r="H138" s="28" t="s">
        <v>126</v>
      </c>
      <c r="I138" s="29">
        <v>18087</v>
      </c>
      <c r="J138" s="29">
        <v>0</v>
      </c>
      <c r="K138" s="29">
        <v>18087</v>
      </c>
      <c r="L138" s="29">
        <v>17476</v>
      </c>
      <c r="M138" s="29">
        <v>17476</v>
      </c>
      <c r="N138" s="29">
        <v>5307.6</v>
      </c>
      <c r="O138" s="29">
        <v>5307.6</v>
      </c>
    </row>
    <row r="139" spans="1:15" x14ac:dyDescent="0.25">
      <c r="A139" s="15" t="str">
        <f>MID(Tabla1[[#This Row],[Org 2]],1,2)</f>
        <v>01</v>
      </c>
      <c r="B139" s="27" t="s">
        <v>89</v>
      </c>
      <c r="C139" s="27" t="s">
        <v>170</v>
      </c>
      <c r="D139" s="16" t="str">
        <f>VLOOKUP(Tabla1[[#This Row],[Prog.]],Hoja2!B:C,2,FALSE)</f>
        <v>Archivo municipal</v>
      </c>
      <c r="E139" s="17" t="str">
        <f t="shared" si="4"/>
        <v>1</v>
      </c>
      <c r="F139" s="17" t="str">
        <f t="shared" si="5"/>
        <v>12</v>
      </c>
      <c r="G139" s="27" t="s">
        <v>127</v>
      </c>
      <c r="H139" s="28" t="s">
        <v>128</v>
      </c>
      <c r="I139" s="29">
        <v>95430</v>
      </c>
      <c r="J139" s="29">
        <v>0</v>
      </c>
      <c r="K139" s="29">
        <v>95430</v>
      </c>
      <c r="L139" s="29">
        <v>79525</v>
      </c>
      <c r="M139" s="29">
        <v>79525</v>
      </c>
      <c r="N139" s="29">
        <v>20170.990000000002</v>
      </c>
      <c r="O139" s="29">
        <v>20170.990000000002</v>
      </c>
    </row>
    <row r="140" spans="1:15" x14ac:dyDescent="0.25">
      <c r="A140" s="15" t="str">
        <f>MID(Tabla1[[#This Row],[Org 2]],1,2)</f>
        <v>01</v>
      </c>
      <c r="B140" s="27" t="s">
        <v>89</v>
      </c>
      <c r="C140" s="27" t="s">
        <v>170</v>
      </c>
      <c r="D140" s="16" t="str">
        <f>VLOOKUP(Tabla1[[#This Row],[Prog.]],Hoja2!B:C,2,FALSE)</f>
        <v>Archivo municipal</v>
      </c>
      <c r="E140" s="17" t="str">
        <f t="shared" si="4"/>
        <v>1</v>
      </c>
      <c r="F140" s="17" t="str">
        <f t="shared" si="5"/>
        <v>12</v>
      </c>
      <c r="G140" s="27" t="s">
        <v>129</v>
      </c>
      <c r="H140" s="28" t="s">
        <v>130</v>
      </c>
      <c r="I140" s="29">
        <v>10325</v>
      </c>
      <c r="J140" s="29">
        <v>0</v>
      </c>
      <c r="K140" s="29">
        <v>10325</v>
      </c>
      <c r="L140" s="29">
        <v>9976</v>
      </c>
      <c r="M140" s="29">
        <v>9976</v>
      </c>
      <c r="N140" s="29">
        <v>2867.92</v>
      </c>
      <c r="O140" s="29">
        <v>2867.92</v>
      </c>
    </row>
    <row r="141" spans="1:15" x14ac:dyDescent="0.25">
      <c r="A141" s="15" t="str">
        <f>MID(Tabla1[[#This Row],[Org 2]],1,2)</f>
        <v>01</v>
      </c>
      <c r="B141" s="27" t="s">
        <v>89</v>
      </c>
      <c r="C141" s="27" t="s">
        <v>170</v>
      </c>
      <c r="D141" s="16" t="str">
        <f>VLOOKUP(Tabla1[[#This Row],[Prog.]],Hoja2!B:C,2,FALSE)</f>
        <v>Archivo municipal</v>
      </c>
      <c r="E141" s="17" t="str">
        <f t="shared" si="4"/>
        <v>1</v>
      </c>
      <c r="F141" s="17" t="str">
        <f t="shared" si="5"/>
        <v>12</v>
      </c>
      <c r="G141" s="27" t="s">
        <v>97</v>
      </c>
      <c r="H141" s="28" t="s">
        <v>98</v>
      </c>
      <c r="I141" s="29">
        <v>30174</v>
      </c>
      <c r="J141" s="29">
        <v>0</v>
      </c>
      <c r="K141" s="29">
        <v>30174</v>
      </c>
      <c r="L141" s="29">
        <v>26505</v>
      </c>
      <c r="M141" s="29">
        <v>26505</v>
      </c>
      <c r="N141" s="29">
        <v>7769.96</v>
      </c>
      <c r="O141" s="29">
        <v>7769.96</v>
      </c>
    </row>
    <row r="142" spans="1:15" x14ac:dyDescent="0.25">
      <c r="A142" s="15" t="str">
        <f>MID(Tabla1[[#This Row],[Org 2]],1,2)</f>
        <v>01</v>
      </c>
      <c r="B142" s="27" t="s">
        <v>89</v>
      </c>
      <c r="C142" s="27" t="s">
        <v>170</v>
      </c>
      <c r="D142" s="16" t="str">
        <f>VLOOKUP(Tabla1[[#This Row],[Prog.]],Hoja2!B:C,2,FALSE)</f>
        <v>Archivo municipal</v>
      </c>
      <c r="E142" s="17" t="str">
        <f t="shared" si="4"/>
        <v>1</v>
      </c>
      <c r="F142" s="17" t="str">
        <f t="shared" si="5"/>
        <v>12</v>
      </c>
      <c r="G142" s="27" t="s">
        <v>99</v>
      </c>
      <c r="H142" s="28" t="s">
        <v>100</v>
      </c>
      <c r="I142" s="29">
        <v>70713</v>
      </c>
      <c r="J142" s="29">
        <v>0</v>
      </c>
      <c r="K142" s="29">
        <v>70713</v>
      </c>
      <c r="L142" s="29">
        <v>63126</v>
      </c>
      <c r="M142" s="29">
        <v>63126</v>
      </c>
      <c r="N142" s="29">
        <v>16286.22</v>
      </c>
      <c r="O142" s="29">
        <v>16286.22</v>
      </c>
    </row>
    <row r="143" spans="1:15" x14ac:dyDescent="0.25">
      <c r="A143" s="15" t="str">
        <f>MID(Tabla1[[#This Row],[Org 2]],1,2)</f>
        <v>01</v>
      </c>
      <c r="B143" s="27" t="s">
        <v>89</v>
      </c>
      <c r="C143" s="27" t="s">
        <v>170</v>
      </c>
      <c r="D143" s="16" t="str">
        <f>VLOOKUP(Tabla1[[#This Row],[Prog.]],Hoja2!B:C,2,FALSE)</f>
        <v>Archivo municipal</v>
      </c>
      <c r="E143" s="17" t="str">
        <f t="shared" si="4"/>
        <v>1</v>
      </c>
      <c r="F143" s="17" t="str">
        <f t="shared" si="5"/>
        <v>12</v>
      </c>
      <c r="G143" s="27" t="s">
        <v>101</v>
      </c>
      <c r="H143" s="28" t="s">
        <v>102</v>
      </c>
      <c r="I143" s="29">
        <v>177149</v>
      </c>
      <c r="J143" s="29">
        <v>0</v>
      </c>
      <c r="K143" s="29">
        <v>177149</v>
      </c>
      <c r="L143" s="29">
        <v>158776</v>
      </c>
      <c r="M143" s="29">
        <v>158776</v>
      </c>
      <c r="N143" s="29">
        <v>45138.34</v>
      </c>
      <c r="O143" s="29">
        <v>45138.34</v>
      </c>
    </row>
    <row r="144" spans="1:15" x14ac:dyDescent="0.25">
      <c r="A144" s="15" t="str">
        <f>MID(Tabla1[[#This Row],[Org 2]],1,2)</f>
        <v>01</v>
      </c>
      <c r="B144" s="27" t="s">
        <v>89</v>
      </c>
      <c r="C144" s="27" t="s">
        <v>170</v>
      </c>
      <c r="D144" s="16" t="str">
        <f>VLOOKUP(Tabla1[[#This Row],[Prog.]],Hoja2!B:C,2,FALSE)</f>
        <v>Archivo municipal</v>
      </c>
      <c r="E144" s="17" t="str">
        <f t="shared" si="4"/>
        <v>1</v>
      </c>
      <c r="F144" s="17" t="str">
        <f t="shared" si="5"/>
        <v>12</v>
      </c>
      <c r="G144" s="27" t="s">
        <v>103</v>
      </c>
      <c r="H144" s="28" t="s">
        <v>104</v>
      </c>
      <c r="I144" s="29">
        <v>12222</v>
      </c>
      <c r="J144" s="29">
        <v>0</v>
      </c>
      <c r="K144" s="29">
        <v>12222</v>
      </c>
      <c r="L144" s="29">
        <v>10420</v>
      </c>
      <c r="M144" s="29">
        <v>10420</v>
      </c>
      <c r="N144" s="29">
        <v>4060.05</v>
      </c>
      <c r="O144" s="29">
        <v>4060.05</v>
      </c>
    </row>
    <row r="145" spans="1:15" x14ac:dyDescent="0.25">
      <c r="A145" s="15" t="str">
        <f>MID(Tabla1[[#This Row],[Org 2]],1,2)</f>
        <v>01</v>
      </c>
      <c r="B145" s="27" t="s">
        <v>89</v>
      </c>
      <c r="C145" s="27" t="s">
        <v>170</v>
      </c>
      <c r="D145" s="16" t="str">
        <f>VLOOKUP(Tabla1[[#This Row],[Prog.]],Hoja2!B:C,2,FALSE)</f>
        <v>Archivo municipal</v>
      </c>
      <c r="E145" s="17" t="str">
        <f t="shared" si="4"/>
        <v>1</v>
      </c>
      <c r="F145" s="17" t="str">
        <f t="shared" si="5"/>
        <v>13</v>
      </c>
      <c r="G145" s="27" t="s">
        <v>142</v>
      </c>
      <c r="H145" s="28" t="s">
        <v>94</v>
      </c>
      <c r="I145" s="29">
        <v>34156</v>
      </c>
      <c r="J145" s="29">
        <v>0</v>
      </c>
      <c r="K145" s="29">
        <v>34156</v>
      </c>
      <c r="L145" s="29">
        <v>15480</v>
      </c>
      <c r="M145" s="29">
        <v>15480</v>
      </c>
      <c r="N145" s="29">
        <v>8774.67</v>
      </c>
      <c r="O145" s="29">
        <v>8774.67</v>
      </c>
    </row>
    <row r="146" spans="1:15" x14ac:dyDescent="0.25">
      <c r="A146" s="15" t="str">
        <f>MID(Tabla1[[#This Row],[Org 2]],1,2)</f>
        <v>01</v>
      </c>
      <c r="B146" s="27" t="s">
        <v>89</v>
      </c>
      <c r="C146" s="27" t="s">
        <v>170</v>
      </c>
      <c r="D146" s="16" t="str">
        <f>VLOOKUP(Tabla1[[#This Row],[Prog.]],Hoja2!B:C,2,FALSE)</f>
        <v>Archivo municipal</v>
      </c>
      <c r="E146" s="17" t="str">
        <f t="shared" si="4"/>
        <v>1</v>
      </c>
      <c r="F146" s="17" t="str">
        <f t="shared" si="5"/>
        <v>13</v>
      </c>
      <c r="G146" s="27" t="s">
        <v>145</v>
      </c>
      <c r="H146" s="28" t="s">
        <v>146</v>
      </c>
      <c r="I146" s="29">
        <v>35585</v>
      </c>
      <c r="J146" s="29">
        <v>0</v>
      </c>
      <c r="K146" s="29">
        <v>35585</v>
      </c>
      <c r="L146" s="29">
        <v>14308</v>
      </c>
      <c r="M146" s="29">
        <v>14308</v>
      </c>
      <c r="N146" s="29">
        <v>9062.09</v>
      </c>
      <c r="O146" s="29">
        <v>9062.09</v>
      </c>
    </row>
    <row r="147" spans="1:15" x14ac:dyDescent="0.25">
      <c r="A147" s="15" t="str">
        <f>MID(Tabla1[[#This Row],[Org 2]],1,2)</f>
        <v>01</v>
      </c>
      <c r="B147" s="27" t="s">
        <v>89</v>
      </c>
      <c r="C147" s="27" t="s">
        <v>170</v>
      </c>
      <c r="D147" s="16" t="str">
        <f>VLOOKUP(Tabla1[[#This Row],[Prog.]],Hoja2!B:C,2,FALSE)</f>
        <v>Archivo municipal</v>
      </c>
      <c r="E147" s="17" t="str">
        <f t="shared" si="4"/>
        <v>1</v>
      </c>
      <c r="F147" s="17" t="str">
        <f t="shared" si="5"/>
        <v>13</v>
      </c>
      <c r="G147" s="27" t="s">
        <v>147</v>
      </c>
      <c r="H147" s="28" t="s">
        <v>148</v>
      </c>
      <c r="I147" s="29">
        <v>0</v>
      </c>
      <c r="J147" s="29">
        <v>0</v>
      </c>
      <c r="K147" s="29">
        <v>0</v>
      </c>
      <c r="L147" s="29">
        <v>3000</v>
      </c>
      <c r="M147" s="29">
        <v>3000</v>
      </c>
      <c r="N147" s="29">
        <v>2527.91</v>
      </c>
      <c r="O147" s="29">
        <v>2527.91</v>
      </c>
    </row>
    <row r="148" spans="1:15" x14ac:dyDescent="0.25">
      <c r="A148" s="15" t="str">
        <f>MID(Tabla1[[#This Row],[Org 2]],1,2)</f>
        <v>01</v>
      </c>
      <c r="B148" s="27" t="s">
        <v>89</v>
      </c>
      <c r="C148" s="27" t="s">
        <v>170</v>
      </c>
      <c r="D148" s="16" t="str">
        <f>VLOOKUP(Tabla1[[#This Row],[Prog.]],Hoja2!B:C,2,FALSE)</f>
        <v>Archivo municipal</v>
      </c>
      <c r="E148" s="17" t="str">
        <f t="shared" si="4"/>
        <v>2</v>
      </c>
      <c r="F148" s="17" t="str">
        <f t="shared" si="5"/>
        <v>20</v>
      </c>
      <c r="G148" s="27" t="s">
        <v>131</v>
      </c>
      <c r="H148" s="28" t="s">
        <v>132</v>
      </c>
      <c r="I148" s="29">
        <v>1600</v>
      </c>
      <c r="J148" s="29">
        <v>0</v>
      </c>
      <c r="K148" s="29">
        <v>1600</v>
      </c>
      <c r="L148" s="29">
        <v>1485</v>
      </c>
      <c r="M148" s="29">
        <v>1485</v>
      </c>
      <c r="N148" s="29">
        <v>0</v>
      </c>
      <c r="O148" s="29">
        <v>0</v>
      </c>
    </row>
    <row r="149" spans="1:15" x14ac:dyDescent="0.25">
      <c r="A149" s="15" t="str">
        <f>MID(Tabla1[[#This Row],[Org 2]],1,2)</f>
        <v>01</v>
      </c>
      <c r="B149" s="27" t="s">
        <v>89</v>
      </c>
      <c r="C149" s="27" t="s">
        <v>170</v>
      </c>
      <c r="D149" s="16" t="str">
        <f>VLOOKUP(Tabla1[[#This Row],[Prog.]],Hoja2!B:C,2,FALSE)</f>
        <v>Archivo municipal</v>
      </c>
      <c r="E149" s="17" t="str">
        <f t="shared" si="4"/>
        <v>2</v>
      </c>
      <c r="F149" s="17" t="str">
        <f t="shared" si="5"/>
        <v>21</v>
      </c>
      <c r="G149" s="27" t="s">
        <v>133</v>
      </c>
      <c r="H149" s="28" t="s">
        <v>134</v>
      </c>
      <c r="I149" s="29">
        <v>1000</v>
      </c>
      <c r="J149" s="29">
        <v>0</v>
      </c>
      <c r="K149" s="29">
        <v>1000</v>
      </c>
      <c r="L149" s="29">
        <v>535.26</v>
      </c>
      <c r="M149" s="29">
        <v>535.26</v>
      </c>
      <c r="N149" s="29">
        <v>85.26</v>
      </c>
      <c r="O149" s="29">
        <v>85.26</v>
      </c>
    </row>
    <row r="150" spans="1:15" x14ac:dyDescent="0.25">
      <c r="A150" s="15" t="str">
        <f>MID(Tabla1[[#This Row],[Org 2]],1,2)</f>
        <v>01</v>
      </c>
      <c r="B150" s="27" t="s">
        <v>89</v>
      </c>
      <c r="C150" s="27" t="s">
        <v>170</v>
      </c>
      <c r="D150" s="16" t="str">
        <f>VLOOKUP(Tabla1[[#This Row],[Prog.]],Hoja2!B:C,2,FALSE)</f>
        <v>Archivo municipal</v>
      </c>
      <c r="E150" s="17" t="str">
        <f t="shared" si="4"/>
        <v>2</v>
      </c>
      <c r="F150" s="17" t="str">
        <f t="shared" si="5"/>
        <v>22</v>
      </c>
      <c r="G150" s="27" t="s">
        <v>105</v>
      </c>
      <c r="H150" s="28" t="s">
        <v>106</v>
      </c>
      <c r="I150" s="29">
        <v>910</v>
      </c>
      <c r="J150" s="29">
        <v>0</v>
      </c>
      <c r="K150" s="29">
        <v>910</v>
      </c>
      <c r="L150" s="29">
        <v>0</v>
      </c>
      <c r="M150" s="29">
        <v>0</v>
      </c>
      <c r="N150" s="29">
        <v>0</v>
      </c>
      <c r="O150" s="29">
        <v>0</v>
      </c>
    </row>
    <row r="151" spans="1:15" x14ac:dyDescent="0.25">
      <c r="A151" s="15" t="str">
        <f>MID(Tabla1[[#This Row],[Org 2]],1,2)</f>
        <v>01</v>
      </c>
      <c r="B151" s="27" t="s">
        <v>89</v>
      </c>
      <c r="C151" s="27" t="s">
        <v>170</v>
      </c>
      <c r="D151" s="16" t="str">
        <f>VLOOKUP(Tabla1[[#This Row],[Prog.]],Hoja2!B:C,2,FALSE)</f>
        <v>Archivo municipal</v>
      </c>
      <c r="E151" s="17" t="str">
        <f t="shared" si="4"/>
        <v>2</v>
      </c>
      <c r="F151" s="17" t="str">
        <f t="shared" si="5"/>
        <v>22</v>
      </c>
      <c r="G151" s="27" t="s">
        <v>107</v>
      </c>
      <c r="H151" s="28" t="s">
        <v>108</v>
      </c>
      <c r="I151" s="29">
        <v>59000</v>
      </c>
      <c r="J151" s="29">
        <v>0</v>
      </c>
      <c r="K151" s="29">
        <v>59000</v>
      </c>
      <c r="L151" s="29">
        <v>20471.669999999998</v>
      </c>
      <c r="M151" s="29">
        <v>15536.06</v>
      </c>
      <c r="N151" s="29">
        <v>15536.06</v>
      </c>
      <c r="O151" s="29">
        <v>15536.06</v>
      </c>
    </row>
    <row r="152" spans="1:15" x14ac:dyDescent="0.25">
      <c r="A152" s="15" t="str">
        <f>MID(Tabla1[[#This Row],[Org 2]],1,2)</f>
        <v>01</v>
      </c>
      <c r="B152" s="27" t="s">
        <v>89</v>
      </c>
      <c r="C152" s="27" t="s">
        <v>170</v>
      </c>
      <c r="D152" s="16" t="str">
        <f>VLOOKUP(Tabla1[[#This Row],[Prog.]],Hoja2!B:C,2,FALSE)</f>
        <v>Archivo municipal</v>
      </c>
      <c r="E152" s="17" t="str">
        <f t="shared" si="4"/>
        <v>2</v>
      </c>
      <c r="F152" s="17" t="str">
        <f t="shared" si="5"/>
        <v>22</v>
      </c>
      <c r="G152" s="27" t="s">
        <v>159</v>
      </c>
      <c r="H152" s="28" t="s">
        <v>160</v>
      </c>
      <c r="I152" s="29">
        <v>1000</v>
      </c>
      <c r="J152" s="29">
        <v>0</v>
      </c>
      <c r="K152" s="29">
        <v>1000</v>
      </c>
      <c r="L152" s="29">
        <v>2000</v>
      </c>
      <c r="M152" s="29">
        <v>93.9</v>
      </c>
      <c r="N152" s="29">
        <v>93.9</v>
      </c>
      <c r="O152" s="29">
        <v>93.9</v>
      </c>
    </row>
    <row r="153" spans="1:15" x14ac:dyDescent="0.25">
      <c r="A153" s="15" t="str">
        <f>MID(Tabla1[[#This Row],[Org 2]],1,2)</f>
        <v>01</v>
      </c>
      <c r="B153" s="27" t="s">
        <v>89</v>
      </c>
      <c r="C153" s="27" t="s">
        <v>170</v>
      </c>
      <c r="D153" s="16" t="str">
        <f>VLOOKUP(Tabla1[[#This Row],[Prog.]],Hoja2!B:C,2,FALSE)</f>
        <v>Archivo municipal</v>
      </c>
      <c r="E153" s="17" t="str">
        <f t="shared" si="4"/>
        <v>2</v>
      </c>
      <c r="F153" s="17" t="str">
        <f t="shared" si="5"/>
        <v>22</v>
      </c>
      <c r="G153" s="27" t="s">
        <v>161</v>
      </c>
      <c r="H153" s="28" t="s">
        <v>162</v>
      </c>
      <c r="I153" s="29">
        <v>3000</v>
      </c>
      <c r="J153" s="29">
        <v>0</v>
      </c>
      <c r="K153" s="29">
        <v>3000</v>
      </c>
      <c r="L153" s="29">
        <v>2855.6</v>
      </c>
      <c r="M153" s="29">
        <v>2855.6</v>
      </c>
      <c r="N153" s="29">
        <v>617.1</v>
      </c>
      <c r="O153" s="29">
        <v>617.1</v>
      </c>
    </row>
    <row r="154" spans="1:15" x14ac:dyDescent="0.25">
      <c r="A154" s="15" t="str">
        <f>MID(Tabla1[[#This Row],[Org 2]],1,2)</f>
        <v>01</v>
      </c>
      <c r="B154" s="27" t="s">
        <v>89</v>
      </c>
      <c r="C154" s="27" t="s">
        <v>170</v>
      </c>
      <c r="D154" s="16" t="str">
        <f>VLOOKUP(Tabla1[[#This Row],[Prog.]],Hoja2!B:C,2,FALSE)</f>
        <v>Archivo municipal</v>
      </c>
      <c r="E154" s="17" t="str">
        <f t="shared" si="4"/>
        <v>2</v>
      </c>
      <c r="F154" s="17" t="str">
        <f t="shared" si="5"/>
        <v>22</v>
      </c>
      <c r="G154" s="27" t="s">
        <v>163</v>
      </c>
      <c r="H154" s="28" t="s">
        <v>164</v>
      </c>
      <c r="I154" s="29">
        <v>4500</v>
      </c>
      <c r="J154" s="29">
        <v>0</v>
      </c>
      <c r="K154" s="29">
        <v>4500</v>
      </c>
      <c r="L154" s="29">
        <v>0</v>
      </c>
      <c r="M154" s="29">
        <v>0</v>
      </c>
      <c r="N154" s="29">
        <v>0</v>
      </c>
      <c r="O154" s="29">
        <v>0</v>
      </c>
    </row>
    <row r="155" spans="1:15" x14ac:dyDescent="0.25">
      <c r="A155" s="15" t="str">
        <f>MID(Tabla1[[#This Row],[Org 2]],1,2)</f>
        <v>01</v>
      </c>
      <c r="B155" s="27" t="s">
        <v>89</v>
      </c>
      <c r="C155" s="27" t="s">
        <v>170</v>
      </c>
      <c r="D155" s="16" t="str">
        <f>VLOOKUP(Tabla1[[#This Row],[Prog.]],Hoja2!B:C,2,FALSE)</f>
        <v>Archivo municipal</v>
      </c>
      <c r="E155" s="17" t="str">
        <f t="shared" si="4"/>
        <v>2</v>
      </c>
      <c r="F155" s="17" t="str">
        <f t="shared" si="5"/>
        <v>22</v>
      </c>
      <c r="G155" s="27" t="s">
        <v>165</v>
      </c>
      <c r="H155" s="28" t="s">
        <v>166</v>
      </c>
      <c r="I155" s="29">
        <v>0</v>
      </c>
      <c r="J155" s="29">
        <v>0</v>
      </c>
      <c r="K155" s="29">
        <v>0</v>
      </c>
      <c r="L155" s="29">
        <v>0</v>
      </c>
      <c r="M155" s="29">
        <v>0</v>
      </c>
      <c r="N155" s="29">
        <v>0</v>
      </c>
      <c r="O155" s="29">
        <v>0</v>
      </c>
    </row>
    <row r="156" spans="1:15" x14ac:dyDescent="0.25">
      <c r="A156" s="15" t="str">
        <f>MID(Tabla1[[#This Row],[Org 2]],1,2)</f>
        <v>01</v>
      </c>
      <c r="B156" s="27" t="s">
        <v>89</v>
      </c>
      <c r="C156" s="27" t="s">
        <v>170</v>
      </c>
      <c r="D156" s="16" t="str">
        <f>VLOOKUP(Tabla1[[#This Row],[Prog.]],Hoja2!B:C,2,FALSE)</f>
        <v>Archivo municipal</v>
      </c>
      <c r="E156" s="17" t="str">
        <f t="shared" si="4"/>
        <v>2</v>
      </c>
      <c r="F156" s="17" t="str">
        <f t="shared" si="5"/>
        <v>22</v>
      </c>
      <c r="G156" s="27" t="s">
        <v>171</v>
      </c>
      <c r="H156" s="28" t="s">
        <v>172</v>
      </c>
      <c r="I156" s="29">
        <v>80500</v>
      </c>
      <c r="J156" s="29">
        <v>0</v>
      </c>
      <c r="K156" s="29">
        <v>80500</v>
      </c>
      <c r="L156" s="29">
        <v>40250</v>
      </c>
      <c r="M156" s="29">
        <v>40250</v>
      </c>
      <c r="N156" s="29">
        <v>10147.98</v>
      </c>
      <c r="O156" s="29">
        <v>10147.98</v>
      </c>
    </row>
    <row r="157" spans="1:15" x14ac:dyDescent="0.25">
      <c r="A157" s="15" t="str">
        <f>MID(Tabla1[[#This Row],[Org 2]],1,2)</f>
        <v>01</v>
      </c>
      <c r="B157" s="27" t="s">
        <v>89</v>
      </c>
      <c r="C157" s="27" t="s">
        <v>170</v>
      </c>
      <c r="D157" s="16" t="str">
        <f>VLOOKUP(Tabla1[[#This Row],[Prog.]],Hoja2!B:C,2,FALSE)</f>
        <v>Archivo municipal</v>
      </c>
      <c r="E157" s="17" t="str">
        <f t="shared" si="4"/>
        <v>2</v>
      </c>
      <c r="F157" s="17" t="str">
        <f t="shared" si="5"/>
        <v>22</v>
      </c>
      <c r="G157" s="27" t="s">
        <v>137</v>
      </c>
      <c r="H157" s="28" t="s">
        <v>138</v>
      </c>
      <c r="I157" s="29">
        <v>58100</v>
      </c>
      <c r="J157" s="29">
        <v>0</v>
      </c>
      <c r="K157" s="29">
        <v>58100</v>
      </c>
      <c r="L157" s="29">
        <v>12583.15</v>
      </c>
      <c r="M157" s="29">
        <v>12583.15</v>
      </c>
      <c r="N157" s="29">
        <v>2205.69</v>
      </c>
      <c r="O157" s="29">
        <v>2205.69</v>
      </c>
    </row>
    <row r="158" spans="1:15" x14ac:dyDescent="0.25">
      <c r="A158" s="15" t="str">
        <f>MID(Tabla1[[#This Row],[Org 2]],1,2)</f>
        <v>01</v>
      </c>
      <c r="B158" s="27" t="s">
        <v>89</v>
      </c>
      <c r="C158" s="27" t="s">
        <v>170</v>
      </c>
      <c r="D158" s="16" t="str">
        <f>VLOOKUP(Tabla1[[#This Row],[Prog.]],Hoja2!B:C,2,FALSE)</f>
        <v>Archivo municipal</v>
      </c>
      <c r="E158" s="17" t="str">
        <f t="shared" si="4"/>
        <v>6</v>
      </c>
      <c r="F158" s="17" t="str">
        <f t="shared" si="5"/>
        <v>68</v>
      </c>
      <c r="G158" s="27" t="s">
        <v>690</v>
      </c>
      <c r="H158" s="28" t="s">
        <v>691</v>
      </c>
      <c r="I158" s="29">
        <v>7000</v>
      </c>
      <c r="J158" s="29">
        <v>0</v>
      </c>
      <c r="K158" s="29">
        <v>7000</v>
      </c>
      <c r="L158" s="29">
        <v>0</v>
      </c>
      <c r="M158" s="29">
        <v>0</v>
      </c>
      <c r="N158" s="29">
        <v>0</v>
      </c>
      <c r="O158" s="29">
        <v>0</v>
      </c>
    </row>
    <row r="159" spans="1:15" x14ac:dyDescent="0.25">
      <c r="A159" s="15" t="str">
        <f>MID(Tabla1[[#This Row],[Org 2]],1,2)</f>
        <v>01</v>
      </c>
      <c r="B159" s="27" t="s">
        <v>89</v>
      </c>
      <c r="C159" s="27" t="s">
        <v>177</v>
      </c>
      <c r="D159" s="16" t="str">
        <f>VLOOKUP(Tabla1[[#This Row],[Prog.]],Hoja2!B:C,2,FALSE)</f>
        <v>Gobierno y relaciones</v>
      </c>
      <c r="E159" s="17" t="str">
        <f t="shared" si="4"/>
        <v>1</v>
      </c>
      <c r="F159" s="17" t="str">
        <f t="shared" si="5"/>
        <v>12</v>
      </c>
      <c r="G159" s="27" t="s">
        <v>125</v>
      </c>
      <c r="H159" s="28" t="s">
        <v>126</v>
      </c>
      <c r="I159" s="29">
        <v>18087</v>
      </c>
      <c r="J159" s="29">
        <v>0</v>
      </c>
      <c r="K159" s="29">
        <v>18087</v>
      </c>
      <c r="L159" s="29">
        <v>17476</v>
      </c>
      <c r="M159" s="29">
        <v>17476</v>
      </c>
      <c r="N159" s="29">
        <v>5307.6</v>
      </c>
      <c r="O159" s="29">
        <v>5307.6</v>
      </c>
    </row>
    <row r="160" spans="1:15" x14ac:dyDescent="0.25">
      <c r="A160" s="15" t="str">
        <f>MID(Tabla1[[#This Row],[Org 2]],1,2)</f>
        <v>01</v>
      </c>
      <c r="B160" s="27" t="s">
        <v>89</v>
      </c>
      <c r="C160" s="27" t="s">
        <v>177</v>
      </c>
      <c r="D160" s="16" t="str">
        <f>VLOOKUP(Tabla1[[#This Row],[Prog.]],Hoja2!B:C,2,FALSE)</f>
        <v>Gobierno y relaciones</v>
      </c>
      <c r="E160" s="17" t="str">
        <f t="shared" si="4"/>
        <v>1</v>
      </c>
      <c r="F160" s="17" t="str">
        <f t="shared" si="5"/>
        <v>12</v>
      </c>
      <c r="G160" s="27" t="s">
        <v>95</v>
      </c>
      <c r="H160" s="28" t="s">
        <v>96</v>
      </c>
      <c r="I160" s="29">
        <v>12181</v>
      </c>
      <c r="J160" s="29">
        <v>0</v>
      </c>
      <c r="K160" s="29">
        <v>12181</v>
      </c>
      <c r="L160" s="29">
        <v>11770</v>
      </c>
      <c r="M160" s="29">
        <v>11770</v>
      </c>
      <c r="N160" s="29">
        <v>3445.84</v>
      </c>
      <c r="O160" s="29">
        <v>3445.84</v>
      </c>
    </row>
    <row r="161" spans="1:15" x14ac:dyDescent="0.25">
      <c r="A161" s="15" t="str">
        <f>MID(Tabla1[[#This Row],[Org 2]],1,2)</f>
        <v>01</v>
      </c>
      <c r="B161" s="27" t="s">
        <v>89</v>
      </c>
      <c r="C161" s="27" t="s">
        <v>177</v>
      </c>
      <c r="D161" s="16" t="str">
        <f>VLOOKUP(Tabla1[[#This Row],[Prog.]],Hoja2!B:C,2,FALSE)</f>
        <v>Gobierno y relaciones</v>
      </c>
      <c r="E161" s="17" t="str">
        <f t="shared" si="4"/>
        <v>1</v>
      </c>
      <c r="F161" s="17" t="str">
        <f t="shared" si="5"/>
        <v>12</v>
      </c>
      <c r="G161" s="27" t="s">
        <v>129</v>
      </c>
      <c r="H161" s="28" t="s">
        <v>130</v>
      </c>
      <c r="I161" s="29">
        <v>10325</v>
      </c>
      <c r="J161" s="29">
        <v>0</v>
      </c>
      <c r="K161" s="29">
        <v>10325</v>
      </c>
      <c r="L161" s="29">
        <v>9976</v>
      </c>
      <c r="M161" s="29">
        <v>9976</v>
      </c>
      <c r="N161" s="29">
        <v>2867.92</v>
      </c>
      <c r="O161" s="29">
        <v>2867.92</v>
      </c>
    </row>
    <row r="162" spans="1:15" x14ac:dyDescent="0.25">
      <c r="A162" s="15" t="str">
        <f>MID(Tabla1[[#This Row],[Org 2]],1,2)</f>
        <v>01</v>
      </c>
      <c r="B162" s="27" t="s">
        <v>89</v>
      </c>
      <c r="C162" s="27" t="s">
        <v>177</v>
      </c>
      <c r="D162" s="16" t="str">
        <f>VLOOKUP(Tabla1[[#This Row],[Prog.]],Hoja2!B:C,2,FALSE)</f>
        <v>Gobierno y relaciones</v>
      </c>
      <c r="E162" s="17" t="str">
        <f t="shared" si="4"/>
        <v>1</v>
      </c>
      <c r="F162" s="17" t="str">
        <f t="shared" si="5"/>
        <v>12</v>
      </c>
      <c r="G162" s="27" t="s">
        <v>97</v>
      </c>
      <c r="H162" s="28" t="s">
        <v>98</v>
      </c>
      <c r="I162" s="29">
        <v>15784</v>
      </c>
      <c r="J162" s="29">
        <v>0</v>
      </c>
      <c r="K162" s="29">
        <v>15784</v>
      </c>
      <c r="L162" s="29">
        <v>14952</v>
      </c>
      <c r="M162" s="29">
        <v>14952</v>
      </c>
      <c r="N162" s="29">
        <v>4708.1000000000004</v>
      </c>
      <c r="O162" s="29">
        <v>4708.1000000000004</v>
      </c>
    </row>
    <row r="163" spans="1:15" x14ac:dyDescent="0.25">
      <c r="A163" s="15" t="str">
        <f>MID(Tabla1[[#This Row],[Org 2]],1,2)</f>
        <v>01</v>
      </c>
      <c r="B163" s="27" t="s">
        <v>89</v>
      </c>
      <c r="C163" s="27" t="s">
        <v>177</v>
      </c>
      <c r="D163" s="16" t="str">
        <f>VLOOKUP(Tabla1[[#This Row],[Prog.]],Hoja2!B:C,2,FALSE)</f>
        <v>Gobierno y relaciones</v>
      </c>
      <c r="E163" s="17" t="str">
        <f t="shared" si="4"/>
        <v>1</v>
      </c>
      <c r="F163" s="17" t="str">
        <f t="shared" si="5"/>
        <v>12</v>
      </c>
      <c r="G163" s="27" t="s">
        <v>99</v>
      </c>
      <c r="H163" s="28" t="s">
        <v>100</v>
      </c>
      <c r="I163" s="29">
        <v>28759</v>
      </c>
      <c r="J163" s="29">
        <v>0</v>
      </c>
      <c r="K163" s="29">
        <v>28759</v>
      </c>
      <c r="L163" s="29">
        <v>27787</v>
      </c>
      <c r="M163" s="29">
        <v>27787</v>
      </c>
      <c r="N163" s="29">
        <v>7977.56</v>
      </c>
      <c r="O163" s="29">
        <v>7977.56</v>
      </c>
    </row>
    <row r="164" spans="1:15" x14ac:dyDescent="0.25">
      <c r="A164" s="15" t="str">
        <f>MID(Tabla1[[#This Row],[Org 2]],1,2)</f>
        <v>01</v>
      </c>
      <c r="B164" s="27" t="s">
        <v>89</v>
      </c>
      <c r="C164" s="27" t="s">
        <v>177</v>
      </c>
      <c r="D164" s="16" t="str">
        <f>VLOOKUP(Tabla1[[#This Row],[Prog.]],Hoja2!B:C,2,FALSE)</f>
        <v>Gobierno y relaciones</v>
      </c>
      <c r="E164" s="17" t="str">
        <f t="shared" si="4"/>
        <v>1</v>
      </c>
      <c r="F164" s="17" t="str">
        <f t="shared" si="5"/>
        <v>12</v>
      </c>
      <c r="G164" s="27" t="s">
        <v>101</v>
      </c>
      <c r="H164" s="28" t="s">
        <v>102</v>
      </c>
      <c r="I164" s="29">
        <v>65383</v>
      </c>
      <c r="J164" s="29">
        <v>0</v>
      </c>
      <c r="K164" s="29">
        <v>65383</v>
      </c>
      <c r="L164" s="29">
        <v>63175</v>
      </c>
      <c r="M164" s="29">
        <v>63175</v>
      </c>
      <c r="N164" s="29">
        <v>18136.759999999998</v>
      </c>
      <c r="O164" s="29">
        <v>18136.759999999998</v>
      </c>
    </row>
    <row r="165" spans="1:15" x14ac:dyDescent="0.25">
      <c r="A165" s="15" t="str">
        <f>MID(Tabla1[[#This Row],[Org 2]],1,2)</f>
        <v>01</v>
      </c>
      <c r="B165" s="27" t="s">
        <v>89</v>
      </c>
      <c r="C165" s="27" t="s">
        <v>177</v>
      </c>
      <c r="D165" s="16" t="str">
        <f>VLOOKUP(Tabla1[[#This Row],[Prog.]],Hoja2!B:C,2,FALSE)</f>
        <v>Gobierno y relaciones</v>
      </c>
      <c r="E165" s="17" t="str">
        <f t="shared" si="4"/>
        <v>1</v>
      </c>
      <c r="F165" s="17" t="str">
        <f t="shared" si="5"/>
        <v>12</v>
      </c>
      <c r="G165" s="27" t="s">
        <v>103</v>
      </c>
      <c r="H165" s="28" t="s">
        <v>104</v>
      </c>
      <c r="I165" s="29">
        <v>7390</v>
      </c>
      <c r="J165" s="29">
        <v>0</v>
      </c>
      <c r="K165" s="29">
        <v>7390</v>
      </c>
      <c r="L165" s="29">
        <v>6818</v>
      </c>
      <c r="M165" s="29">
        <v>6818</v>
      </c>
      <c r="N165" s="29">
        <v>2799.36</v>
      </c>
      <c r="O165" s="29">
        <v>2799.36</v>
      </c>
    </row>
    <row r="166" spans="1:15" x14ac:dyDescent="0.25">
      <c r="A166" s="15" t="str">
        <f>MID(Tabla1[[#This Row],[Org 2]],1,2)</f>
        <v>01</v>
      </c>
      <c r="B166" s="27" t="s">
        <v>89</v>
      </c>
      <c r="C166" s="27" t="s">
        <v>177</v>
      </c>
      <c r="D166" s="16" t="str">
        <f>VLOOKUP(Tabla1[[#This Row],[Prog.]],Hoja2!B:C,2,FALSE)</f>
        <v>Gobierno y relaciones</v>
      </c>
      <c r="E166" s="17" t="str">
        <f t="shared" si="4"/>
        <v>2</v>
      </c>
      <c r="F166" s="17" t="str">
        <f t="shared" si="5"/>
        <v>20</v>
      </c>
      <c r="G166" s="27" t="s">
        <v>131</v>
      </c>
      <c r="H166" s="28" t="s">
        <v>132</v>
      </c>
      <c r="I166" s="29">
        <v>4500</v>
      </c>
      <c r="J166" s="29">
        <v>0</v>
      </c>
      <c r="K166" s="29">
        <v>4500</v>
      </c>
      <c r="L166" s="29">
        <v>3026.55</v>
      </c>
      <c r="M166" s="29">
        <v>3026.55</v>
      </c>
      <c r="N166" s="29">
        <v>697.26</v>
      </c>
      <c r="O166" s="29">
        <v>697.26</v>
      </c>
    </row>
    <row r="167" spans="1:15" x14ac:dyDescent="0.25">
      <c r="A167" s="15" t="str">
        <f>MID(Tabla1[[#This Row],[Org 2]],1,2)</f>
        <v>01</v>
      </c>
      <c r="B167" s="27" t="s">
        <v>89</v>
      </c>
      <c r="C167" s="27" t="s">
        <v>177</v>
      </c>
      <c r="D167" s="16" t="str">
        <f>VLOOKUP(Tabla1[[#This Row],[Prog.]],Hoja2!B:C,2,FALSE)</f>
        <v>Gobierno y relaciones</v>
      </c>
      <c r="E167" s="17" t="str">
        <f t="shared" si="4"/>
        <v>2</v>
      </c>
      <c r="F167" s="17" t="str">
        <f t="shared" si="5"/>
        <v>21</v>
      </c>
      <c r="G167" s="27" t="s">
        <v>133</v>
      </c>
      <c r="H167" s="28" t="s">
        <v>134</v>
      </c>
      <c r="I167" s="29">
        <v>3500</v>
      </c>
      <c r="J167" s="29">
        <v>0</v>
      </c>
      <c r="K167" s="29">
        <v>3500</v>
      </c>
      <c r="L167" s="29">
        <v>866.15</v>
      </c>
      <c r="M167" s="29">
        <v>866.15</v>
      </c>
      <c r="N167" s="29">
        <v>318</v>
      </c>
      <c r="O167" s="29">
        <v>318</v>
      </c>
    </row>
    <row r="168" spans="1:15" x14ac:dyDescent="0.25">
      <c r="A168" s="15" t="str">
        <f>MID(Tabla1[[#This Row],[Org 2]],1,2)</f>
        <v>01</v>
      </c>
      <c r="B168" s="27" t="s">
        <v>89</v>
      </c>
      <c r="C168" s="27" t="s">
        <v>177</v>
      </c>
      <c r="D168" s="16" t="str">
        <f>VLOOKUP(Tabla1[[#This Row],[Prog.]],Hoja2!B:C,2,FALSE)</f>
        <v>Gobierno y relaciones</v>
      </c>
      <c r="E168" s="17" t="str">
        <f t="shared" si="4"/>
        <v>2</v>
      </c>
      <c r="F168" s="17" t="str">
        <f t="shared" si="5"/>
        <v>22</v>
      </c>
      <c r="G168" s="27" t="s">
        <v>107</v>
      </c>
      <c r="H168" s="28" t="s">
        <v>108</v>
      </c>
      <c r="I168" s="29">
        <v>50500</v>
      </c>
      <c r="J168" s="29">
        <v>0</v>
      </c>
      <c r="K168" s="29">
        <v>50500</v>
      </c>
      <c r="L168" s="29">
        <v>50864.46</v>
      </c>
      <c r="M168" s="29">
        <v>50864.46</v>
      </c>
      <c r="N168" s="29">
        <v>16121.64</v>
      </c>
      <c r="O168" s="29">
        <v>16121.64</v>
      </c>
    </row>
    <row r="169" spans="1:15" x14ac:dyDescent="0.25">
      <c r="A169" s="15" t="str">
        <f>MID(Tabla1[[#This Row],[Org 2]],1,2)</f>
        <v>01</v>
      </c>
      <c r="B169" s="27" t="s">
        <v>89</v>
      </c>
      <c r="C169" s="27" t="s">
        <v>177</v>
      </c>
      <c r="D169" s="16" t="str">
        <f>VLOOKUP(Tabla1[[#This Row],[Prog.]],Hoja2!B:C,2,FALSE)</f>
        <v>Gobierno y relaciones</v>
      </c>
      <c r="E169" s="17" t="str">
        <f t="shared" si="4"/>
        <v>2</v>
      </c>
      <c r="F169" s="17" t="str">
        <f t="shared" si="5"/>
        <v>22</v>
      </c>
      <c r="G169" s="27" t="s">
        <v>161</v>
      </c>
      <c r="H169" s="28" t="s">
        <v>162</v>
      </c>
      <c r="I169" s="29">
        <v>59000</v>
      </c>
      <c r="J169" s="29">
        <v>0</v>
      </c>
      <c r="K169" s="29">
        <v>59000</v>
      </c>
      <c r="L169" s="29">
        <v>8445.7999999999993</v>
      </c>
      <c r="M169" s="29">
        <v>8445.7999999999993</v>
      </c>
      <c r="N169" s="29">
        <v>7356.8</v>
      </c>
      <c r="O169" s="29">
        <v>7356.8</v>
      </c>
    </row>
    <row r="170" spans="1:15" x14ac:dyDescent="0.25">
      <c r="A170" s="15" t="str">
        <f>MID(Tabla1[[#This Row],[Org 2]],1,2)</f>
        <v>01</v>
      </c>
      <c r="B170" s="27" t="s">
        <v>89</v>
      </c>
      <c r="C170" s="27" t="s">
        <v>177</v>
      </c>
      <c r="D170" s="16" t="str">
        <f>VLOOKUP(Tabla1[[#This Row],[Prog.]],Hoja2!B:C,2,FALSE)</f>
        <v>Gobierno y relaciones</v>
      </c>
      <c r="E170" s="17" t="str">
        <f t="shared" si="4"/>
        <v>2</v>
      </c>
      <c r="F170" s="17" t="str">
        <f t="shared" si="5"/>
        <v>22</v>
      </c>
      <c r="G170" s="27" t="s">
        <v>165</v>
      </c>
      <c r="H170" s="28" t="s">
        <v>166</v>
      </c>
      <c r="I170" s="29">
        <v>25000</v>
      </c>
      <c r="J170" s="29">
        <v>0</v>
      </c>
      <c r="K170" s="29">
        <v>25000</v>
      </c>
      <c r="L170" s="29">
        <v>3383.03</v>
      </c>
      <c r="M170" s="29">
        <v>3383.03</v>
      </c>
      <c r="N170" s="29">
        <v>1616.56</v>
      </c>
      <c r="O170" s="29">
        <v>1616.56</v>
      </c>
    </row>
    <row r="171" spans="1:15" x14ac:dyDescent="0.25">
      <c r="A171" s="15" t="str">
        <f>MID(Tabla1[[#This Row],[Org 2]],1,2)</f>
        <v>01</v>
      </c>
      <c r="B171" s="27" t="s">
        <v>89</v>
      </c>
      <c r="C171" s="27" t="s">
        <v>177</v>
      </c>
      <c r="D171" s="16" t="str">
        <f>VLOOKUP(Tabla1[[#This Row],[Prog.]],Hoja2!B:C,2,FALSE)</f>
        <v>Gobierno y relaciones</v>
      </c>
      <c r="E171" s="17" t="str">
        <f t="shared" si="4"/>
        <v>2</v>
      </c>
      <c r="F171" s="17" t="str">
        <f t="shared" si="5"/>
        <v>23</v>
      </c>
      <c r="G171" s="27" t="s">
        <v>178</v>
      </c>
      <c r="H171" s="28" t="s">
        <v>179</v>
      </c>
      <c r="I171" s="29">
        <v>13000</v>
      </c>
      <c r="J171" s="29">
        <v>0</v>
      </c>
      <c r="K171" s="29">
        <v>13000</v>
      </c>
      <c r="L171" s="29">
        <v>3000</v>
      </c>
      <c r="M171" s="29">
        <v>3000</v>
      </c>
      <c r="N171" s="29">
        <v>3000</v>
      </c>
      <c r="O171" s="29">
        <v>3000</v>
      </c>
    </row>
    <row r="172" spans="1:15" x14ac:dyDescent="0.25">
      <c r="A172" s="15" t="str">
        <f>MID(Tabla1[[#This Row],[Org 2]],1,2)</f>
        <v>01</v>
      </c>
      <c r="B172" s="27" t="s">
        <v>89</v>
      </c>
      <c r="C172" s="27" t="s">
        <v>177</v>
      </c>
      <c r="D172" s="16" t="str">
        <f>VLOOKUP(Tabla1[[#This Row],[Prog.]],Hoja2!B:C,2,FALSE)</f>
        <v>Gobierno y relaciones</v>
      </c>
      <c r="E172" s="17" t="str">
        <f t="shared" si="4"/>
        <v>4</v>
      </c>
      <c r="F172" s="17" t="str">
        <f t="shared" si="5"/>
        <v>46</v>
      </c>
      <c r="G172" s="27" t="s">
        <v>180</v>
      </c>
      <c r="H172" s="28" t="s">
        <v>181</v>
      </c>
      <c r="I172" s="29">
        <v>13700</v>
      </c>
      <c r="J172" s="29">
        <v>0</v>
      </c>
      <c r="K172" s="29">
        <v>13700</v>
      </c>
      <c r="L172" s="29">
        <v>0</v>
      </c>
      <c r="M172" s="29">
        <v>0</v>
      </c>
      <c r="N172" s="29">
        <v>0</v>
      </c>
      <c r="O172" s="29">
        <v>0</v>
      </c>
    </row>
    <row r="173" spans="1:15" x14ac:dyDescent="0.25">
      <c r="A173" s="15" t="str">
        <f>MID(Tabla1[[#This Row],[Org 2]],1,2)</f>
        <v>01</v>
      </c>
      <c r="B173" s="27" t="s">
        <v>89</v>
      </c>
      <c r="C173" s="27" t="s">
        <v>177</v>
      </c>
      <c r="D173" s="16" t="str">
        <f>VLOOKUP(Tabla1[[#This Row],[Prog.]],Hoja2!B:C,2,FALSE)</f>
        <v>Gobierno y relaciones</v>
      </c>
      <c r="E173" s="17" t="str">
        <f t="shared" si="4"/>
        <v>4</v>
      </c>
      <c r="F173" s="17" t="str">
        <f t="shared" si="5"/>
        <v>46</v>
      </c>
      <c r="G173" s="27" t="s">
        <v>182</v>
      </c>
      <c r="H173" s="28" t="s">
        <v>183</v>
      </c>
      <c r="I173" s="29">
        <v>46000</v>
      </c>
      <c r="J173" s="29">
        <v>0</v>
      </c>
      <c r="K173" s="29">
        <v>46000</v>
      </c>
      <c r="L173" s="29">
        <v>32776.660000000003</v>
      </c>
      <c r="M173" s="29">
        <v>32776.660000000003</v>
      </c>
      <c r="N173" s="29">
        <v>29776.66</v>
      </c>
      <c r="O173" s="29">
        <v>29776.66</v>
      </c>
    </row>
    <row r="174" spans="1:15" x14ac:dyDescent="0.25">
      <c r="A174" s="15" t="str">
        <f>MID(Tabla1[[#This Row],[Org 2]],1,2)</f>
        <v>01</v>
      </c>
      <c r="B174" s="27" t="s">
        <v>89</v>
      </c>
      <c r="C174" s="27" t="s">
        <v>184</v>
      </c>
      <c r="D174" s="16" t="str">
        <f>VLOOKUP(Tabla1[[#This Row],[Prog.]],Hoja2!B:C,2,FALSE)</f>
        <v>Intervención General</v>
      </c>
      <c r="E174" s="17" t="str">
        <f t="shared" si="4"/>
        <v>1</v>
      </c>
      <c r="F174" s="17" t="str">
        <f t="shared" si="5"/>
        <v>12</v>
      </c>
      <c r="G174" s="27" t="s">
        <v>125</v>
      </c>
      <c r="H174" s="28" t="s">
        <v>126</v>
      </c>
      <c r="I174" s="29">
        <v>126611</v>
      </c>
      <c r="J174" s="29">
        <v>0</v>
      </c>
      <c r="K174" s="29">
        <v>126611</v>
      </c>
      <c r="L174" s="29">
        <v>104339</v>
      </c>
      <c r="M174" s="29">
        <v>104339</v>
      </c>
      <c r="N174" s="29">
        <v>28010.19</v>
      </c>
      <c r="O174" s="29">
        <v>28010.19</v>
      </c>
    </row>
    <row r="175" spans="1:15" x14ac:dyDescent="0.25">
      <c r="A175" s="15" t="str">
        <f>MID(Tabla1[[#This Row],[Org 2]],1,2)</f>
        <v>01</v>
      </c>
      <c r="B175" s="27" t="s">
        <v>89</v>
      </c>
      <c r="C175" s="27" t="s">
        <v>184</v>
      </c>
      <c r="D175" s="16" t="str">
        <f>VLOOKUP(Tabla1[[#This Row],[Prog.]],Hoja2!B:C,2,FALSE)</f>
        <v>Intervención General</v>
      </c>
      <c r="E175" s="17" t="str">
        <f t="shared" si="4"/>
        <v>1</v>
      </c>
      <c r="F175" s="17" t="str">
        <f t="shared" si="5"/>
        <v>12</v>
      </c>
      <c r="G175" s="27" t="s">
        <v>127</v>
      </c>
      <c r="H175" s="28" t="s">
        <v>128</v>
      </c>
      <c r="I175" s="29">
        <v>47715</v>
      </c>
      <c r="J175" s="29">
        <v>0</v>
      </c>
      <c r="K175" s="29">
        <v>47715</v>
      </c>
      <c r="L175" s="29">
        <v>15905</v>
      </c>
      <c r="M175" s="29">
        <v>15905</v>
      </c>
      <c r="N175" s="29">
        <v>9121.6200000000008</v>
      </c>
      <c r="O175" s="29">
        <v>9121.6200000000008</v>
      </c>
    </row>
    <row r="176" spans="1:15" x14ac:dyDescent="0.25">
      <c r="A176" s="15" t="str">
        <f>MID(Tabla1[[#This Row],[Org 2]],1,2)</f>
        <v>01</v>
      </c>
      <c r="B176" s="27" t="s">
        <v>89</v>
      </c>
      <c r="C176" s="27" t="s">
        <v>184</v>
      </c>
      <c r="D176" s="16" t="str">
        <f>VLOOKUP(Tabla1[[#This Row],[Prog.]],Hoja2!B:C,2,FALSE)</f>
        <v>Intervención General</v>
      </c>
      <c r="E176" s="17" t="str">
        <f t="shared" si="4"/>
        <v>1</v>
      </c>
      <c r="F176" s="17" t="str">
        <f t="shared" si="5"/>
        <v>12</v>
      </c>
      <c r="G176" s="27" t="s">
        <v>95</v>
      </c>
      <c r="H176" s="28" t="s">
        <v>96</v>
      </c>
      <c r="I176" s="29">
        <v>158358</v>
      </c>
      <c r="J176" s="29">
        <v>0</v>
      </c>
      <c r="K176" s="29">
        <v>158358</v>
      </c>
      <c r="L176" s="29">
        <v>133995</v>
      </c>
      <c r="M176" s="29">
        <v>133995</v>
      </c>
      <c r="N176" s="29">
        <v>32694.78</v>
      </c>
      <c r="O176" s="29">
        <v>32694.78</v>
      </c>
    </row>
    <row r="177" spans="1:15" x14ac:dyDescent="0.25">
      <c r="A177" s="15" t="str">
        <f>MID(Tabla1[[#This Row],[Org 2]],1,2)</f>
        <v>01</v>
      </c>
      <c r="B177" s="27" t="s">
        <v>89</v>
      </c>
      <c r="C177" s="27" t="s">
        <v>184</v>
      </c>
      <c r="D177" s="16" t="str">
        <f>VLOOKUP(Tabla1[[#This Row],[Prog.]],Hoja2!B:C,2,FALSE)</f>
        <v>Intervención General</v>
      </c>
      <c r="E177" s="17" t="str">
        <f t="shared" si="4"/>
        <v>1</v>
      </c>
      <c r="F177" s="17" t="str">
        <f t="shared" si="5"/>
        <v>12</v>
      </c>
      <c r="G177" s="27" t="s">
        <v>129</v>
      </c>
      <c r="H177" s="28" t="s">
        <v>130</v>
      </c>
      <c r="I177" s="29">
        <v>30976</v>
      </c>
      <c r="J177" s="29">
        <v>0</v>
      </c>
      <c r="K177" s="29">
        <v>30976</v>
      </c>
      <c r="L177" s="29">
        <v>20650</v>
      </c>
      <c r="M177" s="29">
        <v>20650</v>
      </c>
      <c r="N177" s="29">
        <v>8491.75</v>
      </c>
      <c r="O177" s="29">
        <v>8491.75</v>
      </c>
    </row>
    <row r="178" spans="1:15" x14ac:dyDescent="0.25">
      <c r="A178" s="15" t="str">
        <f>MID(Tabla1[[#This Row],[Org 2]],1,2)</f>
        <v>01</v>
      </c>
      <c r="B178" s="27" t="s">
        <v>89</v>
      </c>
      <c r="C178" s="27" t="s">
        <v>184</v>
      </c>
      <c r="D178" s="16" t="str">
        <f>VLOOKUP(Tabla1[[#This Row],[Prog.]],Hoja2!B:C,2,FALSE)</f>
        <v>Intervención General</v>
      </c>
      <c r="E178" s="17" t="str">
        <f t="shared" si="4"/>
        <v>1</v>
      </c>
      <c r="F178" s="17" t="str">
        <f t="shared" si="5"/>
        <v>12</v>
      </c>
      <c r="G178" s="27" t="s">
        <v>97</v>
      </c>
      <c r="H178" s="28" t="s">
        <v>98</v>
      </c>
      <c r="I178" s="29">
        <v>85727</v>
      </c>
      <c r="J178" s="29">
        <v>0</v>
      </c>
      <c r="K178" s="29">
        <v>85727</v>
      </c>
      <c r="L178" s="29">
        <v>85727</v>
      </c>
      <c r="M178" s="29">
        <v>85727</v>
      </c>
      <c r="N178" s="29">
        <v>23637.56</v>
      </c>
      <c r="O178" s="29">
        <v>23637.56</v>
      </c>
    </row>
    <row r="179" spans="1:15" x14ac:dyDescent="0.25">
      <c r="A179" s="15" t="str">
        <f>MID(Tabla1[[#This Row],[Org 2]],1,2)</f>
        <v>01</v>
      </c>
      <c r="B179" s="27" t="s">
        <v>89</v>
      </c>
      <c r="C179" s="27" t="s">
        <v>184</v>
      </c>
      <c r="D179" s="16" t="str">
        <f>VLOOKUP(Tabla1[[#This Row],[Prog.]],Hoja2!B:C,2,FALSE)</f>
        <v>Intervención General</v>
      </c>
      <c r="E179" s="17" t="str">
        <f t="shared" si="4"/>
        <v>1</v>
      </c>
      <c r="F179" s="17" t="str">
        <f t="shared" si="5"/>
        <v>12</v>
      </c>
      <c r="G179" s="27" t="s">
        <v>99</v>
      </c>
      <c r="H179" s="28" t="s">
        <v>100</v>
      </c>
      <c r="I179" s="29">
        <v>234957</v>
      </c>
      <c r="J179" s="29">
        <v>0</v>
      </c>
      <c r="K179" s="29">
        <v>234957</v>
      </c>
      <c r="L179" s="29">
        <v>178493</v>
      </c>
      <c r="M179" s="29">
        <v>178493</v>
      </c>
      <c r="N179" s="29">
        <v>49421.87</v>
      </c>
      <c r="O179" s="29">
        <v>49421.87</v>
      </c>
    </row>
    <row r="180" spans="1:15" x14ac:dyDescent="0.25">
      <c r="A180" s="15" t="str">
        <f>MID(Tabla1[[#This Row],[Org 2]],1,2)</f>
        <v>01</v>
      </c>
      <c r="B180" s="27" t="s">
        <v>89</v>
      </c>
      <c r="C180" s="27" t="s">
        <v>184</v>
      </c>
      <c r="D180" s="16" t="str">
        <f>VLOOKUP(Tabla1[[#This Row],[Prog.]],Hoja2!B:C,2,FALSE)</f>
        <v>Intervención General</v>
      </c>
      <c r="E180" s="17" t="str">
        <f t="shared" si="4"/>
        <v>1</v>
      </c>
      <c r="F180" s="17" t="str">
        <f t="shared" si="5"/>
        <v>12</v>
      </c>
      <c r="G180" s="27" t="s">
        <v>101</v>
      </c>
      <c r="H180" s="28" t="s">
        <v>102</v>
      </c>
      <c r="I180" s="29">
        <v>595970</v>
      </c>
      <c r="J180" s="29">
        <v>0</v>
      </c>
      <c r="K180" s="29">
        <v>595970</v>
      </c>
      <c r="L180" s="29">
        <v>459522</v>
      </c>
      <c r="M180" s="29">
        <v>459522</v>
      </c>
      <c r="N180" s="29">
        <v>143499.44</v>
      </c>
      <c r="O180" s="29">
        <v>143499.44</v>
      </c>
    </row>
    <row r="181" spans="1:15" x14ac:dyDescent="0.25">
      <c r="A181" s="15" t="str">
        <f>MID(Tabla1[[#This Row],[Org 2]],1,2)</f>
        <v>01</v>
      </c>
      <c r="B181" s="27" t="s">
        <v>89</v>
      </c>
      <c r="C181" s="27" t="s">
        <v>184</v>
      </c>
      <c r="D181" s="16" t="str">
        <f>VLOOKUP(Tabla1[[#This Row],[Prog.]],Hoja2!B:C,2,FALSE)</f>
        <v>Intervención General</v>
      </c>
      <c r="E181" s="17" t="str">
        <f t="shared" si="4"/>
        <v>1</v>
      </c>
      <c r="F181" s="17" t="str">
        <f t="shared" si="5"/>
        <v>12</v>
      </c>
      <c r="G181" s="27" t="s">
        <v>103</v>
      </c>
      <c r="H181" s="28" t="s">
        <v>104</v>
      </c>
      <c r="I181" s="29">
        <v>39006</v>
      </c>
      <c r="J181" s="29">
        <v>0</v>
      </c>
      <c r="K181" s="29">
        <v>39006</v>
      </c>
      <c r="L181" s="29">
        <v>39006</v>
      </c>
      <c r="M181" s="29">
        <v>39006</v>
      </c>
      <c r="N181" s="29">
        <v>12448.19</v>
      </c>
      <c r="O181" s="29">
        <v>12448.19</v>
      </c>
    </row>
    <row r="182" spans="1:15" x14ac:dyDescent="0.25">
      <c r="A182" s="15" t="str">
        <f>MID(Tabla1[[#This Row],[Org 2]],1,2)</f>
        <v>01</v>
      </c>
      <c r="B182" s="27" t="s">
        <v>89</v>
      </c>
      <c r="C182" s="27" t="s">
        <v>184</v>
      </c>
      <c r="D182" s="16" t="str">
        <f>VLOOKUP(Tabla1[[#This Row],[Prog.]],Hoja2!B:C,2,FALSE)</f>
        <v>Intervención General</v>
      </c>
      <c r="E182" s="17" t="str">
        <f t="shared" si="4"/>
        <v>2</v>
      </c>
      <c r="F182" s="17" t="str">
        <f t="shared" si="5"/>
        <v>20</v>
      </c>
      <c r="G182" s="27" t="s">
        <v>131</v>
      </c>
      <c r="H182" s="28" t="s">
        <v>132</v>
      </c>
      <c r="I182" s="29">
        <v>1000</v>
      </c>
      <c r="J182" s="29">
        <v>0</v>
      </c>
      <c r="K182" s="29">
        <v>1000</v>
      </c>
      <c r="L182" s="29">
        <v>786.6</v>
      </c>
      <c r="M182" s="29">
        <v>786.6</v>
      </c>
      <c r="N182" s="29">
        <v>0</v>
      </c>
      <c r="O182" s="29">
        <v>0</v>
      </c>
    </row>
    <row r="183" spans="1:15" x14ac:dyDescent="0.25">
      <c r="A183" s="15" t="str">
        <f>MID(Tabla1[[#This Row],[Org 2]],1,2)</f>
        <v>01</v>
      </c>
      <c r="B183" s="27" t="s">
        <v>89</v>
      </c>
      <c r="C183" s="27" t="s">
        <v>184</v>
      </c>
      <c r="D183" s="16" t="str">
        <f>VLOOKUP(Tabla1[[#This Row],[Prog.]],Hoja2!B:C,2,FALSE)</f>
        <v>Intervención General</v>
      </c>
      <c r="E183" s="17" t="str">
        <f t="shared" si="4"/>
        <v>2</v>
      </c>
      <c r="F183" s="17" t="str">
        <f t="shared" si="5"/>
        <v>21</v>
      </c>
      <c r="G183" s="27" t="s">
        <v>133</v>
      </c>
      <c r="H183" s="28" t="s">
        <v>134</v>
      </c>
      <c r="I183" s="29">
        <v>1200</v>
      </c>
      <c r="J183" s="29">
        <v>0</v>
      </c>
      <c r="K183" s="29">
        <v>1200</v>
      </c>
      <c r="L183" s="29">
        <v>319</v>
      </c>
      <c r="M183" s="29">
        <v>319</v>
      </c>
      <c r="N183" s="29">
        <v>0</v>
      </c>
      <c r="O183" s="29">
        <v>0</v>
      </c>
    </row>
    <row r="184" spans="1:15" x14ac:dyDescent="0.25">
      <c r="A184" s="15" t="str">
        <f>MID(Tabla1[[#This Row],[Org 2]],1,2)</f>
        <v>01</v>
      </c>
      <c r="B184" s="27" t="s">
        <v>89</v>
      </c>
      <c r="C184" s="27" t="s">
        <v>184</v>
      </c>
      <c r="D184" s="16" t="str">
        <f>VLOOKUP(Tabla1[[#This Row],[Prog.]],Hoja2!B:C,2,FALSE)</f>
        <v>Intervención General</v>
      </c>
      <c r="E184" s="17" t="str">
        <f t="shared" si="4"/>
        <v>2</v>
      </c>
      <c r="F184" s="17" t="str">
        <f t="shared" si="5"/>
        <v>22</v>
      </c>
      <c r="G184" s="27" t="s">
        <v>161</v>
      </c>
      <c r="H184" s="28" t="s">
        <v>162</v>
      </c>
      <c r="I184" s="29">
        <v>100</v>
      </c>
      <c r="J184" s="29">
        <v>0</v>
      </c>
      <c r="K184" s="29">
        <v>100</v>
      </c>
      <c r="L184" s="29">
        <v>0</v>
      </c>
      <c r="M184" s="29">
        <v>0</v>
      </c>
      <c r="N184" s="29">
        <v>0</v>
      </c>
      <c r="O184" s="29">
        <v>0</v>
      </c>
    </row>
    <row r="185" spans="1:15" x14ac:dyDescent="0.25">
      <c r="A185" s="15" t="str">
        <f>MID(Tabla1[[#This Row],[Org 2]],1,2)</f>
        <v>01</v>
      </c>
      <c r="B185" s="27" t="s">
        <v>89</v>
      </c>
      <c r="C185" s="27" t="s">
        <v>184</v>
      </c>
      <c r="D185" s="16" t="str">
        <f>VLOOKUP(Tabla1[[#This Row],[Prog.]],Hoja2!B:C,2,FALSE)</f>
        <v>Intervención General</v>
      </c>
      <c r="E185" s="17" t="str">
        <f t="shared" si="4"/>
        <v>2</v>
      </c>
      <c r="F185" s="17" t="str">
        <f t="shared" si="5"/>
        <v>22</v>
      </c>
      <c r="G185" s="27" t="s">
        <v>165</v>
      </c>
      <c r="H185" s="28" t="s">
        <v>166</v>
      </c>
      <c r="I185" s="29">
        <v>1000</v>
      </c>
      <c r="J185" s="29">
        <v>0</v>
      </c>
      <c r="K185" s="29">
        <v>1000</v>
      </c>
      <c r="L185" s="29">
        <v>0</v>
      </c>
      <c r="M185" s="29">
        <v>0</v>
      </c>
      <c r="N185" s="29">
        <v>0</v>
      </c>
      <c r="O185" s="29">
        <v>0</v>
      </c>
    </row>
    <row r="186" spans="1:15" x14ac:dyDescent="0.25">
      <c r="A186" s="15" t="str">
        <f>MID(Tabla1[[#This Row],[Org 2]],1,2)</f>
        <v>01</v>
      </c>
      <c r="B186" s="27" t="s">
        <v>89</v>
      </c>
      <c r="C186" s="27" t="s">
        <v>184</v>
      </c>
      <c r="D186" s="16" t="str">
        <f>VLOOKUP(Tabla1[[#This Row],[Prog.]],Hoja2!B:C,2,FALSE)</f>
        <v>Intervención General</v>
      </c>
      <c r="E186" s="17" t="str">
        <f t="shared" si="4"/>
        <v>2</v>
      </c>
      <c r="F186" s="17" t="str">
        <f t="shared" si="5"/>
        <v>22</v>
      </c>
      <c r="G186" s="27" t="s">
        <v>171</v>
      </c>
      <c r="H186" s="28" t="s">
        <v>172</v>
      </c>
      <c r="I186" s="29">
        <v>65060</v>
      </c>
      <c r="J186" s="29">
        <v>0</v>
      </c>
      <c r="K186" s="29">
        <v>65060</v>
      </c>
      <c r="L186" s="29">
        <v>24999.99</v>
      </c>
      <c r="M186" s="29">
        <v>24999.99</v>
      </c>
      <c r="N186" s="29">
        <v>0</v>
      </c>
      <c r="O186" s="29">
        <v>0</v>
      </c>
    </row>
    <row r="187" spans="1:15" x14ac:dyDescent="0.25">
      <c r="A187" s="15" t="str">
        <f>MID(Tabla1[[#This Row],[Org 2]],1,2)</f>
        <v>01</v>
      </c>
      <c r="B187" s="27" t="s">
        <v>89</v>
      </c>
      <c r="C187" s="27" t="s">
        <v>184</v>
      </c>
      <c r="D187" s="16" t="str">
        <f>VLOOKUP(Tabla1[[#This Row],[Prog.]],Hoja2!B:C,2,FALSE)</f>
        <v>Intervención General</v>
      </c>
      <c r="E187" s="17" t="str">
        <f t="shared" si="4"/>
        <v>2</v>
      </c>
      <c r="F187" s="17" t="str">
        <f t="shared" si="5"/>
        <v>23</v>
      </c>
      <c r="G187" s="27" t="s">
        <v>117</v>
      </c>
      <c r="H187" s="28" t="s">
        <v>118</v>
      </c>
      <c r="I187" s="29">
        <v>400</v>
      </c>
      <c r="J187" s="29">
        <v>0</v>
      </c>
      <c r="K187" s="29">
        <v>400</v>
      </c>
      <c r="L187" s="29">
        <v>0</v>
      </c>
      <c r="M187" s="29">
        <v>0</v>
      </c>
      <c r="N187" s="29">
        <v>0</v>
      </c>
      <c r="O187" s="29">
        <v>0</v>
      </c>
    </row>
    <row r="188" spans="1:15" x14ac:dyDescent="0.25">
      <c r="A188" s="15" t="str">
        <f>MID(Tabla1[[#This Row],[Org 2]],1,2)</f>
        <v>01</v>
      </c>
      <c r="B188" s="27" t="s">
        <v>89</v>
      </c>
      <c r="C188" s="27" t="s">
        <v>184</v>
      </c>
      <c r="D188" s="16" t="str">
        <f>VLOOKUP(Tabla1[[#This Row],[Prog.]],Hoja2!B:C,2,FALSE)</f>
        <v>Intervención General</v>
      </c>
      <c r="E188" s="17" t="str">
        <f t="shared" si="4"/>
        <v>2</v>
      </c>
      <c r="F188" s="17" t="str">
        <f t="shared" si="5"/>
        <v>23</v>
      </c>
      <c r="G188" s="27" t="s">
        <v>121</v>
      </c>
      <c r="H188" s="28" t="s">
        <v>122</v>
      </c>
      <c r="I188" s="29">
        <v>400</v>
      </c>
      <c r="J188" s="29">
        <v>0</v>
      </c>
      <c r="K188" s="29">
        <v>400</v>
      </c>
      <c r="L188" s="29">
        <v>0</v>
      </c>
      <c r="M188" s="29">
        <v>0</v>
      </c>
      <c r="N188" s="29">
        <v>0</v>
      </c>
      <c r="O188" s="29">
        <v>0</v>
      </c>
    </row>
    <row r="189" spans="1:15" x14ac:dyDescent="0.25">
      <c r="A189" s="15" t="str">
        <f>MID(Tabla1[[#This Row],[Org 2]],1,2)</f>
        <v>01</v>
      </c>
      <c r="B189" s="27" t="s">
        <v>89</v>
      </c>
      <c r="C189" s="27" t="s">
        <v>184</v>
      </c>
      <c r="D189" s="16" t="str">
        <f>VLOOKUP(Tabla1[[#This Row],[Prog.]],Hoja2!B:C,2,FALSE)</f>
        <v>Intervención General</v>
      </c>
      <c r="E189" s="17" t="str">
        <f t="shared" si="4"/>
        <v>2</v>
      </c>
      <c r="F189" s="17" t="str">
        <f t="shared" si="5"/>
        <v>23</v>
      </c>
      <c r="G189" s="27" t="s">
        <v>178</v>
      </c>
      <c r="H189" s="28" t="s">
        <v>179</v>
      </c>
      <c r="I189" s="29">
        <v>200</v>
      </c>
      <c r="J189" s="29">
        <v>0</v>
      </c>
      <c r="K189" s="29">
        <v>200</v>
      </c>
      <c r="L189" s="29">
        <v>0</v>
      </c>
      <c r="M189" s="29">
        <v>0</v>
      </c>
      <c r="N189" s="29">
        <v>0</v>
      </c>
      <c r="O189" s="29">
        <v>0</v>
      </c>
    </row>
    <row r="190" spans="1:15" x14ac:dyDescent="0.25">
      <c r="A190" s="15" t="str">
        <f>MID(Tabla1[[#This Row],[Org 2]],1,2)</f>
        <v>02</v>
      </c>
      <c r="B190" s="27" t="s">
        <v>185</v>
      </c>
      <c r="C190" s="27" t="s">
        <v>186</v>
      </c>
      <c r="D190" s="16" t="str">
        <f>VLOOKUP(Tabla1[[#This Row],[Prog.]],Hoja2!B:C,2,FALSE)</f>
        <v>Dirección del área de urbanismo y vivienda</v>
      </c>
      <c r="E190" s="17" t="str">
        <f t="shared" si="4"/>
        <v>1</v>
      </c>
      <c r="F190" s="17" t="str">
        <f t="shared" si="5"/>
        <v>12</v>
      </c>
      <c r="G190" s="27" t="s">
        <v>125</v>
      </c>
      <c r="H190" s="28" t="s">
        <v>126</v>
      </c>
      <c r="I190" s="29">
        <v>81393</v>
      </c>
      <c r="J190" s="29">
        <v>0</v>
      </c>
      <c r="K190" s="29">
        <v>81393</v>
      </c>
      <c r="L190" s="29">
        <v>37000</v>
      </c>
      <c r="M190" s="29">
        <v>37000</v>
      </c>
      <c r="N190" s="29">
        <v>15922.8</v>
      </c>
      <c r="O190" s="29">
        <v>15922.8</v>
      </c>
    </row>
    <row r="191" spans="1:15" x14ac:dyDescent="0.25">
      <c r="A191" s="15" t="str">
        <f>MID(Tabla1[[#This Row],[Org 2]],1,2)</f>
        <v>02</v>
      </c>
      <c r="B191" s="27" t="s">
        <v>185</v>
      </c>
      <c r="C191" s="27" t="s">
        <v>186</v>
      </c>
      <c r="D191" s="16" t="str">
        <f>VLOOKUP(Tabla1[[#This Row],[Prog.]],Hoja2!B:C,2,FALSE)</f>
        <v>Dirección del área de urbanismo y vivienda</v>
      </c>
      <c r="E191" s="17" t="str">
        <f t="shared" si="4"/>
        <v>1</v>
      </c>
      <c r="F191" s="17" t="str">
        <f t="shared" si="5"/>
        <v>12</v>
      </c>
      <c r="G191" s="27" t="s">
        <v>95</v>
      </c>
      <c r="H191" s="28" t="s">
        <v>96</v>
      </c>
      <c r="I191" s="29">
        <v>48726</v>
      </c>
      <c r="J191" s="29">
        <v>0</v>
      </c>
      <c r="K191" s="29">
        <v>48726</v>
      </c>
      <c r="L191" s="29">
        <v>24000</v>
      </c>
      <c r="M191" s="29">
        <v>24000</v>
      </c>
      <c r="N191" s="29">
        <v>10280.09</v>
      </c>
      <c r="O191" s="29">
        <v>10280.09</v>
      </c>
    </row>
    <row r="192" spans="1:15" x14ac:dyDescent="0.25">
      <c r="A192" s="15" t="str">
        <f>MID(Tabla1[[#This Row],[Org 2]],1,2)</f>
        <v>02</v>
      </c>
      <c r="B192" s="27" t="s">
        <v>185</v>
      </c>
      <c r="C192" s="27" t="s">
        <v>186</v>
      </c>
      <c r="D192" s="16" t="str">
        <f>VLOOKUP(Tabla1[[#This Row],[Prog.]],Hoja2!B:C,2,FALSE)</f>
        <v>Dirección del área de urbanismo y vivienda</v>
      </c>
      <c r="E192" s="17" t="str">
        <f t="shared" si="4"/>
        <v>1</v>
      </c>
      <c r="F192" s="17" t="str">
        <f t="shared" si="5"/>
        <v>12</v>
      </c>
      <c r="G192" s="27" t="s">
        <v>97</v>
      </c>
      <c r="H192" s="28" t="s">
        <v>98</v>
      </c>
      <c r="I192" s="29">
        <v>30276</v>
      </c>
      <c r="J192" s="29">
        <v>0</v>
      </c>
      <c r="K192" s="29">
        <v>30276</v>
      </c>
      <c r="L192" s="29">
        <v>21000</v>
      </c>
      <c r="M192" s="29">
        <v>21000</v>
      </c>
      <c r="N192" s="29">
        <v>8706.9599999999991</v>
      </c>
      <c r="O192" s="29">
        <v>8706.9599999999991</v>
      </c>
    </row>
    <row r="193" spans="1:15" x14ac:dyDescent="0.25">
      <c r="A193" s="15" t="str">
        <f>MID(Tabla1[[#This Row],[Org 2]],1,2)</f>
        <v>02</v>
      </c>
      <c r="B193" s="27" t="s">
        <v>185</v>
      </c>
      <c r="C193" s="27" t="s">
        <v>186</v>
      </c>
      <c r="D193" s="16" t="str">
        <f>VLOOKUP(Tabla1[[#This Row],[Prog.]],Hoja2!B:C,2,FALSE)</f>
        <v>Dirección del área de urbanismo y vivienda</v>
      </c>
      <c r="E193" s="17" t="str">
        <f t="shared" si="4"/>
        <v>1</v>
      </c>
      <c r="F193" s="17" t="str">
        <f t="shared" si="5"/>
        <v>12</v>
      </c>
      <c r="G193" s="27" t="s">
        <v>99</v>
      </c>
      <c r="H193" s="28" t="s">
        <v>100</v>
      </c>
      <c r="I193" s="29">
        <v>91143</v>
      </c>
      <c r="J193" s="29">
        <v>0</v>
      </c>
      <c r="K193" s="29">
        <v>91143</v>
      </c>
      <c r="L193" s="29">
        <v>41000</v>
      </c>
      <c r="M193" s="29">
        <v>41000</v>
      </c>
      <c r="N193" s="29">
        <v>18024.599999999999</v>
      </c>
      <c r="O193" s="29">
        <v>18024.599999999999</v>
      </c>
    </row>
    <row r="194" spans="1:15" x14ac:dyDescent="0.25">
      <c r="A194" s="15" t="str">
        <f>MID(Tabla1[[#This Row],[Org 2]],1,2)</f>
        <v>02</v>
      </c>
      <c r="B194" s="27" t="s">
        <v>185</v>
      </c>
      <c r="C194" s="27" t="s">
        <v>186</v>
      </c>
      <c r="D194" s="16" t="str">
        <f>VLOOKUP(Tabla1[[#This Row],[Prog.]],Hoja2!B:C,2,FALSE)</f>
        <v>Dirección del área de urbanismo y vivienda</v>
      </c>
      <c r="E194" s="17" t="str">
        <f t="shared" ref="E194:E256" si="6">LEFT(G194,1)</f>
        <v>1</v>
      </c>
      <c r="F194" s="17" t="str">
        <f t="shared" ref="F194:F256" si="7">LEFT(G194,2)</f>
        <v>12</v>
      </c>
      <c r="G194" s="27" t="s">
        <v>101</v>
      </c>
      <c r="H194" s="28" t="s">
        <v>102</v>
      </c>
      <c r="I194" s="29">
        <v>219450</v>
      </c>
      <c r="J194" s="29">
        <v>0</v>
      </c>
      <c r="K194" s="29">
        <v>219450</v>
      </c>
      <c r="L194" s="29">
        <v>97000</v>
      </c>
      <c r="M194" s="29">
        <v>97000</v>
      </c>
      <c r="N194" s="29">
        <v>42964.27</v>
      </c>
      <c r="O194" s="29">
        <v>42964.27</v>
      </c>
    </row>
    <row r="195" spans="1:15" x14ac:dyDescent="0.25">
      <c r="A195" s="15" t="str">
        <f>MID(Tabla1[[#This Row],[Org 2]],1,2)</f>
        <v>02</v>
      </c>
      <c r="B195" s="27" t="s">
        <v>185</v>
      </c>
      <c r="C195" s="27" t="s">
        <v>186</v>
      </c>
      <c r="D195" s="16" t="str">
        <f>VLOOKUP(Tabla1[[#This Row],[Prog.]],Hoja2!B:C,2,FALSE)</f>
        <v>Dirección del área de urbanismo y vivienda</v>
      </c>
      <c r="E195" s="17" t="str">
        <f t="shared" si="6"/>
        <v>1</v>
      </c>
      <c r="F195" s="17" t="str">
        <f t="shared" si="7"/>
        <v>12</v>
      </c>
      <c r="G195" s="27" t="s">
        <v>103</v>
      </c>
      <c r="H195" s="28" t="s">
        <v>104</v>
      </c>
      <c r="I195" s="29">
        <v>15003</v>
      </c>
      <c r="J195" s="29">
        <v>0</v>
      </c>
      <c r="K195" s="29">
        <v>15003</v>
      </c>
      <c r="L195" s="29">
        <v>9000</v>
      </c>
      <c r="M195" s="29">
        <v>9000</v>
      </c>
      <c r="N195" s="29">
        <v>4695.01</v>
      </c>
      <c r="O195" s="29">
        <v>4695.01</v>
      </c>
    </row>
    <row r="196" spans="1:15" x14ac:dyDescent="0.25">
      <c r="A196" s="15" t="str">
        <f>MID(Tabla1[[#This Row],[Org 2]],1,2)</f>
        <v>02</v>
      </c>
      <c r="B196" s="27" t="s">
        <v>185</v>
      </c>
      <c r="C196" s="27" t="s">
        <v>186</v>
      </c>
      <c r="D196" s="16" t="str">
        <f>VLOOKUP(Tabla1[[#This Row],[Prog.]],Hoja2!B:C,2,FALSE)</f>
        <v>Dirección del área de urbanismo y vivienda</v>
      </c>
      <c r="E196" s="17" t="str">
        <f t="shared" si="6"/>
        <v>2</v>
      </c>
      <c r="F196" s="17" t="str">
        <f t="shared" si="7"/>
        <v>20</v>
      </c>
      <c r="G196" s="27" t="s">
        <v>131</v>
      </c>
      <c r="H196" s="28" t="s">
        <v>132</v>
      </c>
      <c r="I196" s="29">
        <v>12000</v>
      </c>
      <c r="J196" s="29">
        <v>0</v>
      </c>
      <c r="K196" s="29">
        <v>12000</v>
      </c>
      <c r="L196" s="29">
        <v>9521.5</v>
      </c>
      <c r="M196" s="29">
        <v>9521.5</v>
      </c>
      <c r="N196" s="29">
        <v>1187.9000000000001</v>
      </c>
      <c r="O196" s="29">
        <v>1187.9000000000001</v>
      </c>
    </row>
    <row r="197" spans="1:15" x14ac:dyDescent="0.25">
      <c r="A197" s="15" t="str">
        <f>MID(Tabla1[[#This Row],[Org 2]],1,2)</f>
        <v>02</v>
      </c>
      <c r="B197" s="27" t="s">
        <v>185</v>
      </c>
      <c r="C197" s="27" t="s">
        <v>186</v>
      </c>
      <c r="D197" s="16" t="str">
        <f>VLOOKUP(Tabla1[[#This Row],[Prog.]],Hoja2!B:C,2,FALSE)</f>
        <v>Dirección del área de urbanismo y vivienda</v>
      </c>
      <c r="E197" s="17" t="str">
        <f t="shared" si="6"/>
        <v>2</v>
      </c>
      <c r="F197" s="17" t="str">
        <f t="shared" si="7"/>
        <v>22</v>
      </c>
      <c r="G197" s="27" t="s">
        <v>189</v>
      </c>
      <c r="H197" s="28" t="s">
        <v>190</v>
      </c>
      <c r="I197" s="29">
        <v>2000</v>
      </c>
      <c r="J197" s="29">
        <v>0</v>
      </c>
      <c r="K197" s="29">
        <v>2000</v>
      </c>
      <c r="L197" s="29">
        <v>0</v>
      </c>
      <c r="M197" s="29">
        <v>0</v>
      </c>
      <c r="N197" s="29">
        <v>0</v>
      </c>
      <c r="O197" s="29">
        <v>0</v>
      </c>
    </row>
    <row r="198" spans="1:15" x14ac:dyDescent="0.25">
      <c r="A198" s="15" t="str">
        <f>MID(Tabla1[[#This Row],[Org 2]],1,2)</f>
        <v>02</v>
      </c>
      <c r="B198" s="27" t="s">
        <v>185</v>
      </c>
      <c r="C198" s="27" t="s">
        <v>186</v>
      </c>
      <c r="D198" s="16" t="str">
        <f>VLOOKUP(Tabla1[[#This Row],[Prog.]],Hoja2!B:C,2,FALSE)</f>
        <v>Dirección del área de urbanismo y vivienda</v>
      </c>
      <c r="E198" s="17" t="str">
        <f t="shared" si="6"/>
        <v>2</v>
      </c>
      <c r="F198" s="17" t="str">
        <f t="shared" si="7"/>
        <v>22</v>
      </c>
      <c r="G198" s="27" t="s">
        <v>161</v>
      </c>
      <c r="H198" s="28" t="s">
        <v>162</v>
      </c>
      <c r="I198" s="29">
        <v>10000</v>
      </c>
      <c r="J198" s="29">
        <v>0</v>
      </c>
      <c r="K198" s="29">
        <v>10000</v>
      </c>
      <c r="L198" s="29">
        <v>7139</v>
      </c>
      <c r="M198" s="29">
        <v>7139</v>
      </c>
      <c r="N198" s="29">
        <v>0</v>
      </c>
      <c r="O198" s="29">
        <v>0</v>
      </c>
    </row>
    <row r="199" spans="1:15" x14ac:dyDescent="0.25">
      <c r="A199" s="15" t="str">
        <f>MID(Tabla1[[#This Row],[Org 2]],1,2)</f>
        <v>02</v>
      </c>
      <c r="B199" s="27" t="s">
        <v>185</v>
      </c>
      <c r="C199" s="27" t="s">
        <v>186</v>
      </c>
      <c r="D199" s="16" t="str">
        <f>VLOOKUP(Tabla1[[#This Row],[Prog.]],Hoja2!B:C,2,FALSE)</f>
        <v>Dirección del área de urbanismo y vivienda</v>
      </c>
      <c r="E199" s="17" t="str">
        <f t="shared" si="6"/>
        <v>2</v>
      </c>
      <c r="F199" s="17" t="str">
        <f t="shared" si="7"/>
        <v>22</v>
      </c>
      <c r="G199" s="27" t="s">
        <v>165</v>
      </c>
      <c r="H199" s="28" t="s">
        <v>166</v>
      </c>
      <c r="I199" s="29">
        <v>13000</v>
      </c>
      <c r="J199" s="29">
        <v>0</v>
      </c>
      <c r="K199" s="29">
        <v>13000</v>
      </c>
      <c r="L199" s="29">
        <v>0</v>
      </c>
      <c r="M199" s="29">
        <v>0</v>
      </c>
      <c r="N199" s="29">
        <v>0</v>
      </c>
      <c r="O199" s="29">
        <v>0</v>
      </c>
    </row>
    <row r="200" spans="1:15" x14ac:dyDescent="0.25">
      <c r="A200" s="15" t="str">
        <f>MID(Tabla1[[#This Row],[Org 2]],1,2)</f>
        <v>02</v>
      </c>
      <c r="B200" s="27" t="s">
        <v>185</v>
      </c>
      <c r="C200" s="27" t="s">
        <v>186</v>
      </c>
      <c r="D200" s="16" t="str">
        <f>VLOOKUP(Tabla1[[#This Row],[Prog.]],Hoja2!B:C,2,FALSE)</f>
        <v>Dirección del área de urbanismo y vivienda</v>
      </c>
      <c r="E200" s="17" t="str">
        <f t="shared" si="6"/>
        <v>2</v>
      </c>
      <c r="F200" s="17" t="str">
        <f t="shared" si="7"/>
        <v>22</v>
      </c>
      <c r="G200" s="27" t="s">
        <v>171</v>
      </c>
      <c r="H200" s="28" t="s">
        <v>172</v>
      </c>
      <c r="I200" s="29">
        <v>35750</v>
      </c>
      <c r="J200" s="29">
        <v>0</v>
      </c>
      <c r="K200" s="29">
        <v>35750</v>
      </c>
      <c r="L200" s="29">
        <v>0</v>
      </c>
      <c r="M200" s="29">
        <v>0</v>
      </c>
      <c r="N200" s="29">
        <v>0</v>
      </c>
      <c r="O200" s="29">
        <v>0</v>
      </c>
    </row>
    <row r="201" spans="1:15" x14ac:dyDescent="0.25">
      <c r="A201" s="15" t="str">
        <f>MID(Tabla1[[#This Row],[Org 2]],1,2)</f>
        <v>02</v>
      </c>
      <c r="B201" s="27" t="s">
        <v>185</v>
      </c>
      <c r="C201" s="27" t="s">
        <v>186</v>
      </c>
      <c r="D201" s="16" t="str">
        <f>VLOOKUP(Tabla1[[#This Row],[Prog.]],Hoja2!B:C,2,FALSE)</f>
        <v>Dirección del área de urbanismo y vivienda</v>
      </c>
      <c r="E201" s="17" t="str">
        <f t="shared" si="6"/>
        <v>2</v>
      </c>
      <c r="F201" s="17" t="str">
        <f t="shared" si="7"/>
        <v>23</v>
      </c>
      <c r="G201" s="27" t="s">
        <v>117</v>
      </c>
      <c r="H201" s="28" t="s">
        <v>118</v>
      </c>
      <c r="I201" s="29">
        <v>500</v>
      </c>
      <c r="J201" s="29">
        <v>0</v>
      </c>
      <c r="K201" s="29">
        <v>500</v>
      </c>
      <c r="L201" s="29">
        <v>0</v>
      </c>
      <c r="M201" s="29">
        <v>0</v>
      </c>
      <c r="N201" s="29">
        <v>0</v>
      </c>
      <c r="O201" s="29">
        <v>0</v>
      </c>
    </row>
    <row r="202" spans="1:15" x14ac:dyDescent="0.25">
      <c r="A202" s="15" t="str">
        <f>MID(Tabla1[[#This Row],[Org 2]],1,2)</f>
        <v>02</v>
      </c>
      <c r="B202" s="27" t="s">
        <v>185</v>
      </c>
      <c r="C202" s="27" t="s">
        <v>186</v>
      </c>
      <c r="D202" s="16" t="str">
        <f>VLOOKUP(Tabla1[[#This Row],[Prog.]],Hoja2!B:C,2,FALSE)</f>
        <v>Dirección del área de urbanismo y vivienda</v>
      </c>
      <c r="E202" s="17" t="str">
        <f t="shared" si="6"/>
        <v>2</v>
      </c>
      <c r="F202" s="17" t="str">
        <f t="shared" si="7"/>
        <v>23</v>
      </c>
      <c r="G202" s="27" t="s">
        <v>121</v>
      </c>
      <c r="H202" s="28" t="s">
        <v>122</v>
      </c>
      <c r="I202" s="29">
        <v>500</v>
      </c>
      <c r="J202" s="29">
        <v>0</v>
      </c>
      <c r="K202" s="29">
        <v>500</v>
      </c>
      <c r="L202" s="29">
        <v>0</v>
      </c>
      <c r="M202" s="29">
        <v>0</v>
      </c>
      <c r="N202" s="29">
        <v>0</v>
      </c>
      <c r="O202" s="29">
        <v>0</v>
      </c>
    </row>
    <row r="203" spans="1:15" x14ac:dyDescent="0.25">
      <c r="A203" s="15" t="str">
        <f>MID(Tabla1[[#This Row],[Org 2]],1,2)</f>
        <v>02</v>
      </c>
      <c r="B203" s="27" t="s">
        <v>185</v>
      </c>
      <c r="C203" s="27" t="s">
        <v>186</v>
      </c>
      <c r="D203" s="16" t="str">
        <f>VLOOKUP(Tabla1[[#This Row],[Prog.]],Hoja2!B:C,2,FALSE)</f>
        <v>Dirección del área de urbanismo y vivienda</v>
      </c>
      <c r="E203" s="17" t="str">
        <f t="shared" si="6"/>
        <v>3</v>
      </c>
      <c r="F203" s="17" t="str">
        <f t="shared" si="7"/>
        <v>35</v>
      </c>
      <c r="G203" s="27" t="s">
        <v>892</v>
      </c>
      <c r="H203" s="28" t="s">
        <v>893</v>
      </c>
      <c r="I203" s="29">
        <v>200</v>
      </c>
      <c r="J203" s="29">
        <v>0</v>
      </c>
      <c r="K203" s="29">
        <v>200</v>
      </c>
      <c r="L203" s="29">
        <v>0</v>
      </c>
      <c r="M203" s="29">
        <v>0</v>
      </c>
      <c r="N203" s="29">
        <v>0</v>
      </c>
      <c r="O203" s="29">
        <v>0</v>
      </c>
    </row>
    <row r="204" spans="1:15" x14ac:dyDescent="0.25">
      <c r="A204" s="15" t="str">
        <f>MID(Tabla1[[#This Row],[Org 2]],1,2)</f>
        <v>02</v>
      </c>
      <c r="B204" s="27" t="s">
        <v>185</v>
      </c>
      <c r="C204" s="27" t="s">
        <v>186</v>
      </c>
      <c r="D204" s="16" t="str">
        <f>VLOOKUP(Tabla1[[#This Row],[Prog.]],Hoja2!B:C,2,FALSE)</f>
        <v>Dirección del área de urbanismo y vivienda</v>
      </c>
      <c r="E204" s="17" t="str">
        <f t="shared" si="6"/>
        <v>4</v>
      </c>
      <c r="F204" s="17" t="str">
        <f t="shared" si="7"/>
        <v>44</v>
      </c>
      <c r="G204" s="27" t="s">
        <v>191</v>
      </c>
      <c r="H204" s="28" t="s">
        <v>192</v>
      </c>
      <c r="I204" s="29">
        <v>612980</v>
      </c>
      <c r="J204" s="29">
        <v>0</v>
      </c>
      <c r="K204" s="29">
        <v>612980</v>
      </c>
      <c r="L204" s="29">
        <v>100860.95</v>
      </c>
      <c r="M204" s="29">
        <v>100860.95</v>
      </c>
      <c r="N204" s="29">
        <v>0</v>
      </c>
      <c r="O204" s="29">
        <v>0</v>
      </c>
    </row>
    <row r="205" spans="1:15" x14ac:dyDescent="0.25">
      <c r="A205" s="15" t="str">
        <f>MID(Tabla1[[#This Row],[Org 2]],1,2)</f>
        <v>02</v>
      </c>
      <c r="B205" s="27" t="s">
        <v>185</v>
      </c>
      <c r="C205" s="27" t="s">
        <v>186</v>
      </c>
      <c r="D205" s="16" t="str">
        <f>VLOOKUP(Tabla1[[#This Row],[Prog.]],Hoja2!B:C,2,FALSE)</f>
        <v>Dirección del área de urbanismo y vivienda</v>
      </c>
      <c r="E205" s="17" t="str">
        <f t="shared" si="6"/>
        <v>6</v>
      </c>
      <c r="F205" s="17" t="str">
        <f t="shared" si="7"/>
        <v>61</v>
      </c>
      <c r="G205" s="27" t="s">
        <v>193</v>
      </c>
      <c r="H205" s="28" t="s">
        <v>194</v>
      </c>
      <c r="I205" s="29">
        <v>50000</v>
      </c>
      <c r="J205" s="29">
        <v>0</v>
      </c>
      <c r="K205" s="29">
        <v>50000</v>
      </c>
      <c r="L205" s="29">
        <v>0</v>
      </c>
      <c r="M205" s="29">
        <v>0</v>
      </c>
      <c r="N205" s="29">
        <v>0</v>
      </c>
      <c r="O205" s="29">
        <v>0</v>
      </c>
    </row>
    <row r="206" spans="1:15" x14ac:dyDescent="0.25">
      <c r="A206" s="15" t="str">
        <f>MID(Tabla1[[#This Row],[Org 2]],1,2)</f>
        <v>02</v>
      </c>
      <c r="B206" s="27" t="s">
        <v>185</v>
      </c>
      <c r="C206" s="27" t="s">
        <v>186</v>
      </c>
      <c r="D206" s="16" t="str">
        <f>VLOOKUP(Tabla1[[#This Row],[Prog.]],Hoja2!B:C,2,FALSE)</f>
        <v>Dirección del área de urbanismo y vivienda</v>
      </c>
      <c r="E206" s="17" t="str">
        <f t="shared" si="6"/>
        <v>7</v>
      </c>
      <c r="F206" s="17" t="str">
        <f t="shared" si="7"/>
        <v>74</v>
      </c>
      <c r="G206" s="27" t="s">
        <v>195</v>
      </c>
      <c r="H206" s="28" t="s">
        <v>196</v>
      </c>
      <c r="I206" s="29">
        <v>3201000</v>
      </c>
      <c r="J206" s="29">
        <v>0</v>
      </c>
      <c r="K206" s="29">
        <v>3201000</v>
      </c>
      <c r="L206" s="29">
        <v>0</v>
      </c>
      <c r="M206" s="29">
        <v>0</v>
      </c>
      <c r="N206" s="29">
        <v>0</v>
      </c>
      <c r="O206" s="29">
        <v>0</v>
      </c>
    </row>
    <row r="207" spans="1:15" x14ac:dyDescent="0.25">
      <c r="A207" s="15" t="str">
        <f>MID(Tabla1[[#This Row],[Org 2]],1,2)</f>
        <v>02</v>
      </c>
      <c r="B207" s="27" t="s">
        <v>185</v>
      </c>
      <c r="C207" s="27" t="s">
        <v>186</v>
      </c>
      <c r="D207" s="16" t="str">
        <f>VLOOKUP(Tabla1[[#This Row],[Prog.]],Hoja2!B:C,2,FALSE)</f>
        <v>Dirección del área de urbanismo y vivienda</v>
      </c>
      <c r="E207" s="17" t="str">
        <f t="shared" si="6"/>
        <v>7</v>
      </c>
      <c r="F207" s="17" t="str">
        <f t="shared" si="7"/>
        <v>78</v>
      </c>
      <c r="G207" s="27" t="s">
        <v>937</v>
      </c>
      <c r="H207" s="28" t="s">
        <v>938</v>
      </c>
      <c r="I207" s="29">
        <v>0</v>
      </c>
      <c r="J207" s="29">
        <v>0</v>
      </c>
      <c r="K207" s="29">
        <v>0</v>
      </c>
      <c r="L207" s="29">
        <v>0</v>
      </c>
      <c r="M207" s="29">
        <v>0</v>
      </c>
      <c r="N207" s="29">
        <v>0</v>
      </c>
      <c r="O207" s="29">
        <v>0</v>
      </c>
    </row>
    <row r="208" spans="1:15" x14ac:dyDescent="0.25">
      <c r="A208" s="15" t="str">
        <f>MID(Tabla1[[#This Row],[Org 2]],1,2)</f>
        <v>02</v>
      </c>
      <c r="B208" s="27" t="s">
        <v>185</v>
      </c>
      <c r="C208" s="27" t="s">
        <v>186</v>
      </c>
      <c r="D208" s="16" t="str">
        <f>VLOOKUP(Tabla1[[#This Row],[Prog.]],Hoja2!B:C,2,FALSE)</f>
        <v>Dirección del área de urbanismo y vivienda</v>
      </c>
      <c r="E208" s="17" t="str">
        <f t="shared" si="6"/>
        <v>8</v>
      </c>
      <c r="F208" s="17" t="str">
        <f t="shared" si="7"/>
        <v>82</v>
      </c>
      <c r="G208" s="27" t="s">
        <v>197</v>
      </c>
      <c r="H208" s="28" t="s">
        <v>198</v>
      </c>
      <c r="I208" s="29">
        <v>9670556</v>
      </c>
      <c r="J208" s="29">
        <v>0</v>
      </c>
      <c r="K208" s="29">
        <v>9670556</v>
      </c>
      <c r="L208" s="29">
        <v>8440000</v>
      </c>
      <c r="M208" s="29">
        <v>8440000</v>
      </c>
      <c r="N208" s="29">
        <v>0</v>
      </c>
      <c r="O208" s="29">
        <v>0</v>
      </c>
    </row>
    <row r="209" spans="1:15" x14ac:dyDescent="0.25">
      <c r="A209" s="15" t="str">
        <f>MID(Tabla1[[#This Row],[Org 2]],1,2)</f>
        <v>02</v>
      </c>
      <c r="B209" s="27" t="s">
        <v>185</v>
      </c>
      <c r="C209" s="27" t="s">
        <v>186</v>
      </c>
      <c r="D209" s="16" t="str">
        <f>VLOOKUP(Tabla1[[#This Row],[Prog.]],Hoja2!B:C,2,FALSE)</f>
        <v>Dirección del área de urbanismo y vivienda</v>
      </c>
      <c r="E209" s="17" t="str">
        <f t="shared" si="6"/>
        <v>8</v>
      </c>
      <c r="F209" s="17" t="str">
        <f t="shared" si="7"/>
        <v>83</v>
      </c>
      <c r="G209" s="27" t="s">
        <v>208</v>
      </c>
      <c r="H209" s="28" t="s">
        <v>209</v>
      </c>
      <c r="I209" s="29">
        <v>5000</v>
      </c>
      <c r="J209" s="29">
        <v>0</v>
      </c>
      <c r="K209" s="29">
        <v>5000</v>
      </c>
      <c r="L209" s="29">
        <v>0</v>
      </c>
      <c r="M209" s="29">
        <v>0</v>
      </c>
      <c r="N209" s="29">
        <v>0</v>
      </c>
      <c r="O209" s="29">
        <v>0</v>
      </c>
    </row>
    <row r="210" spans="1:15" x14ac:dyDescent="0.25">
      <c r="A210" s="15" t="str">
        <f>MID(Tabla1[[#This Row],[Org 2]],1,2)</f>
        <v>02</v>
      </c>
      <c r="B210" s="27" t="s">
        <v>185</v>
      </c>
      <c r="C210" s="27" t="s">
        <v>199</v>
      </c>
      <c r="D210" s="16" t="str">
        <f>VLOOKUP(Tabla1[[#This Row],[Prog.]],Hoja2!B:C,2,FALSE)</f>
        <v>Planificación y gestión del patrimonio</v>
      </c>
      <c r="E210" s="17" t="str">
        <f t="shared" si="6"/>
        <v>1</v>
      </c>
      <c r="F210" s="17" t="str">
        <f t="shared" si="7"/>
        <v>12</v>
      </c>
      <c r="G210" s="27" t="s">
        <v>125</v>
      </c>
      <c r="H210" s="28" t="s">
        <v>126</v>
      </c>
      <c r="I210" s="29">
        <v>217198</v>
      </c>
      <c r="J210" s="29">
        <v>0</v>
      </c>
      <c r="K210" s="29">
        <v>217198</v>
      </c>
      <c r="L210" s="29">
        <v>103903</v>
      </c>
      <c r="M210" s="29">
        <v>103903</v>
      </c>
      <c r="N210" s="29">
        <v>46706.879999999997</v>
      </c>
      <c r="O210" s="29">
        <v>46706.879999999997</v>
      </c>
    </row>
    <row r="211" spans="1:15" x14ac:dyDescent="0.25">
      <c r="A211" s="15" t="str">
        <f>MID(Tabla1[[#This Row],[Org 2]],1,2)</f>
        <v>02</v>
      </c>
      <c r="B211" s="27" t="s">
        <v>185</v>
      </c>
      <c r="C211" s="27" t="s">
        <v>199</v>
      </c>
      <c r="D211" s="16" t="str">
        <f>VLOOKUP(Tabla1[[#This Row],[Prog.]],Hoja2!B:C,2,FALSE)</f>
        <v>Planificación y gestión del patrimonio</v>
      </c>
      <c r="E211" s="17" t="str">
        <f t="shared" si="6"/>
        <v>1</v>
      </c>
      <c r="F211" s="17" t="str">
        <f t="shared" si="7"/>
        <v>12</v>
      </c>
      <c r="G211" s="27" t="s">
        <v>127</v>
      </c>
      <c r="H211" s="28" t="s">
        <v>128</v>
      </c>
      <c r="I211" s="29">
        <v>47715</v>
      </c>
      <c r="J211" s="29">
        <v>0</v>
      </c>
      <c r="K211" s="29">
        <v>47715</v>
      </c>
      <c r="L211" s="29">
        <v>28000</v>
      </c>
      <c r="M211" s="29">
        <v>28000</v>
      </c>
      <c r="N211" s="29">
        <v>13768.2</v>
      </c>
      <c r="O211" s="29">
        <v>13768.2</v>
      </c>
    </row>
    <row r="212" spans="1:15" x14ac:dyDescent="0.25">
      <c r="A212" s="15" t="str">
        <f>MID(Tabla1[[#This Row],[Org 2]],1,2)</f>
        <v>02</v>
      </c>
      <c r="B212" s="27" t="s">
        <v>185</v>
      </c>
      <c r="C212" s="27" t="s">
        <v>199</v>
      </c>
      <c r="D212" s="16" t="str">
        <f>VLOOKUP(Tabla1[[#This Row],[Prog.]],Hoja2!B:C,2,FALSE)</f>
        <v>Planificación y gestión del patrimonio</v>
      </c>
      <c r="E212" s="17" t="str">
        <f t="shared" si="6"/>
        <v>1</v>
      </c>
      <c r="F212" s="17" t="str">
        <f t="shared" si="7"/>
        <v>12</v>
      </c>
      <c r="G212" s="27" t="s">
        <v>95</v>
      </c>
      <c r="H212" s="28" t="s">
        <v>96</v>
      </c>
      <c r="I212" s="29">
        <v>170540</v>
      </c>
      <c r="J212" s="29">
        <v>0</v>
      </c>
      <c r="K212" s="29">
        <v>170540</v>
      </c>
      <c r="L212" s="29">
        <v>68000</v>
      </c>
      <c r="M212" s="29">
        <v>68000</v>
      </c>
      <c r="N212" s="29">
        <v>28720.43</v>
      </c>
      <c r="O212" s="29">
        <v>28720.43</v>
      </c>
    </row>
    <row r="213" spans="1:15" x14ac:dyDescent="0.25">
      <c r="A213" s="15" t="str">
        <f>MID(Tabla1[[#This Row],[Org 2]],1,2)</f>
        <v>02</v>
      </c>
      <c r="B213" s="27" t="s">
        <v>185</v>
      </c>
      <c r="C213" s="27" t="s">
        <v>199</v>
      </c>
      <c r="D213" s="16" t="str">
        <f>VLOOKUP(Tabla1[[#This Row],[Prog.]],Hoja2!B:C,2,FALSE)</f>
        <v>Planificación y gestión del patrimonio</v>
      </c>
      <c r="E213" s="17" t="str">
        <f t="shared" si="6"/>
        <v>1</v>
      </c>
      <c r="F213" s="17" t="str">
        <f t="shared" si="7"/>
        <v>12</v>
      </c>
      <c r="G213" s="27" t="s">
        <v>129</v>
      </c>
      <c r="H213" s="28" t="s">
        <v>130</v>
      </c>
      <c r="I213" s="29">
        <v>51627</v>
      </c>
      <c r="J213" s="29">
        <v>0</v>
      </c>
      <c r="K213" s="29">
        <v>51627</v>
      </c>
      <c r="L213" s="29">
        <v>24000</v>
      </c>
      <c r="M213" s="29">
        <v>24000</v>
      </c>
      <c r="N213" s="29">
        <v>7626.07</v>
      </c>
      <c r="O213" s="29">
        <v>7626.07</v>
      </c>
    </row>
    <row r="214" spans="1:15" x14ac:dyDescent="0.25">
      <c r="A214" s="15" t="str">
        <f>MID(Tabla1[[#This Row],[Org 2]],1,2)</f>
        <v>02</v>
      </c>
      <c r="B214" s="27" t="s">
        <v>185</v>
      </c>
      <c r="C214" s="27" t="s">
        <v>199</v>
      </c>
      <c r="D214" s="16" t="str">
        <f>VLOOKUP(Tabla1[[#This Row],[Prog.]],Hoja2!B:C,2,FALSE)</f>
        <v>Planificación y gestión del patrimonio</v>
      </c>
      <c r="E214" s="17" t="str">
        <f t="shared" si="6"/>
        <v>1</v>
      </c>
      <c r="F214" s="17" t="str">
        <f t="shared" si="7"/>
        <v>12</v>
      </c>
      <c r="G214" s="27" t="s">
        <v>97</v>
      </c>
      <c r="H214" s="28" t="s">
        <v>98</v>
      </c>
      <c r="I214" s="29">
        <v>105570</v>
      </c>
      <c r="J214" s="29">
        <v>0</v>
      </c>
      <c r="K214" s="29">
        <v>105570</v>
      </c>
      <c r="L214" s="29">
        <v>56000</v>
      </c>
      <c r="M214" s="29">
        <v>56000</v>
      </c>
      <c r="N214" s="29">
        <v>25651.55</v>
      </c>
      <c r="O214" s="29">
        <v>25651.55</v>
      </c>
    </row>
    <row r="215" spans="1:15" x14ac:dyDescent="0.25">
      <c r="A215" s="15" t="str">
        <f>MID(Tabla1[[#This Row],[Org 2]],1,2)</f>
        <v>02</v>
      </c>
      <c r="B215" s="27" t="s">
        <v>185</v>
      </c>
      <c r="C215" s="27" t="s">
        <v>199</v>
      </c>
      <c r="D215" s="16" t="str">
        <f>VLOOKUP(Tabla1[[#This Row],[Prog.]],Hoja2!B:C,2,FALSE)</f>
        <v>Planificación y gestión del patrimonio</v>
      </c>
      <c r="E215" s="17" t="str">
        <f t="shared" si="6"/>
        <v>1</v>
      </c>
      <c r="F215" s="17" t="str">
        <f t="shared" si="7"/>
        <v>12</v>
      </c>
      <c r="G215" s="27" t="s">
        <v>99</v>
      </c>
      <c r="H215" s="28" t="s">
        <v>100</v>
      </c>
      <c r="I215" s="29">
        <v>297239</v>
      </c>
      <c r="J215" s="29">
        <v>0</v>
      </c>
      <c r="K215" s="29">
        <v>297239</v>
      </c>
      <c r="L215" s="29">
        <v>134762</v>
      </c>
      <c r="M215" s="29">
        <v>134762</v>
      </c>
      <c r="N215" s="29">
        <v>59082.49</v>
      </c>
      <c r="O215" s="29">
        <v>59082.49</v>
      </c>
    </row>
    <row r="216" spans="1:15" x14ac:dyDescent="0.25">
      <c r="A216" s="15" t="str">
        <f>MID(Tabla1[[#This Row],[Org 2]],1,2)</f>
        <v>02</v>
      </c>
      <c r="B216" s="27" t="s">
        <v>185</v>
      </c>
      <c r="C216" s="27" t="s">
        <v>199</v>
      </c>
      <c r="D216" s="16" t="str">
        <f>VLOOKUP(Tabla1[[#This Row],[Prog.]],Hoja2!B:C,2,FALSE)</f>
        <v>Planificación y gestión del patrimonio</v>
      </c>
      <c r="E216" s="17" t="str">
        <f t="shared" si="6"/>
        <v>1</v>
      </c>
      <c r="F216" s="17" t="str">
        <f t="shared" si="7"/>
        <v>12</v>
      </c>
      <c r="G216" s="27" t="s">
        <v>101</v>
      </c>
      <c r="H216" s="28" t="s">
        <v>102</v>
      </c>
      <c r="I216" s="29">
        <v>722012</v>
      </c>
      <c r="J216" s="29">
        <v>0</v>
      </c>
      <c r="K216" s="29">
        <v>722012</v>
      </c>
      <c r="L216" s="29">
        <v>439531</v>
      </c>
      <c r="M216" s="29">
        <v>439531</v>
      </c>
      <c r="N216" s="29">
        <v>180707.13</v>
      </c>
      <c r="O216" s="29">
        <v>180707.13</v>
      </c>
    </row>
    <row r="217" spans="1:15" x14ac:dyDescent="0.25">
      <c r="A217" s="15" t="str">
        <f>MID(Tabla1[[#This Row],[Org 2]],1,2)</f>
        <v>02</v>
      </c>
      <c r="B217" s="27" t="s">
        <v>185</v>
      </c>
      <c r="C217" s="27" t="s">
        <v>199</v>
      </c>
      <c r="D217" s="16" t="str">
        <f>VLOOKUP(Tabla1[[#This Row],[Prog.]],Hoja2!B:C,2,FALSE)</f>
        <v>Planificación y gestión del patrimonio</v>
      </c>
      <c r="E217" s="17" t="str">
        <f t="shared" si="6"/>
        <v>1</v>
      </c>
      <c r="F217" s="17" t="str">
        <f t="shared" si="7"/>
        <v>12</v>
      </c>
      <c r="G217" s="27" t="s">
        <v>103</v>
      </c>
      <c r="H217" s="28" t="s">
        <v>104</v>
      </c>
      <c r="I217" s="29">
        <v>51360</v>
      </c>
      <c r="J217" s="29">
        <v>0</v>
      </c>
      <c r="K217" s="29">
        <v>51360</v>
      </c>
      <c r="L217" s="29">
        <v>25500</v>
      </c>
      <c r="M217" s="29">
        <v>25500</v>
      </c>
      <c r="N217" s="29">
        <v>14673.9</v>
      </c>
      <c r="O217" s="29">
        <v>14673.9</v>
      </c>
    </row>
    <row r="218" spans="1:15" x14ac:dyDescent="0.25">
      <c r="A218" s="15" t="str">
        <f>MID(Tabla1[[#This Row],[Org 2]],1,2)</f>
        <v>02</v>
      </c>
      <c r="B218" s="27" t="s">
        <v>185</v>
      </c>
      <c r="C218" s="27" t="s">
        <v>199</v>
      </c>
      <c r="D218" s="16" t="str">
        <f>VLOOKUP(Tabla1[[#This Row],[Prog.]],Hoja2!B:C,2,FALSE)</f>
        <v>Planificación y gestión del patrimonio</v>
      </c>
      <c r="E218" s="17" t="str">
        <f t="shared" si="6"/>
        <v>1</v>
      </c>
      <c r="F218" s="17" t="str">
        <f t="shared" si="7"/>
        <v>13</v>
      </c>
      <c r="G218" s="27" t="s">
        <v>142</v>
      </c>
      <c r="H218" s="28" t="s">
        <v>94</v>
      </c>
      <c r="I218" s="29">
        <v>37642</v>
      </c>
      <c r="J218" s="29">
        <v>0</v>
      </c>
      <c r="K218" s="29">
        <v>37642</v>
      </c>
      <c r="L218" s="29">
        <v>24000</v>
      </c>
      <c r="M218" s="29">
        <v>24000</v>
      </c>
      <c r="N218" s="29">
        <v>10609.64</v>
      </c>
      <c r="O218" s="29">
        <v>10609.64</v>
      </c>
    </row>
    <row r="219" spans="1:15" x14ac:dyDescent="0.25">
      <c r="A219" s="15" t="str">
        <f>MID(Tabla1[[#This Row],[Org 2]],1,2)</f>
        <v>02</v>
      </c>
      <c r="B219" s="27" t="s">
        <v>185</v>
      </c>
      <c r="C219" s="27" t="s">
        <v>199</v>
      </c>
      <c r="D219" s="16" t="str">
        <f>VLOOKUP(Tabla1[[#This Row],[Prog.]],Hoja2!B:C,2,FALSE)</f>
        <v>Planificación y gestión del patrimonio</v>
      </c>
      <c r="E219" s="17" t="str">
        <f t="shared" si="6"/>
        <v>1</v>
      </c>
      <c r="F219" s="17" t="str">
        <f t="shared" si="7"/>
        <v>13</v>
      </c>
      <c r="G219" s="27" t="s">
        <v>145</v>
      </c>
      <c r="H219" s="28" t="s">
        <v>146</v>
      </c>
      <c r="I219" s="29">
        <v>33604</v>
      </c>
      <c r="J219" s="29">
        <v>0</v>
      </c>
      <c r="K219" s="29">
        <v>33604</v>
      </c>
      <c r="L219" s="29">
        <v>21000</v>
      </c>
      <c r="M219" s="29">
        <v>21000</v>
      </c>
      <c r="N219" s="29">
        <v>10159.040000000001</v>
      </c>
      <c r="O219" s="29">
        <v>10159.040000000001</v>
      </c>
    </row>
    <row r="220" spans="1:15" x14ac:dyDescent="0.25">
      <c r="A220" s="15" t="str">
        <f>MID(Tabla1[[#This Row],[Org 2]],1,2)</f>
        <v>02</v>
      </c>
      <c r="B220" s="27" t="s">
        <v>185</v>
      </c>
      <c r="C220" s="27" t="s">
        <v>199</v>
      </c>
      <c r="D220" s="16" t="str">
        <f>VLOOKUP(Tabla1[[#This Row],[Prog.]],Hoja2!B:C,2,FALSE)</f>
        <v>Planificación y gestión del patrimonio</v>
      </c>
      <c r="E220" s="17" t="str">
        <f t="shared" si="6"/>
        <v>2</v>
      </c>
      <c r="F220" s="17" t="str">
        <f t="shared" si="7"/>
        <v>20</v>
      </c>
      <c r="G220" s="27" t="s">
        <v>131</v>
      </c>
      <c r="H220" s="28" t="s">
        <v>132</v>
      </c>
      <c r="I220" s="29">
        <v>2250</v>
      </c>
      <c r="J220" s="29">
        <v>0</v>
      </c>
      <c r="K220" s="29">
        <v>2250</v>
      </c>
      <c r="L220" s="29">
        <v>0</v>
      </c>
      <c r="M220" s="29">
        <v>0</v>
      </c>
      <c r="N220" s="29">
        <v>0</v>
      </c>
      <c r="O220" s="29">
        <v>0</v>
      </c>
    </row>
    <row r="221" spans="1:15" x14ac:dyDescent="0.25">
      <c r="A221" s="15" t="str">
        <f>MID(Tabla1[[#This Row],[Org 2]],1,2)</f>
        <v>02</v>
      </c>
      <c r="B221" s="27" t="s">
        <v>185</v>
      </c>
      <c r="C221" s="27" t="s">
        <v>199</v>
      </c>
      <c r="D221" s="16" t="str">
        <f>VLOOKUP(Tabla1[[#This Row],[Prog.]],Hoja2!B:C,2,FALSE)</f>
        <v>Planificación y gestión del patrimonio</v>
      </c>
      <c r="E221" s="17" t="str">
        <f t="shared" si="6"/>
        <v>2</v>
      </c>
      <c r="F221" s="17" t="str">
        <f t="shared" si="7"/>
        <v>20</v>
      </c>
      <c r="G221" s="27" t="s">
        <v>200</v>
      </c>
      <c r="H221" s="28" t="s">
        <v>201</v>
      </c>
      <c r="I221" s="29">
        <v>9000</v>
      </c>
      <c r="J221" s="29">
        <v>0</v>
      </c>
      <c r="K221" s="29">
        <v>9000</v>
      </c>
      <c r="L221" s="29">
        <v>0</v>
      </c>
      <c r="M221" s="29">
        <v>0</v>
      </c>
      <c r="N221" s="29">
        <v>0</v>
      </c>
      <c r="O221" s="29">
        <v>0</v>
      </c>
    </row>
    <row r="222" spans="1:15" x14ac:dyDescent="0.25">
      <c r="A222" s="15" t="str">
        <f>MID(Tabla1[[#This Row],[Org 2]],1,2)</f>
        <v>02</v>
      </c>
      <c r="B222" s="27" t="s">
        <v>185</v>
      </c>
      <c r="C222" s="27" t="s">
        <v>199</v>
      </c>
      <c r="D222" s="16" t="str">
        <f>VLOOKUP(Tabla1[[#This Row],[Prog.]],Hoja2!B:C,2,FALSE)</f>
        <v>Planificación y gestión del patrimonio</v>
      </c>
      <c r="E222" s="17" t="str">
        <f t="shared" si="6"/>
        <v>2</v>
      </c>
      <c r="F222" s="17" t="str">
        <f t="shared" si="7"/>
        <v>22</v>
      </c>
      <c r="G222" s="27" t="s">
        <v>161</v>
      </c>
      <c r="H222" s="28" t="s">
        <v>162</v>
      </c>
      <c r="I222" s="29">
        <v>4000</v>
      </c>
      <c r="J222" s="29">
        <v>0</v>
      </c>
      <c r="K222" s="29">
        <v>4000</v>
      </c>
      <c r="L222" s="29">
        <v>0</v>
      </c>
      <c r="M222" s="29">
        <v>0</v>
      </c>
      <c r="N222" s="29">
        <v>0</v>
      </c>
      <c r="O222" s="29">
        <v>0</v>
      </c>
    </row>
    <row r="223" spans="1:15" x14ac:dyDescent="0.25">
      <c r="A223" s="15" t="str">
        <f>MID(Tabla1[[#This Row],[Org 2]],1,2)</f>
        <v>02</v>
      </c>
      <c r="B223" s="27" t="s">
        <v>185</v>
      </c>
      <c r="C223" s="27" t="s">
        <v>199</v>
      </c>
      <c r="D223" s="16" t="str">
        <f>VLOOKUP(Tabla1[[#This Row],[Prog.]],Hoja2!B:C,2,FALSE)</f>
        <v>Planificación y gestión del patrimonio</v>
      </c>
      <c r="E223" s="17" t="str">
        <f t="shared" si="6"/>
        <v>2</v>
      </c>
      <c r="F223" s="17" t="str">
        <f t="shared" si="7"/>
        <v>22</v>
      </c>
      <c r="G223" s="27" t="s">
        <v>163</v>
      </c>
      <c r="H223" s="28" t="s">
        <v>164</v>
      </c>
      <c r="I223" s="29">
        <v>4000</v>
      </c>
      <c r="J223" s="29">
        <v>0</v>
      </c>
      <c r="K223" s="29">
        <v>4000</v>
      </c>
      <c r="L223" s="29">
        <v>0</v>
      </c>
      <c r="M223" s="29">
        <v>0</v>
      </c>
      <c r="N223" s="29">
        <v>0</v>
      </c>
      <c r="O223" s="29">
        <v>0</v>
      </c>
    </row>
    <row r="224" spans="1:15" x14ac:dyDescent="0.25">
      <c r="A224" s="15" t="str">
        <f>MID(Tabla1[[#This Row],[Org 2]],1,2)</f>
        <v>02</v>
      </c>
      <c r="B224" s="27" t="s">
        <v>185</v>
      </c>
      <c r="C224" s="27" t="s">
        <v>199</v>
      </c>
      <c r="D224" s="16" t="str">
        <f>VLOOKUP(Tabla1[[#This Row],[Prog.]],Hoja2!B:C,2,FALSE)</f>
        <v>Planificación y gestión del patrimonio</v>
      </c>
      <c r="E224" s="17" t="str">
        <f t="shared" si="6"/>
        <v>2</v>
      </c>
      <c r="F224" s="17" t="str">
        <f t="shared" si="7"/>
        <v>22</v>
      </c>
      <c r="G224" s="27" t="s">
        <v>165</v>
      </c>
      <c r="H224" s="28" t="s">
        <v>166</v>
      </c>
      <c r="I224" s="29">
        <v>2000</v>
      </c>
      <c r="J224" s="29">
        <v>0</v>
      </c>
      <c r="K224" s="29">
        <v>2000</v>
      </c>
      <c r="L224" s="29">
        <v>0</v>
      </c>
      <c r="M224" s="29">
        <v>0</v>
      </c>
      <c r="N224" s="29">
        <v>0</v>
      </c>
      <c r="O224" s="29">
        <v>0</v>
      </c>
    </row>
    <row r="225" spans="1:15" x14ac:dyDescent="0.25">
      <c r="A225" s="15" t="str">
        <f>MID(Tabla1[[#This Row],[Org 2]],1,2)</f>
        <v>02</v>
      </c>
      <c r="B225" s="27" t="s">
        <v>185</v>
      </c>
      <c r="C225" s="27" t="s">
        <v>199</v>
      </c>
      <c r="D225" s="16" t="str">
        <f>VLOOKUP(Tabla1[[#This Row],[Prog.]],Hoja2!B:C,2,FALSE)</f>
        <v>Planificación y gestión del patrimonio</v>
      </c>
      <c r="E225" s="17" t="str">
        <f t="shared" si="6"/>
        <v>2</v>
      </c>
      <c r="F225" s="17" t="str">
        <f t="shared" si="7"/>
        <v>22</v>
      </c>
      <c r="G225" s="27" t="s">
        <v>171</v>
      </c>
      <c r="H225" s="28" t="s">
        <v>172</v>
      </c>
      <c r="I225" s="29">
        <v>56000</v>
      </c>
      <c r="J225" s="29">
        <v>0</v>
      </c>
      <c r="K225" s="29">
        <v>56000</v>
      </c>
      <c r="L225" s="29">
        <v>0</v>
      </c>
      <c r="M225" s="29">
        <v>0</v>
      </c>
      <c r="N225" s="29">
        <v>0</v>
      </c>
      <c r="O225" s="29">
        <v>0</v>
      </c>
    </row>
    <row r="226" spans="1:15" x14ac:dyDescent="0.25">
      <c r="A226" s="15" t="str">
        <f>MID(Tabla1[[#This Row],[Org 2]],1,2)</f>
        <v>02</v>
      </c>
      <c r="B226" s="27" t="s">
        <v>185</v>
      </c>
      <c r="C226" s="27" t="s">
        <v>199</v>
      </c>
      <c r="D226" s="16" t="str">
        <f>VLOOKUP(Tabla1[[#This Row],[Prog.]],Hoja2!B:C,2,FALSE)</f>
        <v>Planificación y gestión del patrimonio</v>
      </c>
      <c r="E226" s="17" t="str">
        <f t="shared" si="6"/>
        <v>2</v>
      </c>
      <c r="F226" s="17" t="str">
        <f t="shared" si="7"/>
        <v>22</v>
      </c>
      <c r="G226" s="27" t="s">
        <v>137</v>
      </c>
      <c r="H226" s="28" t="s">
        <v>138</v>
      </c>
      <c r="I226" s="29">
        <v>32000</v>
      </c>
      <c r="J226" s="29">
        <v>0</v>
      </c>
      <c r="K226" s="29">
        <v>32000</v>
      </c>
      <c r="L226" s="29">
        <v>0</v>
      </c>
      <c r="M226" s="29">
        <v>0</v>
      </c>
      <c r="N226" s="29">
        <v>0</v>
      </c>
      <c r="O226" s="29">
        <v>0</v>
      </c>
    </row>
    <row r="227" spans="1:15" x14ac:dyDescent="0.25">
      <c r="A227" s="15" t="str">
        <f>MID(Tabla1[[#This Row],[Org 2]],1,2)</f>
        <v>02</v>
      </c>
      <c r="B227" s="27" t="s">
        <v>185</v>
      </c>
      <c r="C227" s="27" t="s">
        <v>199</v>
      </c>
      <c r="D227" s="16" t="str">
        <f>VLOOKUP(Tabla1[[#This Row],[Prog.]],Hoja2!B:C,2,FALSE)</f>
        <v>Planificación y gestión del patrimonio</v>
      </c>
      <c r="E227" s="17" t="str">
        <f t="shared" si="6"/>
        <v>2</v>
      </c>
      <c r="F227" s="17" t="str">
        <f t="shared" si="7"/>
        <v>23</v>
      </c>
      <c r="G227" s="27" t="s">
        <v>117</v>
      </c>
      <c r="H227" s="28" t="s">
        <v>118</v>
      </c>
      <c r="I227" s="29">
        <v>500</v>
      </c>
      <c r="J227" s="29">
        <v>0</v>
      </c>
      <c r="K227" s="29">
        <v>500</v>
      </c>
      <c r="L227" s="29">
        <v>0</v>
      </c>
      <c r="M227" s="29">
        <v>0</v>
      </c>
      <c r="N227" s="29">
        <v>0</v>
      </c>
      <c r="O227" s="29">
        <v>0</v>
      </c>
    </row>
    <row r="228" spans="1:15" x14ac:dyDescent="0.25">
      <c r="A228" s="15" t="str">
        <f>MID(Tabla1[[#This Row],[Org 2]],1,2)</f>
        <v>02</v>
      </c>
      <c r="B228" s="27" t="s">
        <v>185</v>
      </c>
      <c r="C228" s="27" t="s">
        <v>199</v>
      </c>
      <c r="D228" s="16" t="str">
        <f>VLOOKUP(Tabla1[[#This Row],[Prog.]],Hoja2!B:C,2,FALSE)</f>
        <v>Planificación y gestión del patrimonio</v>
      </c>
      <c r="E228" s="17" t="str">
        <f t="shared" si="6"/>
        <v>2</v>
      </c>
      <c r="F228" s="17" t="str">
        <f t="shared" si="7"/>
        <v>23</v>
      </c>
      <c r="G228" s="27" t="s">
        <v>121</v>
      </c>
      <c r="H228" s="28" t="s">
        <v>122</v>
      </c>
      <c r="I228" s="29">
        <v>500</v>
      </c>
      <c r="J228" s="29">
        <v>0</v>
      </c>
      <c r="K228" s="29">
        <v>500</v>
      </c>
      <c r="L228" s="29">
        <v>0</v>
      </c>
      <c r="M228" s="29">
        <v>0</v>
      </c>
      <c r="N228" s="29">
        <v>0</v>
      </c>
      <c r="O228" s="29">
        <v>0</v>
      </c>
    </row>
    <row r="229" spans="1:15" x14ac:dyDescent="0.25">
      <c r="A229" s="15" t="str">
        <f>MID(Tabla1[[#This Row],[Org 2]],1,2)</f>
        <v>02</v>
      </c>
      <c r="B229" s="27" t="s">
        <v>185</v>
      </c>
      <c r="C229" s="27" t="s">
        <v>199</v>
      </c>
      <c r="D229" s="16" t="str">
        <f>VLOOKUP(Tabla1[[#This Row],[Prog.]],Hoja2!B:C,2,FALSE)</f>
        <v>Planificación y gestión del patrimonio</v>
      </c>
      <c r="E229" s="17" t="str">
        <f t="shared" si="6"/>
        <v>6</v>
      </c>
      <c r="F229" s="17" t="str">
        <f t="shared" si="7"/>
        <v>60</v>
      </c>
      <c r="G229" s="27" t="s">
        <v>894</v>
      </c>
      <c r="H229" s="28" t="s">
        <v>202</v>
      </c>
      <c r="I229" s="29">
        <v>2120000</v>
      </c>
      <c r="J229" s="29">
        <v>0</v>
      </c>
      <c r="K229" s="29">
        <v>2120000</v>
      </c>
      <c r="L229" s="29">
        <v>0</v>
      </c>
      <c r="M229" s="29">
        <v>0</v>
      </c>
      <c r="N229" s="29">
        <v>0</v>
      </c>
      <c r="O229" s="29">
        <v>0</v>
      </c>
    </row>
    <row r="230" spans="1:15" x14ac:dyDescent="0.25">
      <c r="A230" s="15" t="str">
        <f>MID(Tabla1[[#This Row],[Org 2]],1,2)</f>
        <v>02</v>
      </c>
      <c r="B230" s="27" t="s">
        <v>185</v>
      </c>
      <c r="C230" s="27" t="s">
        <v>199</v>
      </c>
      <c r="D230" s="16" t="str">
        <f>VLOOKUP(Tabla1[[#This Row],[Prog.]],Hoja2!B:C,2,FALSE)</f>
        <v>Planificación y gestión del patrimonio</v>
      </c>
      <c r="E230" s="17" t="str">
        <f t="shared" si="6"/>
        <v>6</v>
      </c>
      <c r="F230" s="17" t="str">
        <f t="shared" si="7"/>
        <v>60</v>
      </c>
      <c r="G230" s="27" t="s">
        <v>203</v>
      </c>
      <c r="H230" s="28" t="s">
        <v>204</v>
      </c>
      <c r="I230" s="29">
        <v>1557500</v>
      </c>
      <c r="J230" s="29">
        <v>1017178.66</v>
      </c>
      <c r="K230" s="29">
        <v>2574678.66</v>
      </c>
      <c r="L230" s="29">
        <v>141748.26</v>
      </c>
      <c r="M230" s="29">
        <v>126552.34</v>
      </c>
      <c r="N230" s="29">
        <v>40414.660000000003</v>
      </c>
      <c r="O230" s="29">
        <v>2250.3200000000002</v>
      </c>
    </row>
    <row r="231" spans="1:15" x14ac:dyDescent="0.25">
      <c r="A231" s="15" t="str">
        <f>MID(Tabla1[[#This Row],[Org 2]],1,2)</f>
        <v>02</v>
      </c>
      <c r="B231" s="27" t="s">
        <v>185</v>
      </c>
      <c r="C231" s="27" t="s">
        <v>199</v>
      </c>
      <c r="D231" s="16" t="str">
        <f>VLOOKUP(Tabla1[[#This Row],[Prog.]],Hoja2!B:C,2,FALSE)</f>
        <v>Planificación y gestión del patrimonio</v>
      </c>
      <c r="E231" s="17" t="str">
        <f t="shared" si="6"/>
        <v>6</v>
      </c>
      <c r="F231" s="17" t="str">
        <f t="shared" si="7"/>
        <v>61</v>
      </c>
      <c r="G231" s="27" t="s">
        <v>193</v>
      </c>
      <c r="H231" s="28" t="s">
        <v>194</v>
      </c>
      <c r="I231" s="29">
        <v>808175</v>
      </c>
      <c r="J231" s="29">
        <v>1313506.83</v>
      </c>
      <c r="K231" s="29">
        <v>2121681.83</v>
      </c>
      <c r="L231" s="29">
        <v>1945122.85</v>
      </c>
      <c r="M231" s="29">
        <v>1945122.85</v>
      </c>
      <c r="N231" s="29">
        <v>375161.97</v>
      </c>
      <c r="O231" s="29">
        <v>301260.15999999997</v>
      </c>
    </row>
    <row r="232" spans="1:15" x14ac:dyDescent="0.25">
      <c r="A232" s="15" t="str">
        <f>MID(Tabla1[[#This Row],[Org 2]],1,2)</f>
        <v>02</v>
      </c>
      <c r="B232" s="27" t="s">
        <v>185</v>
      </c>
      <c r="C232" s="27" t="s">
        <v>199</v>
      </c>
      <c r="D232" s="16" t="str">
        <f>VLOOKUP(Tabla1[[#This Row],[Prog.]],Hoja2!B:C,2,FALSE)</f>
        <v>Planificación y gestión del patrimonio</v>
      </c>
      <c r="E232" s="17" t="str">
        <f t="shared" si="6"/>
        <v>6</v>
      </c>
      <c r="F232" s="17" t="str">
        <f t="shared" si="7"/>
        <v>64</v>
      </c>
      <c r="G232" s="27" t="s">
        <v>205</v>
      </c>
      <c r="H232" s="28" t="s">
        <v>206</v>
      </c>
      <c r="I232" s="29">
        <v>20000</v>
      </c>
      <c r="J232" s="29">
        <v>0</v>
      </c>
      <c r="K232" s="29">
        <v>20000</v>
      </c>
      <c r="L232" s="29">
        <v>0</v>
      </c>
      <c r="M232" s="29">
        <v>0</v>
      </c>
      <c r="N232" s="29">
        <v>0</v>
      </c>
      <c r="O232" s="29">
        <v>0</v>
      </c>
    </row>
    <row r="233" spans="1:15" x14ac:dyDescent="0.25">
      <c r="A233" s="15" t="str">
        <f>MID(Tabla1[[#This Row],[Org 2]],1,2)</f>
        <v>02</v>
      </c>
      <c r="B233" s="27" t="s">
        <v>185</v>
      </c>
      <c r="C233" s="27" t="s">
        <v>447</v>
      </c>
      <c r="D233" s="16" t="str">
        <f>VLOOKUP(Tabla1[[#This Row],[Prog.]],Hoja2!B:C,2,FALSE)</f>
        <v xml:space="preserve">Licencias urbanísticas </v>
      </c>
      <c r="E233" s="17" t="str">
        <f t="shared" si="6"/>
        <v>1</v>
      </c>
      <c r="F233" s="17" t="str">
        <f t="shared" si="7"/>
        <v>12</v>
      </c>
      <c r="G233" s="27" t="s">
        <v>125</v>
      </c>
      <c r="H233" s="28" t="s">
        <v>126</v>
      </c>
      <c r="I233" s="29">
        <v>198960</v>
      </c>
      <c r="J233" s="29">
        <v>0</v>
      </c>
      <c r="K233" s="29">
        <v>198960</v>
      </c>
      <c r="L233" s="29">
        <v>176688</v>
      </c>
      <c r="M233" s="29">
        <v>176688</v>
      </c>
      <c r="N233" s="29">
        <v>51749.1</v>
      </c>
      <c r="O233" s="29">
        <v>51749.1</v>
      </c>
    </row>
    <row r="234" spans="1:15" x14ac:dyDescent="0.25">
      <c r="A234" s="15" t="str">
        <f>MID(Tabla1[[#This Row],[Org 2]],1,2)</f>
        <v>02</v>
      </c>
      <c r="B234" s="27" t="s">
        <v>185</v>
      </c>
      <c r="C234" s="27" t="s">
        <v>447</v>
      </c>
      <c r="D234" s="16" t="str">
        <f>VLOOKUP(Tabla1[[#This Row],[Prog.]],Hoja2!B:C,2,FALSE)</f>
        <v xml:space="preserve">Licencias urbanísticas </v>
      </c>
      <c r="E234" s="17" t="str">
        <f t="shared" si="6"/>
        <v>1</v>
      </c>
      <c r="F234" s="17" t="str">
        <f t="shared" si="7"/>
        <v>12</v>
      </c>
      <c r="G234" s="27" t="s">
        <v>127</v>
      </c>
      <c r="H234" s="28" t="s">
        <v>128</v>
      </c>
      <c r="I234" s="29">
        <v>119288</v>
      </c>
      <c r="J234" s="29">
        <v>0</v>
      </c>
      <c r="K234" s="29">
        <v>119288</v>
      </c>
      <c r="L234" s="29">
        <v>103382</v>
      </c>
      <c r="M234" s="29">
        <v>103382</v>
      </c>
      <c r="N234" s="29">
        <v>26880.560000000001</v>
      </c>
      <c r="O234" s="29">
        <v>26880.560000000001</v>
      </c>
    </row>
    <row r="235" spans="1:15" x14ac:dyDescent="0.25">
      <c r="A235" s="15" t="str">
        <f>MID(Tabla1[[#This Row],[Org 2]],1,2)</f>
        <v>02</v>
      </c>
      <c r="B235" s="27" t="s">
        <v>185</v>
      </c>
      <c r="C235" s="27" t="s">
        <v>447</v>
      </c>
      <c r="D235" s="16" t="str">
        <f>VLOOKUP(Tabla1[[#This Row],[Prog.]],Hoja2!B:C,2,FALSE)</f>
        <v xml:space="preserve">Licencias urbanísticas </v>
      </c>
      <c r="E235" s="17" t="str">
        <f t="shared" si="6"/>
        <v>1</v>
      </c>
      <c r="F235" s="17" t="str">
        <f t="shared" si="7"/>
        <v>12</v>
      </c>
      <c r="G235" s="27" t="s">
        <v>95</v>
      </c>
      <c r="H235" s="28" t="s">
        <v>96</v>
      </c>
      <c r="I235" s="29">
        <v>148207</v>
      </c>
      <c r="J235" s="29">
        <v>0</v>
      </c>
      <c r="K235" s="29">
        <v>148207</v>
      </c>
      <c r="L235" s="29">
        <v>97451</v>
      </c>
      <c r="M235" s="29">
        <v>97451</v>
      </c>
      <c r="N235" s="29">
        <v>31615.58</v>
      </c>
      <c r="O235" s="29">
        <v>31615.58</v>
      </c>
    </row>
    <row r="236" spans="1:15" x14ac:dyDescent="0.25">
      <c r="A236" s="15" t="str">
        <f>MID(Tabla1[[#This Row],[Org 2]],1,2)</f>
        <v>02</v>
      </c>
      <c r="B236" s="27" t="s">
        <v>185</v>
      </c>
      <c r="C236" s="27" t="s">
        <v>447</v>
      </c>
      <c r="D236" s="16" t="str">
        <f>VLOOKUP(Tabla1[[#This Row],[Prog.]],Hoja2!B:C,2,FALSE)</f>
        <v xml:space="preserve">Licencias urbanísticas </v>
      </c>
      <c r="E236" s="17" t="str">
        <f t="shared" si="6"/>
        <v>1</v>
      </c>
      <c r="F236" s="17" t="str">
        <f t="shared" si="7"/>
        <v>12</v>
      </c>
      <c r="G236" s="27" t="s">
        <v>129</v>
      </c>
      <c r="H236" s="28" t="s">
        <v>130</v>
      </c>
      <c r="I236" s="29">
        <v>101533</v>
      </c>
      <c r="J236" s="29">
        <v>0</v>
      </c>
      <c r="K236" s="29">
        <v>101533</v>
      </c>
      <c r="L236" s="29">
        <v>79809</v>
      </c>
      <c r="M236" s="29">
        <v>79809</v>
      </c>
      <c r="N236" s="29">
        <v>20155.189999999999</v>
      </c>
      <c r="O236" s="29">
        <v>20155.189999999999</v>
      </c>
    </row>
    <row r="237" spans="1:15" x14ac:dyDescent="0.25">
      <c r="A237" s="15" t="str">
        <f>MID(Tabla1[[#This Row],[Org 2]],1,2)</f>
        <v>02</v>
      </c>
      <c r="B237" s="27" t="s">
        <v>185</v>
      </c>
      <c r="C237" s="27" t="s">
        <v>447</v>
      </c>
      <c r="D237" s="16" t="str">
        <f>VLOOKUP(Tabla1[[#This Row],[Prog.]],Hoja2!B:C,2,FALSE)</f>
        <v xml:space="preserve">Licencias urbanísticas </v>
      </c>
      <c r="E237" s="17" t="str">
        <f t="shared" si="6"/>
        <v>1</v>
      </c>
      <c r="F237" s="17" t="str">
        <f t="shared" si="7"/>
        <v>12</v>
      </c>
      <c r="G237" s="27" t="s">
        <v>97</v>
      </c>
      <c r="H237" s="28" t="s">
        <v>98</v>
      </c>
      <c r="I237" s="29">
        <v>94719</v>
      </c>
      <c r="J237" s="29">
        <v>0</v>
      </c>
      <c r="K237" s="29">
        <v>94719</v>
      </c>
      <c r="L237" s="29">
        <v>94719</v>
      </c>
      <c r="M237" s="29">
        <v>94719</v>
      </c>
      <c r="N237" s="29">
        <v>27986.81</v>
      </c>
      <c r="O237" s="29">
        <v>27986.81</v>
      </c>
    </row>
    <row r="238" spans="1:15" x14ac:dyDescent="0.25">
      <c r="A238" s="15" t="str">
        <f>MID(Tabla1[[#This Row],[Org 2]],1,2)</f>
        <v>02</v>
      </c>
      <c r="B238" s="27" t="s">
        <v>185</v>
      </c>
      <c r="C238" s="27" t="s">
        <v>447</v>
      </c>
      <c r="D238" s="16" t="str">
        <f>VLOOKUP(Tabla1[[#This Row],[Prog.]],Hoja2!B:C,2,FALSE)</f>
        <v xml:space="preserve">Licencias urbanísticas </v>
      </c>
      <c r="E238" s="17" t="str">
        <f t="shared" si="6"/>
        <v>1</v>
      </c>
      <c r="F238" s="17" t="str">
        <f t="shared" si="7"/>
        <v>12</v>
      </c>
      <c r="G238" s="27" t="s">
        <v>99</v>
      </c>
      <c r="H238" s="28" t="s">
        <v>100</v>
      </c>
      <c r="I238" s="29">
        <v>318779</v>
      </c>
      <c r="J238" s="29">
        <v>0</v>
      </c>
      <c r="K238" s="29">
        <v>318779</v>
      </c>
      <c r="L238" s="29">
        <v>264382</v>
      </c>
      <c r="M238" s="29">
        <v>264382</v>
      </c>
      <c r="N238" s="29">
        <v>71302.55</v>
      </c>
      <c r="O238" s="29">
        <v>71302.55</v>
      </c>
    </row>
    <row r="239" spans="1:15" x14ac:dyDescent="0.25">
      <c r="A239" s="15" t="str">
        <f>MID(Tabla1[[#This Row],[Org 2]],1,2)</f>
        <v>02</v>
      </c>
      <c r="B239" s="27" t="s">
        <v>185</v>
      </c>
      <c r="C239" s="27" t="s">
        <v>447</v>
      </c>
      <c r="D239" s="16" t="str">
        <f>VLOOKUP(Tabla1[[#This Row],[Prog.]],Hoja2!B:C,2,FALSE)</f>
        <v xml:space="preserve">Licencias urbanísticas </v>
      </c>
      <c r="E239" s="17" t="str">
        <f t="shared" si="6"/>
        <v>1</v>
      </c>
      <c r="F239" s="17" t="str">
        <f t="shared" si="7"/>
        <v>12</v>
      </c>
      <c r="G239" s="27" t="s">
        <v>101</v>
      </c>
      <c r="H239" s="28" t="s">
        <v>102</v>
      </c>
      <c r="I239" s="29">
        <v>775061</v>
      </c>
      <c r="J239" s="29">
        <v>0</v>
      </c>
      <c r="K239" s="29">
        <v>775061</v>
      </c>
      <c r="L239" s="29">
        <v>651320</v>
      </c>
      <c r="M239" s="29">
        <v>651320</v>
      </c>
      <c r="N239" s="29">
        <v>185193.55</v>
      </c>
      <c r="O239" s="29">
        <v>185193.55</v>
      </c>
    </row>
    <row r="240" spans="1:15" x14ac:dyDescent="0.25">
      <c r="A240" s="15" t="str">
        <f>MID(Tabla1[[#This Row],[Org 2]],1,2)</f>
        <v>02</v>
      </c>
      <c r="B240" s="27" t="s">
        <v>185</v>
      </c>
      <c r="C240" s="27" t="s">
        <v>447</v>
      </c>
      <c r="D240" s="16" t="str">
        <f>VLOOKUP(Tabla1[[#This Row],[Prog.]],Hoja2!B:C,2,FALSE)</f>
        <v xml:space="preserve">Licencias urbanísticas </v>
      </c>
      <c r="E240" s="17" t="str">
        <f t="shared" si="6"/>
        <v>1</v>
      </c>
      <c r="F240" s="17" t="str">
        <f t="shared" si="7"/>
        <v>12</v>
      </c>
      <c r="G240" s="27" t="s">
        <v>103</v>
      </c>
      <c r="H240" s="28" t="s">
        <v>104</v>
      </c>
      <c r="I240" s="29">
        <v>48093</v>
      </c>
      <c r="J240" s="29">
        <v>0</v>
      </c>
      <c r="K240" s="29">
        <v>48093</v>
      </c>
      <c r="L240" s="29">
        <v>48092</v>
      </c>
      <c r="M240" s="29">
        <v>48092</v>
      </c>
      <c r="N240" s="29">
        <v>17199.509999999998</v>
      </c>
      <c r="O240" s="29">
        <v>17199.509999999998</v>
      </c>
    </row>
    <row r="241" spans="1:15" x14ac:dyDescent="0.25">
      <c r="A241" s="15" t="str">
        <f>MID(Tabla1[[#This Row],[Org 2]],1,2)</f>
        <v>02</v>
      </c>
      <c r="B241" s="27" t="s">
        <v>185</v>
      </c>
      <c r="C241" s="27" t="s">
        <v>447</v>
      </c>
      <c r="D241" s="16" t="str">
        <f>VLOOKUP(Tabla1[[#This Row],[Prog.]],Hoja2!B:C,2,FALSE)</f>
        <v xml:space="preserve">Licencias urbanísticas </v>
      </c>
      <c r="E241" s="17" t="str">
        <f t="shared" si="6"/>
        <v>1</v>
      </c>
      <c r="F241" s="17" t="str">
        <f t="shared" si="7"/>
        <v>13</v>
      </c>
      <c r="G241" s="27" t="s">
        <v>142</v>
      </c>
      <c r="H241" s="28" t="s">
        <v>94</v>
      </c>
      <c r="I241" s="29">
        <v>41613</v>
      </c>
      <c r="J241" s="29">
        <v>0</v>
      </c>
      <c r="K241" s="29">
        <v>41613</v>
      </c>
      <c r="L241" s="29">
        <v>23386</v>
      </c>
      <c r="M241" s="29">
        <v>23386</v>
      </c>
      <c r="N241" s="29">
        <v>6666.12</v>
      </c>
      <c r="O241" s="29">
        <v>6666.12</v>
      </c>
    </row>
    <row r="242" spans="1:15" x14ac:dyDescent="0.25">
      <c r="A242" s="15" t="str">
        <f>MID(Tabla1[[#This Row],[Org 2]],1,2)</f>
        <v>02</v>
      </c>
      <c r="B242" s="27" t="s">
        <v>185</v>
      </c>
      <c r="C242" s="27" t="s">
        <v>447</v>
      </c>
      <c r="D242" s="16" t="str">
        <f>VLOOKUP(Tabla1[[#This Row],[Prog.]],Hoja2!B:C,2,FALSE)</f>
        <v xml:space="preserve">Licencias urbanísticas </v>
      </c>
      <c r="E242" s="17" t="str">
        <f t="shared" si="6"/>
        <v>1</v>
      </c>
      <c r="F242" s="17" t="str">
        <f t="shared" si="7"/>
        <v>13</v>
      </c>
      <c r="G242" s="27" t="s">
        <v>145</v>
      </c>
      <c r="H242" s="28" t="s">
        <v>146</v>
      </c>
      <c r="I242" s="29">
        <v>44165</v>
      </c>
      <c r="J242" s="29">
        <v>0</v>
      </c>
      <c r="K242" s="29">
        <v>44165</v>
      </c>
      <c r="L242" s="29">
        <v>21523</v>
      </c>
      <c r="M242" s="29">
        <v>21523</v>
      </c>
      <c r="N242" s="29">
        <v>6414.41</v>
      </c>
      <c r="O242" s="29">
        <v>6414.41</v>
      </c>
    </row>
    <row r="243" spans="1:15" x14ac:dyDescent="0.25">
      <c r="A243" s="15" t="str">
        <f>MID(Tabla1[[#This Row],[Org 2]],1,2)</f>
        <v>02</v>
      </c>
      <c r="B243" s="27" t="s">
        <v>185</v>
      </c>
      <c r="C243" s="27" t="s">
        <v>447</v>
      </c>
      <c r="D243" s="16" t="str">
        <f>VLOOKUP(Tabla1[[#This Row],[Prog.]],Hoja2!B:C,2,FALSE)</f>
        <v xml:space="preserve">Licencias urbanísticas </v>
      </c>
      <c r="E243" s="17" t="str">
        <f t="shared" si="6"/>
        <v>2</v>
      </c>
      <c r="F243" s="17" t="str">
        <f t="shared" si="7"/>
        <v>22</v>
      </c>
      <c r="G243" s="27" t="s">
        <v>161</v>
      </c>
      <c r="H243" s="28" t="s">
        <v>162</v>
      </c>
      <c r="I243" s="29">
        <v>500</v>
      </c>
      <c r="J243" s="29">
        <v>0</v>
      </c>
      <c r="K243" s="29">
        <v>500</v>
      </c>
      <c r="L243" s="29">
        <v>88.8</v>
      </c>
      <c r="M243" s="29">
        <v>88.8</v>
      </c>
      <c r="N243" s="29">
        <v>88.8</v>
      </c>
      <c r="O243" s="29">
        <v>88.8</v>
      </c>
    </row>
    <row r="244" spans="1:15" x14ac:dyDescent="0.25">
      <c r="A244" s="15" t="str">
        <f>MID(Tabla1[[#This Row],[Org 2]],1,2)</f>
        <v>02</v>
      </c>
      <c r="B244" s="27" t="s">
        <v>185</v>
      </c>
      <c r="C244" s="27" t="s">
        <v>447</v>
      </c>
      <c r="D244" s="16" t="str">
        <f>VLOOKUP(Tabla1[[#This Row],[Prog.]],Hoja2!B:C,2,FALSE)</f>
        <v xml:space="preserve">Licencias urbanísticas </v>
      </c>
      <c r="E244" s="17" t="str">
        <f t="shared" si="6"/>
        <v>2</v>
      </c>
      <c r="F244" s="17" t="str">
        <f t="shared" si="7"/>
        <v>22</v>
      </c>
      <c r="G244" s="27" t="s">
        <v>165</v>
      </c>
      <c r="H244" s="28" t="s">
        <v>166</v>
      </c>
      <c r="I244" s="29">
        <v>1000</v>
      </c>
      <c r="J244" s="29">
        <v>0</v>
      </c>
      <c r="K244" s="29">
        <v>1000</v>
      </c>
      <c r="L244" s="29">
        <v>0</v>
      </c>
      <c r="M244" s="29">
        <v>0</v>
      </c>
      <c r="N244" s="29">
        <v>0</v>
      </c>
      <c r="O244" s="29">
        <v>0</v>
      </c>
    </row>
    <row r="245" spans="1:15" x14ac:dyDescent="0.25">
      <c r="A245" s="15" t="str">
        <f>MID(Tabla1[[#This Row],[Org 2]],1,2)</f>
        <v>02</v>
      </c>
      <c r="B245" s="27" t="s">
        <v>185</v>
      </c>
      <c r="C245" s="27" t="s">
        <v>447</v>
      </c>
      <c r="D245" s="16" t="str">
        <f>VLOOKUP(Tabla1[[#This Row],[Prog.]],Hoja2!B:C,2,FALSE)</f>
        <v xml:space="preserve">Licencias urbanísticas </v>
      </c>
      <c r="E245" s="17" t="str">
        <f t="shared" si="6"/>
        <v>2</v>
      </c>
      <c r="F245" s="17" t="str">
        <f t="shared" si="7"/>
        <v>22</v>
      </c>
      <c r="G245" s="27" t="s">
        <v>918</v>
      </c>
      <c r="H245" s="28" t="s">
        <v>919</v>
      </c>
      <c r="I245" s="29">
        <v>400000</v>
      </c>
      <c r="J245" s="29">
        <v>0</v>
      </c>
      <c r="K245" s="29">
        <v>400000</v>
      </c>
      <c r="L245" s="29">
        <v>0</v>
      </c>
      <c r="M245" s="29">
        <v>0</v>
      </c>
      <c r="N245" s="29">
        <v>0</v>
      </c>
      <c r="O245" s="29">
        <v>0</v>
      </c>
    </row>
    <row r="246" spans="1:15" x14ac:dyDescent="0.25">
      <c r="A246" s="15" t="str">
        <f>MID(Tabla1[[#This Row],[Org 2]],1,2)</f>
        <v>02</v>
      </c>
      <c r="B246" s="27" t="s">
        <v>185</v>
      </c>
      <c r="C246" s="27" t="s">
        <v>207</v>
      </c>
      <c r="D246" s="16" t="str">
        <f>VLOOKUP(Tabla1[[#This Row],[Prog.]],Hoja2!B:C,2,FALSE)</f>
        <v>Gestión del patrimonio</v>
      </c>
      <c r="E246" s="17" t="str">
        <f t="shared" si="6"/>
        <v>1</v>
      </c>
      <c r="F246" s="17" t="str">
        <f t="shared" si="7"/>
        <v>12</v>
      </c>
      <c r="G246" s="27" t="s">
        <v>125</v>
      </c>
      <c r="H246" s="28" t="s">
        <v>126</v>
      </c>
      <c r="I246" s="29">
        <v>72349</v>
      </c>
      <c r="J246" s="29">
        <v>0</v>
      </c>
      <c r="K246" s="29">
        <v>72349</v>
      </c>
      <c r="L246" s="29">
        <v>69902</v>
      </c>
      <c r="M246" s="29">
        <v>69902</v>
      </c>
      <c r="N246" s="29">
        <v>20655.41</v>
      </c>
      <c r="O246" s="29">
        <v>20655.41</v>
      </c>
    </row>
    <row r="247" spans="1:15" x14ac:dyDescent="0.25">
      <c r="A247" s="15" t="str">
        <f>MID(Tabla1[[#This Row],[Org 2]],1,2)</f>
        <v>02</v>
      </c>
      <c r="B247" s="27" t="s">
        <v>185</v>
      </c>
      <c r="C247" s="27" t="s">
        <v>207</v>
      </c>
      <c r="D247" s="16" t="str">
        <f>VLOOKUP(Tabla1[[#This Row],[Prog.]],Hoja2!B:C,2,FALSE)</f>
        <v>Gestión del patrimonio</v>
      </c>
      <c r="E247" s="17" t="str">
        <f t="shared" si="6"/>
        <v>1</v>
      </c>
      <c r="F247" s="17" t="str">
        <f t="shared" si="7"/>
        <v>12</v>
      </c>
      <c r="G247" s="27" t="s">
        <v>127</v>
      </c>
      <c r="H247" s="28" t="s">
        <v>128</v>
      </c>
      <c r="I247" s="29">
        <v>15905</v>
      </c>
      <c r="J247" s="29">
        <v>0</v>
      </c>
      <c r="K247" s="29">
        <v>15905</v>
      </c>
      <c r="L247" s="29">
        <v>15367</v>
      </c>
      <c r="M247" s="29">
        <v>15367</v>
      </c>
      <c r="N247" s="29">
        <v>4436.43</v>
      </c>
      <c r="O247" s="29">
        <v>4436.43</v>
      </c>
    </row>
    <row r="248" spans="1:15" x14ac:dyDescent="0.25">
      <c r="A248" s="15" t="str">
        <f>MID(Tabla1[[#This Row],[Org 2]],1,2)</f>
        <v>02</v>
      </c>
      <c r="B248" s="27" t="s">
        <v>185</v>
      </c>
      <c r="C248" s="27" t="s">
        <v>207</v>
      </c>
      <c r="D248" s="16" t="str">
        <f>VLOOKUP(Tabla1[[#This Row],[Prog.]],Hoja2!B:C,2,FALSE)</f>
        <v>Gestión del patrimonio</v>
      </c>
      <c r="E248" s="17" t="str">
        <f t="shared" si="6"/>
        <v>1</v>
      </c>
      <c r="F248" s="17" t="str">
        <f t="shared" si="7"/>
        <v>12</v>
      </c>
      <c r="G248" s="27" t="s">
        <v>95</v>
      </c>
      <c r="H248" s="28" t="s">
        <v>96</v>
      </c>
      <c r="I248" s="29">
        <v>42635</v>
      </c>
      <c r="J248" s="29">
        <v>0</v>
      </c>
      <c r="K248" s="29">
        <v>42635</v>
      </c>
      <c r="L248" s="29">
        <v>36544</v>
      </c>
      <c r="M248" s="29">
        <v>36544</v>
      </c>
      <c r="N248" s="29">
        <v>8614.6</v>
      </c>
      <c r="O248" s="29">
        <v>8614.6</v>
      </c>
    </row>
    <row r="249" spans="1:15" x14ac:dyDescent="0.25">
      <c r="A249" s="15" t="str">
        <f>MID(Tabla1[[#This Row],[Org 2]],1,2)</f>
        <v>02</v>
      </c>
      <c r="B249" s="27" t="s">
        <v>185</v>
      </c>
      <c r="C249" s="27" t="s">
        <v>207</v>
      </c>
      <c r="D249" s="16" t="str">
        <f>VLOOKUP(Tabla1[[#This Row],[Prog.]],Hoja2!B:C,2,FALSE)</f>
        <v>Gestión del patrimonio</v>
      </c>
      <c r="E249" s="17" t="str">
        <f t="shared" si="6"/>
        <v>1</v>
      </c>
      <c r="F249" s="17" t="str">
        <f t="shared" si="7"/>
        <v>12</v>
      </c>
      <c r="G249" s="27" t="s">
        <v>97</v>
      </c>
      <c r="H249" s="28" t="s">
        <v>98</v>
      </c>
      <c r="I249" s="29">
        <v>35073</v>
      </c>
      <c r="J249" s="29">
        <v>0</v>
      </c>
      <c r="K249" s="29">
        <v>35073</v>
      </c>
      <c r="L249" s="29">
        <v>35073</v>
      </c>
      <c r="M249" s="29">
        <v>35073</v>
      </c>
      <c r="N249" s="29">
        <v>10181.85</v>
      </c>
      <c r="O249" s="29">
        <v>10181.85</v>
      </c>
    </row>
    <row r="250" spans="1:15" x14ac:dyDescent="0.25">
      <c r="A250" s="15" t="str">
        <f>MID(Tabla1[[#This Row],[Org 2]],1,2)</f>
        <v>02</v>
      </c>
      <c r="B250" s="27" t="s">
        <v>185</v>
      </c>
      <c r="C250" s="27" t="s">
        <v>207</v>
      </c>
      <c r="D250" s="16" t="str">
        <f>VLOOKUP(Tabla1[[#This Row],[Prog.]],Hoja2!B:C,2,FALSE)</f>
        <v>Gestión del patrimonio</v>
      </c>
      <c r="E250" s="17" t="str">
        <f t="shared" si="6"/>
        <v>1</v>
      </c>
      <c r="F250" s="17" t="str">
        <f t="shared" si="7"/>
        <v>12</v>
      </c>
      <c r="G250" s="27" t="s">
        <v>99</v>
      </c>
      <c r="H250" s="28" t="s">
        <v>100</v>
      </c>
      <c r="I250" s="29">
        <v>75374</v>
      </c>
      <c r="J250" s="29">
        <v>0</v>
      </c>
      <c r="K250" s="29">
        <v>75374</v>
      </c>
      <c r="L250" s="29">
        <v>71580</v>
      </c>
      <c r="M250" s="29">
        <v>71580</v>
      </c>
      <c r="N250" s="29">
        <v>18556.79</v>
      </c>
      <c r="O250" s="29">
        <v>18556.79</v>
      </c>
    </row>
    <row r="251" spans="1:15" x14ac:dyDescent="0.25">
      <c r="A251" s="15" t="str">
        <f>MID(Tabla1[[#This Row],[Org 2]],1,2)</f>
        <v>02</v>
      </c>
      <c r="B251" s="27" t="s">
        <v>185</v>
      </c>
      <c r="C251" s="27" t="s">
        <v>207</v>
      </c>
      <c r="D251" s="16" t="str">
        <f>VLOOKUP(Tabla1[[#This Row],[Prog.]],Hoja2!B:C,2,FALSE)</f>
        <v>Gestión del patrimonio</v>
      </c>
      <c r="E251" s="17" t="str">
        <f t="shared" si="6"/>
        <v>1</v>
      </c>
      <c r="F251" s="17" t="str">
        <f t="shared" si="7"/>
        <v>12</v>
      </c>
      <c r="G251" s="27" t="s">
        <v>101</v>
      </c>
      <c r="H251" s="28" t="s">
        <v>102</v>
      </c>
      <c r="I251" s="29">
        <v>180816</v>
      </c>
      <c r="J251" s="29">
        <v>0</v>
      </c>
      <c r="K251" s="29">
        <v>180816</v>
      </c>
      <c r="L251" s="29">
        <v>173307</v>
      </c>
      <c r="M251" s="29">
        <v>173307</v>
      </c>
      <c r="N251" s="29">
        <v>47781.68</v>
      </c>
      <c r="O251" s="29">
        <v>47781.68</v>
      </c>
    </row>
    <row r="252" spans="1:15" x14ac:dyDescent="0.25">
      <c r="A252" s="15" t="str">
        <f>MID(Tabla1[[#This Row],[Org 2]],1,2)</f>
        <v>02</v>
      </c>
      <c r="B252" s="27" t="s">
        <v>185</v>
      </c>
      <c r="C252" s="27" t="s">
        <v>207</v>
      </c>
      <c r="D252" s="16" t="str">
        <f>VLOOKUP(Tabla1[[#This Row],[Prog.]],Hoja2!B:C,2,FALSE)</f>
        <v>Gestión del patrimonio</v>
      </c>
      <c r="E252" s="17" t="str">
        <f t="shared" si="6"/>
        <v>1</v>
      </c>
      <c r="F252" s="17" t="str">
        <f t="shared" si="7"/>
        <v>12</v>
      </c>
      <c r="G252" s="27" t="s">
        <v>103</v>
      </c>
      <c r="H252" s="28" t="s">
        <v>104</v>
      </c>
      <c r="I252" s="29">
        <v>17198</v>
      </c>
      <c r="J252" s="29">
        <v>0</v>
      </c>
      <c r="K252" s="29">
        <v>17198</v>
      </c>
      <c r="L252" s="29">
        <v>17197</v>
      </c>
      <c r="M252" s="29">
        <v>17197</v>
      </c>
      <c r="N252" s="29">
        <v>5299.34</v>
      </c>
      <c r="O252" s="29">
        <v>5299.34</v>
      </c>
    </row>
    <row r="253" spans="1:15" x14ac:dyDescent="0.25">
      <c r="A253" s="15" t="str">
        <f>MID(Tabla1[[#This Row],[Org 2]],1,2)</f>
        <v>02</v>
      </c>
      <c r="B253" s="27" t="s">
        <v>185</v>
      </c>
      <c r="C253" s="27" t="s">
        <v>207</v>
      </c>
      <c r="D253" s="16" t="str">
        <f>VLOOKUP(Tabla1[[#This Row],[Prog.]],Hoja2!B:C,2,FALSE)</f>
        <v>Gestión del patrimonio</v>
      </c>
      <c r="E253" s="17" t="str">
        <f t="shared" si="6"/>
        <v>2</v>
      </c>
      <c r="F253" s="17" t="str">
        <f t="shared" si="7"/>
        <v>20</v>
      </c>
      <c r="G253" s="27" t="s">
        <v>131</v>
      </c>
      <c r="H253" s="28" t="s">
        <v>132</v>
      </c>
      <c r="I253" s="29">
        <v>2000</v>
      </c>
      <c r="J253" s="29">
        <v>0</v>
      </c>
      <c r="K253" s="29">
        <v>2000</v>
      </c>
      <c r="L253" s="29">
        <v>1600</v>
      </c>
      <c r="M253" s="29">
        <v>1600</v>
      </c>
      <c r="N253" s="29">
        <v>0</v>
      </c>
      <c r="O253" s="29">
        <v>0</v>
      </c>
    </row>
    <row r="254" spans="1:15" x14ac:dyDescent="0.25">
      <c r="A254" s="15" t="str">
        <f>MID(Tabla1[[#This Row],[Org 2]],1,2)</f>
        <v>02</v>
      </c>
      <c r="B254" s="27" t="s">
        <v>185</v>
      </c>
      <c r="C254" s="27" t="s">
        <v>207</v>
      </c>
      <c r="D254" s="16" t="str">
        <f>VLOOKUP(Tabla1[[#This Row],[Prog.]],Hoja2!B:C,2,FALSE)</f>
        <v>Gestión del patrimonio</v>
      </c>
      <c r="E254" s="17" t="str">
        <f t="shared" si="6"/>
        <v>2</v>
      </c>
      <c r="F254" s="17" t="str">
        <f t="shared" si="7"/>
        <v>21</v>
      </c>
      <c r="G254" s="27" t="s">
        <v>436</v>
      </c>
      <c r="H254" s="28" t="s">
        <v>437</v>
      </c>
      <c r="I254" s="29">
        <v>0</v>
      </c>
      <c r="J254" s="29">
        <v>0</v>
      </c>
      <c r="K254" s="29">
        <v>0</v>
      </c>
      <c r="L254" s="29">
        <v>0</v>
      </c>
      <c r="M254" s="29">
        <v>0</v>
      </c>
      <c r="N254" s="29">
        <v>0</v>
      </c>
      <c r="O254" s="29">
        <v>0</v>
      </c>
    </row>
    <row r="255" spans="1:15" x14ac:dyDescent="0.25">
      <c r="A255" s="15" t="str">
        <f>MID(Tabla1[[#This Row],[Org 2]],1,2)</f>
        <v>02</v>
      </c>
      <c r="B255" s="27" t="s">
        <v>185</v>
      </c>
      <c r="C255" s="27" t="s">
        <v>207</v>
      </c>
      <c r="D255" s="16" t="str">
        <f>VLOOKUP(Tabla1[[#This Row],[Prog.]],Hoja2!B:C,2,FALSE)</f>
        <v>Gestión del patrimonio</v>
      </c>
      <c r="E255" s="17" t="str">
        <f t="shared" si="6"/>
        <v>2</v>
      </c>
      <c r="F255" s="17" t="str">
        <f t="shared" si="7"/>
        <v>21</v>
      </c>
      <c r="G255" s="27" t="s">
        <v>133</v>
      </c>
      <c r="H255" s="28" t="s">
        <v>134</v>
      </c>
      <c r="I255" s="29">
        <v>2000</v>
      </c>
      <c r="J255" s="29">
        <v>0</v>
      </c>
      <c r="K255" s="29">
        <v>2000</v>
      </c>
      <c r="L255" s="29">
        <v>1937.5</v>
      </c>
      <c r="M255" s="29">
        <v>1937.5</v>
      </c>
      <c r="N255" s="29">
        <v>0</v>
      </c>
      <c r="O255" s="29">
        <v>0</v>
      </c>
    </row>
    <row r="256" spans="1:15" x14ac:dyDescent="0.25">
      <c r="A256" s="15" t="str">
        <f>MID(Tabla1[[#This Row],[Org 2]],1,2)</f>
        <v>02</v>
      </c>
      <c r="B256" s="27" t="s">
        <v>185</v>
      </c>
      <c r="C256" s="27" t="s">
        <v>207</v>
      </c>
      <c r="D256" s="16" t="str">
        <f>VLOOKUP(Tabla1[[#This Row],[Prog.]],Hoja2!B:C,2,FALSE)</f>
        <v>Gestión del patrimonio</v>
      </c>
      <c r="E256" s="17" t="str">
        <f t="shared" si="6"/>
        <v>2</v>
      </c>
      <c r="F256" s="17" t="str">
        <f t="shared" si="7"/>
        <v>22</v>
      </c>
      <c r="G256" s="27" t="s">
        <v>187</v>
      </c>
      <c r="H256" s="28" t="s">
        <v>188</v>
      </c>
      <c r="I256" s="29">
        <v>900000</v>
      </c>
      <c r="J256" s="29">
        <v>0</v>
      </c>
      <c r="K256" s="29">
        <v>900000</v>
      </c>
      <c r="L256" s="29">
        <v>584324.96</v>
      </c>
      <c r="M256" s="29">
        <v>575989.96</v>
      </c>
      <c r="N256" s="29">
        <v>567665.34</v>
      </c>
      <c r="O256" s="29">
        <v>567665.34</v>
      </c>
    </row>
    <row r="257" spans="1:15" x14ac:dyDescent="0.25">
      <c r="A257" s="15" t="str">
        <f>MID(Tabla1[[#This Row],[Org 2]],1,2)</f>
        <v>02</v>
      </c>
      <c r="B257" s="27" t="s">
        <v>185</v>
      </c>
      <c r="C257" s="27" t="s">
        <v>207</v>
      </c>
      <c r="D257" s="16" t="str">
        <f>VLOOKUP(Tabla1[[#This Row],[Prog.]],Hoja2!B:C,2,FALSE)</f>
        <v>Gestión del patrimonio</v>
      </c>
      <c r="E257" s="17" t="str">
        <f t="shared" ref="E257:E320" si="8">LEFT(G257,1)</f>
        <v>2</v>
      </c>
      <c r="F257" s="17" t="str">
        <f t="shared" ref="F257:F320" si="9">LEFT(G257,2)</f>
        <v>22</v>
      </c>
      <c r="G257" s="27" t="s">
        <v>189</v>
      </c>
      <c r="H257" s="28" t="s">
        <v>190</v>
      </c>
      <c r="I257" s="29">
        <v>6000</v>
      </c>
      <c r="J257" s="29">
        <v>0</v>
      </c>
      <c r="K257" s="29">
        <v>6000</v>
      </c>
      <c r="L257" s="29">
        <v>0</v>
      </c>
      <c r="M257" s="29">
        <v>0</v>
      </c>
      <c r="N257" s="29">
        <v>0</v>
      </c>
      <c r="O257" s="29">
        <v>0</v>
      </c>
    </row>
    <row r="258" spans="1:15" x14ac:dyDescent="0.25">
      <c r="A258" s="15" t="str">
        <f>MID(Tabla1[[#This Row],[Org 2]],1,2)</f>
        <v>02</v>
      </c>
      <c r="B258" s="27" t="s">
        <v>185</v>
      </c>
      <c r="C258" s="27" t="s">
        <v>207</v>
      </c>
      <c r="D258" s="16" t="str">
        <f>VLOOKUP(Tabla1[[#This Row],[Prog.]],Hoja2!B:C,2,FALSE)</f>
        <v>Gestión del patrimonio</v>
      </c>
      <c r="E258" s="17" t="str">
        <f t="shared" si="8"/>
        <v>2</v>
      </c>
      <c r="F258" s="17" t="str">
        <f t="shared" si="9"/>
        <v>22</v>
      </c>
      <c r="G258" s="27" t="s">
        <v>161</v>
      </c>
      <c r="H258" s="28" t="s">
        <v>162</v>
      </c>
      <c r="I258" s="29">
        <v>1000</v>
      </c>
      <c r="J258" s="29">
        <v>0</v>
      </c>
      <c r="K258" s="29">
        <v>1000</v>
      </c>
      <c r="L258" s="29">
        <v>26.4</v>
      </c>
      <c r="M258" s="29">
        <v>26.4</v>
      </c>
      <c r="N258" s="29">
        <v>26.4</v>
      </c>
      <c r="O258" s="29">
        <v>26.4</v>
      </c>
    </row>
    <row r="259" spans="1:15" x14ac:dyDescent="0.25">
      <c r="A259" s="15" t="str">
        <f>MID(Tabla1[[#This Row],[Org 2]],1,2)</f>
        <v>02</v>
      </c>
      <c r="B259" s="27" t="s">
        <v>185</v>
      </c>
      <c r="C259" s="27" t="s">
        <v>207</v>
      </c>
      <c r="D259" s="16" t="str">
        <f>VLOOKUP(Tabla1[[#This Row],[Prog.]],Hoja2!B:C,2,FALSE)</f>
        <v>Gestión del patrimonio</v>
      </c>
      <c r="E259" s="17" t="str">
        <f t="shared" si="8"/>
        <v>2</v>
      </c>
      <c r="F259" s="17" t="str">
        <f t="shared" si="9"/>
        <v>22</v>
      </c>
      <c r="G259" s="27" t="s">
        <v>135</v>
      </c>
      <c r="H259" s="28" t="s">
        <v>136</v>
      </c>
      <c r="I259" s="29">
        <v>2000</v>
      </c>
      <c r="J259" s="29">
        <v>0</v>
      </c>
      <c r="K259" s="29">
        <v>2000</v>
      </c>
      <c r="L259" s="29">
        <v>0</v>
      </c>
      <c r="M259" s="29">
        <v>0</v>
      </c>
      <c r="N259" s="29">
        <v>0</v>
      </c>
      <c r="O259" s="29">
        <v>0</v>
      </c>
    </row>
    <row r="260" spans="1:15" x14ac:dyDescent="0.25">
      <c r="A260" s="15" t="str">
        <f>MID(Tabla1[[#This Row],[Org 2]],1,2)</f>
        <v>02</v>
      </c>
      <c r="B260" s="27" t="s">
        <v>185</v>
      </c>
      <c r="C260" s="27" t="s">
        <v>207</v>
      </c>
      <c r="D260" s="16" t="str">
        <f>VLOOKUP(Tabla1[[#This Row],[Prog.]],Hoja2!B:C,2,FALSE)</f>
        <v>Gestión del patrimonio</v>
      </c>
      <c r="E260" s="17" t="str">
        <f t="shared" si="8"/>
        <v>2</v>
      </c>
      <c r="F260" s="17" t="str">
        <f t="shared" si="9"/>
        <v>22</v>
      </c>
      <c r="G260" s="27" t="s">
        <v>165</v>
      </c>
      <c r="H260" s="28" t="s">
        <v>166</v>
      </c>
      <c r="I260" s="29">
        <v>58000</v>
      </c>
      <c r="J260" s="29">
        <v>0</v>
      </c>
      <c r="K260" s="29">
        <v>58000</v>
      </c>
      <c r="L260" s="29">
        <v>20171.830000000002</v>
      </c>
      <c r="M260" s="29">
        <v>20171.830000000002</v>
      </c>
      <c r="N260" s="29">
        <v>20171.830000000002</v>
      </c>
      <c r="O260" s="29">
        <v>20171.830000000002</v>
      </c>
    </row>
    <row r="261" spans="1:15" x14ac:dyDescent="0.25">
      <c r="A261" s="15" t="str">
        <f>MID(Tabla1[[#This Row],[Org 2]],1,2)</f>
        <v>02</v>
      </c>
      <c r="B261" s="27" t="s">
        <v>185</v>
      </c>
      <c r="C261" s="27" t="s">
        <v>207</v>
      </c>
      <c r="D261" s="16" t="str">
        <f>VLOOKUP(Tabla1[[#This Row],[Prog.]],Hoja2!B:C,2,FALSE)</f>
        <v>Gestión del patrimonio</v>
      </c>
      <c r="E261" s="17" t="str">
        <f t="shared" si="8"/>
        <v>2</v>
      </c>
      <c r="F261" s="17" t="str">
        <f t="shared" si="9"/>
        <v>22</v>
      </c>
      <c r="G261" s="27" t="s">
        <v>918</v>
      </c>
      <c r="H261" s="28" t="s">
        <v>919</v>
      </c>
      <c r="I261" s="29">
        <v>20000</v>
      </c>
      <c r="J261" s="29">
        <v>0</v>
      </c>
      <c r="K261" s="29">
        <v>20000</v>
      </c>
      <c r="L261" s="29">
        <v>0</v>
      </c>
      <c r="M261" s="29">
        <v>0</v>
      </c>
      <c r="N261" s="29">
        <v>0</v>
      </c>
      <c r="O261" s="29">
        <v>0</v>
      </c>
    </row>
    <row r="262" spans="1:15" x14ac:dyDescent="0.25">
      <c r="A262" s="15" t="str">
        <f>MID(Tabla1[[#This Row],[Org 2]],1,2)</f>
        <v>02</v>
      </c>
      <c r="B262" s="27" t="s">
        <v>185</v>
      </c>
      <c r="C262" s="27" t="s">
        <v>207</v>
      </c>
      <c r="D262" s="16" t="str">
        <f>VLOOKUP(Tabla1[[#This Row],[Prog.]],Hoja2!B:C,2,FALSE)</f>
        <v>Gestión del patrimonio</v>
      </c>
      <c r="E262" s="17" t="str">
        <f t="shared" si="8"/>
        <v>2</v>
      </c>
      <c r="F262" s="17" t="str">
        <f t="shared" si="9"/>
        <v>22</v>
      </c>
      <c r="G262" s="27" t="s">
        <v>171</v>
      </c>
      <c r="H262" s="28" t="s">
        <v>172</v>
      </c>
      <c r="I262" s="29">
        <v>2000</v>
      </c>
      <c r="J262" s="29">
        <v>0</v>
      </c>
      <c r="K262" s="29">
        <v>2000</v>
      </c>
      <c r="L262" s="29">
        <v>0</v>
      </c>
      <c r="M262" s="29">
        <v>0</v>
      </c>
      <c r="N262" s="29">
        <v>0</v>
      </c>
      <c r="O262" s="29">
        <v>0</v>
      </c>
    </row>
    <row r="263" spans="1:15" x14ac:dyDescent="0.25">
      <c r="A263" s="15" t="str">
        <f>MID(Tabla1[[#This Row],[Org 2]],1,2)</f>
        <v>02</v>
      </c>
      <c r="B263" s="27" t="s">
        <v>185</v>
      </c>
      <c r="C263" s="27" t="s">
        <v>207</v>
      </c>
      <c r="D263" s="16" t="str">
        <f>VLOOKUP(Tabla1[[#This Row],[Prog.]],Hoja2!B:C,2,FALSE)</f>
        <v>Gestión del patrimonio</v>
      </c>
      <c r="E263" s="17" t="str">
        <f t="shared" si="8"/>
        <v>2</v>
      </c>
      <c r="F263" s="17" t="str">
        <f t="shared" si="9"/>
        <v>23</v>
      </c>
      <c r="G263" s="27" t="s">
        <v>117</v>
      </c>
      <c r="H263" s="28" t="s">
        <v>118</v>
      </c>
      <c r="I263" s="29">
        <v>200</v>
      </c>
      <c r="J263" s="29">
        <v>0</v>
      </c>
      <c r="K263" s="29">
        <v>200</v>
      </c>
      <c r="L263" s="29">
        <v>0</v>
      </c>
      <c r="M263" s="29">
        <v>0</v>
      </c>
      <c r="N263" s="29">
        <v>0</v>
      </c>
      <c r="O263" s="29">
        <v>0</v>
      </c>
    </row>
    <row r="264" spans="1:15" x14ac:dyDescent="0.25">
      <c r="A264" s="15" t="str">
        <f>MID(Tabla1[[#This Row],[Org 2]],1,2)</f>
        <v>02</v>
      </c>
      <c r="B264" s="27" t="s">
        <v>185</v>
      </c>
      <c r="C264" s="27" t="s">
        <v>207</v>
      </c>
      <c r="D264" s="16" t="str">
        <f>VLOOKUP(Tabla1[[#This Row],[Prog.]],Hoja2!B:C,2,FALSE)</f>
        <v>Gestión del patrimonio</v>
      </c>
      <c r="E264" s="17" t="str">
        <f t="shared" si="8"/>
        <v>2</v>
      </c>
      <c r="F264" s="17" t="str">
        <f t="shared" si="9"/>
        <v>23</v>
      </c>
      <c r="G264" s="27" t="s">
        <v>121</v>
      </c>
      <c r="H264" s="28" t="s">
        <v>122</v>
      </c>
      <c r="I264" s="29">
        <v>200</v>
      </c>
      <c r="J264" s="29">
        <v>0</v>
      </c>
      <c r="K264" s="29">
        <v>200</v>
      </c>
      <c r="L264" s="29">
        <v>0</v>
      </c>
      <c r="M264" s="29">
        <v>0</v>
      </c>
      <c r="N264" s="29">
        <v>0</v>
      </c>
      <c r="O264" s="29">
        <v>0</v>
      </c>
    </row>
    <row r="265" spans="1:15" x14ac:dyDescent="0.25">
      <c r="A265" s="15" t="str">
        <f>MID(Tabla1[[#This Row],[Org 2]],1,2)</f>
        <v>02</v>
      </c>
      <c r="B265" s="27" t="s">
        <v>185</v>
      </c>
      <c r="C265" s="27" t="s">
        <v>207</v>
      </c>
      <c r="D265" s="16" t="str">
        <f>VLOOKUP(Tabla1[[#This Row],[Prog.]],Hoja2!B:C,2,FALSE)</f>
        <v>Gestión del patrimonio</v>
      </c>
      <c r="E265" s="17" t="str">
        <f t="shared" si="8"/>
        <v>8</v>
      </c>
      <c r="F265" s="17" t="str">
        <f t="shared" si="9"/>
        <v>83</v>
      </c>
      <c r="G265" s="27" t="s">
        <v>208</v>
      </c>
      <c r="H265" s="28" t="s">
        <v>209</v>
      </c>
      <c r="I265" s="29">
        <v>38000</v>
      </c>
      <c r="J265" s="29">
        <v>0</v>
      </c>
      <c r="K265" s="29">
        <v>38000</v>
      </c>
      <c r="L265" s="29">
        <v>0</v>
      </c>
      <c r="M265" s="29">
        <v>0</v>
      </c>
      <c r="N265" s="29">
        <v>0</v>
      </c>
      <c r="O265" s="29">
        <v>0</v>
      </c>
    </row>
    <row r="266" spans="1:15" x14ac:dyDescent="0.25">
      <c r="A266" s="15" t="str">
        <f>MID(Tabla1[[#This Row],[Org 2]],1,2)</f>
        <v>02</v>
      </c>
      <c r="B266" s="27" t="s">
        <v>185</v>
      </c>
      <c r="C266" s="27" t="s">
        <v>210</v>
      </c>
      <c r="D266" s="16" t="str">
        <f>VLOOKUP(Tabla1[[#This Row],[Prog.]],Hoja2!B:C,2,FALSE)</f>
        <v>Mantenimiento de edificios e instalaciones municipales</v>
      </c>
      <c r="E266" s="17" t="str">
        <f t="shared" si="8"/>
        <v>1</v>
      </c>
      <c r="F266" s="17" t="str">
        <f t="shared" si="9"/>
        <v>12</v>
      </c>
      <c r="G266" s="27" t="s">
        <v>125</v>
      </c>
      <c r="H266" s="28" t="s">
        <v>126</v>
      </c>
      <c r="I266" s="29">
        <v>63305</v>
      </c>
      <c r="J266" s="29">
        <v>0</v>
      </c>
      <c r="K266" s="29">
        <v>63305</v>
      </c>
      <c r="L266" s="29">
        <v>52475</v>
      </c>
      <c r="M266" s="29">
        <v>52475</v>
      </c>
      <c r="N266" s="29">
        <v>15922.8</v>
      </c>
      <c r="O266" s="29">
        <v>15922.8</v>
      </c>
    </row>
    <row r="267" spans="1:15" x14ac:dyDescent="0.25">
      <c r="A267" s="15" t="str">
        <f>MID(Tabla1[[#This Row],[Org 2]],1,2)</f>
        <v>02</v>
      </c>
      <c r="B267" s="27" t="s">
        <v>185</v>
      </c>
      <c r="C267" s="27" t="s">
        <v>210</v>
      </c>
      <c r="D267" s="16" t="str">
        <f>VLOOKUP(Tabla1[[#This Row],[Prog.]],Hoja2!B:C,2,FALSE)</f>
        <v>Mantenimiento de edificios e instalaciones municipales</v>
      </c>
      <c r="E267" s="17" t="str">
        <f t="shared" si="8"/>
        <v>1</v>
      </c>
      <c r="F267" s="17" t="str">
        <f t="shared" si="9"/>
        <v>12</v>
      </c>
      <c r="G267" s="27" t="s">
        <v>127</v>
      </c>
      <c r="H267" s="28" t="s">
        <v>128</v>
      </c>
      <c r="I267" s="29">
        <v>39763</v>
      </c>
      <c r="J267" s="29">
        <v>0</v>
      </c>
      <c r="K267" s="29">
        <v>39763</v>
      </c>
      <c r="L267" s="29">
        <v>31810</v>
      </c>
      <c r="M267" s="29">
        <v>31810</v>
      </c>
      <c r="N267" s="29">
        <v>9178.7999999999993</v>
      </c>
      <c r="O267" s="29">
        <v>9178.7999999999993</v>
      </c>
    </row>
    <row r="268" spans="1:15" x14ac:dyDescent="0.25">
      <c r="A268" s="15" t="str">
        <f>MID(Tabla1[[#This Row],[Org 2]],1,2)</f>
        <v>02</v>
      </c>
      <c r="B268" s="27" t="s">
        <v>185</v>
      </c>
      <c r="C268" s="27" t="s">
        <v>210</v>
      </c>
      <c r="D268" s="16" t="str">
        <f>VLOOKUP(Tabla1[[#This Row],[Prog.]],Hoja2!B:C,2,FALSE)</f>
        <v>Mantenimiento de edificios e instalaciones municipales</v>
      </c>
      <c r="E268" s="17" t="str">
        <f t="shared" si="8"/>
        <v>1</v>
      </c>
      <c r="F268" s="17" t="str">
        <f t="shared" si="9"/>
        <v>12</v>
      </c>
      <c r="G268" s="27" t="s">
        <v>129</v>
      </c>
      <c r="H268" s="28" t="s">
        <v>130</v>
      </c>
      <c r="I268" s="29">
        <v>20651</v>
      </c>
      <c r="J268" s="29">
        <v>0</v>
      </c>
      <c r="K268" s="29">
        <v>20651</v>
      </c>
      <c r="L268" s="29">
        <v>10325</v>
      </c>
      <c r="M268" s="29">
        <v>10325</v>
      </c>
      <c r="N268" s="29">
        <v>2867.92</v>
      </c>
      <c r="O268" s="29">
        <v>2867.92</v>
      </c>
    </row>
    <row r="269" spans="1:15" x14ac:dyDescent="0.25">
      <c r="A269" s="15" t="str">
        <f>MID(Tabla1[[#This Row],[Org 2]],1,2)</f>
        <v>02</v>
      </c>
      <c r="B269" s="27" t="s">
        <v>185</v>
      </c>
      <c r="C269" s="27" t="s">
        <v>210</v>
      </c>
      <c r="D269" s="16" t="str">
        <f>VLOOKUP(Tabla1[[#This Row],[Prog.]],Hoja2!B:C,2,FALSE)</f>
        <v>Mantenimiento de edificios e instalaciones municipales</v>
      </c>
      <c r="E269" s="17" t="str">
        <f t="shared" si="8"/>
        <v>1</v>
      </c>
      <c r="F269" s="17" t="str">
        <f t="shared" si="9"/>
        <v>12</v>
      </c>
      <c r="G269" s="27" t="s">
        <v>97</v>
      </c>
      <c r="H269" s="28" t="s">
        <v>98</v>
      </c>
      <c r="I269" s="29">
        <v>11665</v>
      </c>
      <c r="J269" s="29">
        <v>0</v>
      </c>
      <c r="K269" s="29">
        <v>11665</v>
      </c>
      <c r="L269" s="29">
        <v>9184</v>
      </c>
      <c r="M269" s="29">
        <v>9184</v>
      </c>
      <c r="N269" s="29">
        <v>3363.32</v>
      </c>
      <c r="O269" s="29">
        <v>3363.32</v>
      </c>
    </row>
    <row r="270" spans="1:15" x14ac:dyDescent="0.25">
      <c r="A270" s="15" t="str">
        <f>MID(Tabla1[[#This Row],[Org 2]],1,2)</f>
        <v>02</v>
      </c>
      <c r="B270" s="27" t="s">
        <v>185</v>
      </c>
      <c r="C270" s="27" t="s">
        <v>210</v>
      </c>
      <c r="D270" s="16" t="str">
        <f>VLOOKUP(Tabla1[[#This Row],[Prog.]],Hoja2!B:C,2,FALSE)</f>
        <v>Mantenimiento de edificios e instalaciones municipales</v>
      </c>
      <c r="E270" s="17" t="str">
        <f t="shared" si="8"/>
        <v>1</v>
      </c>
      <c r="F270" s="17" t="str">
        <f t="shared" si="9"/>
        <v>12</v>
      </c>
      <c r="G270" s="27" t="s">
        <v>99</v>
      </c>
      <c r="H270" s="28" t="s">
        <v>100</v>
      </c>
      <c r="I270" s="29">
        <v>73879</v>
      </c>
      <c r="J270" s="29">
        <v>0</v>
      </c>
      <c r="K270" s="29">
        <v>73879</v>
      </c>
      <c r="L270" s="29">
        <v>60424</v>
      </c>
      <c r="M270" s="29">
        <v>60424</v>
      </c>
      <c r="N270" s="29">
        <v>16761.400000000001</v>
      </c>
      <c r="O270" s="29">
        <v>16761.400000000001</v>
      </c>
    </row>
    <row r="271" spans="1:15" x14ac:dyDescent="0.25">
      <c r="A271" s="15" t="str">
        <f>MID(Tabla1[[#This Row],[Org 2]],1,2)</f>
        <v>02</v>
      </c>
      <c r="B271" s="27" t="s">
        <v>185</v>
      </c>
      <c r="C271" s="27" t="s">
        <v>210</v>
      </c>
      <c r="D271" s="16" t="str">
        <f>VLOOKUP(Tabla1[[#This Row],[Prog.]],Hoja2!B:C,2,FALSE)</f>
        <v>Mantenimiento de edificios e instalaciones municipales</v>
      </c>
      <c r="E271" s="17" t="str">
        <f t="shared" si="8"/>
        <v>1</v>
      </c>
      <c r="F271" s="17" t="str">
        <f t="shared" si="9"/>
        <v>12</v>
      </c>
      <c r="G271" s="27" t="s">
        <v>101</v>
      </c>
      <c r="H271" s="28" t="s">
        <v>102</v>
      </c>
      <c r="I271" s="29">
        <v>184540</v>
      </c>
      <c r="J271" s="29">
        <v>0</v>
      </c>
      <c r="K271" s="29">
        <v>184540</v>
      </c>
      <c r="L271" s="29">
        <v>150566</v>
      </c>
      <c r="M271" s="29">
        <v>150566</v>
      </c>
      <c r="N271" s="29">
        <v>41766.120000000003</v>
      </c>
      <c r="O271" s="29">
        <v>41766.120000000003</v>
      </c>
    </row>
    <row r="272" spans="1:15" x14ac:dyDescent="0.25">
      <c r="A272" s="15" t="str">
        <f>MID(Tabla1[[#This Row],[Org 2]],1,2)</f>
        <v>02</v>
      </c>
      <c r="B272" s="27" t="s">
        <v>185</v>
      </c>
      <c r="C272" s="27" t="s">
        <v>210</v>
      </c>
      <c r="D272" s="16" t="str">
        <f>VLOOKUP(Tabla1[[#This Row],[Prog.]],Hoja2!B:C,2,FALSE)</f>
        <v>Mantenimiento de edificios e instalaciones municipales</v>
      </c>
      <c r="E272" s="17" t="str">
        <f t="shared" si="8"/>
        <v>1</v>
      </c>
      <c r="F272" s="17" t="str">
        <f t="shared" si="9"/>
        <v>12</v>
      </c>
      <c r="G272" s="27" t="s">
        <v>103</v>
      </c>
      <c r="H272" s="28" t="s">
        <v>104</v>
      </c>
      <c r="I272" s="29">
        <v>7603</v>
      </c>
      <c r="J272" s="29">
        <v>0</v>
      </c>
      <c r="K272" s="29">
        <v>7603</v>
      </c>
      <c r="L272" s="29">
        <v>6194</v>
      </c>
      <c r="M272" s="29">
        <v>6194</v>
      </c>
      <c r="N272" s="29">
        <v>2522.4</v>
      </c>
      <c r="O272" s="29">
        <v>2522.4</v>
      </c>
    </row>
    <row r="273" spans="1:15" x14ac:dyDescent="0.25">
      <c r="A273" s="15" t="str">
        <f>MID(Tabla1[[#This Row],[Org 2]],1,2)</f>
        <v>02</v>
      </c>
      <c r="B273" s="27" t="s">
        <v>185</v>
      </c>
      <c r="C273" s="27" t="s">
        <v>210</v>
      </c>
      <c r="D273" s="16" t="str">
        <f>VLOOKUP(Tabla1[[#This Row],[Prog.]],Hoja2!B:C,2,FALSE)</f>
        <v>Mantenimiento de edificios e instalaciones municipales</v>
      </c>
      <c r="E273" s="17" t="str">
        <f t="shared" si="8"/>
        <v>1</v>
      </c>
      <c r="F273" s="17" t="str">
        <f t="shared" si="9"/>
        <v>13</v>
      </c>
      <c r="G273" s="27" t="s">
        <v>142</v>
      </c>
      <c r="H273" s="28" t="s">
        <v>94</v>
      </c>
      <c r="I273" s="29">
        <v>757740</v>
      </c>
      <c r="J273" s="29">
        <v>0</v>
      </c>
      <c r="K273" s="29">
        <v>757740</v>
      </c>
      <c r="L273" s="29">
        <v>605165.5</v>
      </c>
      <c r="M273" s="29">
        <v>605165.5</v>
      </c>
      <c r="N273" s="29">
        <v>178877.86</v>
      </c>
      <c r="O273" s="29">
        <v>178877.86</v>
      </c>
    </row>
    <row r="274" spans="1:15" x14ac:dyDescent="0.25">
      <c r="A274" s="15" t="str">
        <f>MID(Tabla1[[#This Row],[Org 2]],1,2)</f>
        <v>02</v>
      </c>
      <c r="B274" s="27" t="s">
        <v>185</v>
      </c>
      <c r="C274" s="27" t="s">
        <v>210</v>
      </c>
      <c r="D274" s="16" t="str">
        <f>VLOOKUP(Tabla1[[#This Row],[Prog.]],Hoja2!B:C,2,FALSE)</f>
        <v>Mantenimiento de edificios e instalaciones municipales</v>
      </c>
      <c r="E274" s="17" t="str">
        <f t="shared" si="8"/>
        <v>1</v>
      </c>
      <c r="F274" s="17" t="str">
        <f t="shared" si="9"/>
        <v>13</v>
      </c>
      <c r="G274" s="27" t="s">
        <v>143</v>
      </c>
      <c r="H274" s="28" t="s">
        <v>144</v>
      </c>
      <c r="I274" s="29">
        <v>10000</v>
      </c>
      <c r="J274" s="29">
        <v>0</v>
      </c>
      <c r="K274" s="29">
        <v>10000</v>
      </c>
      <c r="L274" s="29">
        <v>40350</v>
      </c>
      <c r="M274" s="29">
        <v>40350</v>
      </c>
      <c r="N274" s="29">
        <v>3997.6</v>
      </c>
      <c r="O274" s="29">
        <v>3997.6</v>
      </c>
    </row>
    <row r="275" spans="1:15" x14ac:dyDescent="0.25">
      <c r="A275" s="15" t="str">
        <f>MID(Tabla1[[#This Row],[Org 2]],1,2)</f>
        <v>02</v>
      </c>
      <c r="B275" s="27" t="s">
        <v>185</v>
      </c>
      <c r="C275" s="27" t="s">
        <v>210</v>
      </c>
      <c r="D275" s="16" t="str">
        <f>VLOOKUP(Tabla1[[#This Row],[Prog.]],Hoja2!B:C,2,FALSE)</f>
        <v>Mantenimiento de edificios e instalaciones municipales</v>
      </c>
      <c r="E275" s="17" t="str">
        <f t="shared" si="8"/>
        <v>1</v>
      </c>
      <c r="F275" s="17" t="str">
        <f t="shared" si="9"/>
        <v>13</v>
      </c>
      <c r="G275" s="27" t="s">
        <v>145</v>
      </c>
      <c r="H275" s="28" t="s">
        <v>146</v>
      </c>
      <c r="I275" s="29">
        <v>739098</v>
      </c>
      <c r="J275" s="29">
        <v>0</v>
      </c>
      <c r="K275" s="29">
        <v>739098</v>
      </c>
      <c r="L275" s="29">
        <v>571823.5</v>
      </c>
      <c r="M275" s="29">
        <v>571823.5</v>
      </c>
      <c r="N275" s="29">
        <v>181307.08</v>
      </c>
      <c r="O275" s="29">
        <v>181307.08</v>
      </c>
    </row>
    <row r="276" spans="1:15" x14ac:dyDescent="0.25">
      <c r="A276" s="15" t="str">
        <f>MID(Tabla1[[#This Row],[Org 2]],1,2)</f>
        <v>02</v>
      </c>
      <c r="B276" s="27" t="s">
        <v>185</v>
      </c>
      <c r="C276" s="27" t="s">
        <v>210</v>
      </c>
      <c r="D276" s="16" t="str">
        <f>VLOOKUP(Tabla1[[#This Row],[Prog.]],Hoja2!B:C,2,FALSE)</f>
        <v>Mantenimiento de edificios e instalaciones municipales</v>
      </c>
      <c r="E276" s="17" t="str">
        <f t="shared" si="8"/>
        <v>1</v>
      </c>
      <c r="F276" s="17" t="str">
        <f t="shared" si="9"/>
        <v>13</v>
      </c>
      <c r="G276" s="27" t="s">
        <v>147</v>
      </c>
      <c r="H276" s="28" t="s">
        <v>148</v>
      </c>
      <c r="I276" s="29">
        <v>40000</v>
      </c>
      <c r="J276" s="29">
        <v>0</v>
      </c>
      <c r="K276" s="29">
        <v>40000</v>
      </c>
      <c r="L276" s="29">
        <v>40000</v>
      </c>
      <c r="M276" s="29">
        <v>40000</v>
      </c>
      <c r="N276" s="29">
        <v>26429.1</v>
      </c>
      <c r="O276" s="29">
        <v>26429.1</v>
      </c>
    </row>
    <row r="277" spans="1:15" x14ac:dyDescent="0.25">
      <c r="A277" s="15" t="str">
        <f>MID(Tabla1[[#This Row],[Org 2]],1,2)</f>
        <v>02</v>
      </c>
      <c r="B277" s="27" t="s">
        <v>185</v>
      </c>
      <c r="C277" s="27" t="s">
        <v>210</v>
      </c>
      <c r="D277" s="16" t="str">
        <f>VLOOKUP(Tabla1[[#This Row],[Prog.]],Hoja2!B:C,2,FALSE)</f>
        <v>Mantenimiento de edificios e instalaciones municipales</v>
      </c>
      <c r="E277" s="17" t="str">
        <f t="shared" si="8"/>
        <v>2</v>
      </c>
      <c r="F277" s="17" t="str">
        <f t="shared" si="9"/>
        <v>20</v>
      </c>
      <c r="G277" s="27" t="s">
        <v>131</v>
      </c>
      <c r="H277" s="28" t="s">
        <v>132</v>
      </c>
      <c r="I277" s="29">
        <v>10000</v>
      </c>
      <c r="J277" s="29">
        <v>0</v>
      </c>
      <c r="K277" s="29">
        <v>10000</v>
      </c>
      <c r="L277" s="29">
        <v>1025.1099999999999</v>
      </c>
      <c r="M277" s="29">
        <v>1025.1099999999999</v>
      </c>
      <c r="N277" s="29">
        <v>1025.1099999999999</v>
      </c>
      <c r="O277" s="29">
        <v>1025.1099999999999</v>
      </c>
    </row>
    <row r="278" spans="1:15" x14ac:dyDescent="0.25">
      <c r="A278" s="15" t="str">
        <f>MID(Tabla1[[#This Row],[Org 2]],1,2)</f>
        <v>02</v>
      </c>
      <c r="B278" s="27" t="s">
        <v>185</v>
      </c>
      <c r="C278" s="27" t="s">
        <v>210</v>
      </c>
      <c r="D278" s="16" t="str">
        <f>VLOOKUP(Tabla1[[#This Row],[Prog.]],Hoja2!B:C,2,FALSE)</f>
        <v>Mantenimiento de edificios e instalaciones municipales</v>
      </c>
      <c r="E278" s="17" t="str">
        <f t="shared" si="8"/>
        <v>2</v>
      </c>
      <c r="F278" s="17" t="str">
        <f t="shared" si="9"/>
        <v>21</v>
      </c>
      <c r="G278" s="27" t="s">
        <v>211</v>
      </c>
      <c r="H278" s="28" t="s">
        <v>212</v>
      </c>
      <c r="I278" s="29">
        <v>95000</v>
      </c>
      <c r="J278" s="29">
        <v>0</v>
      </c>
      <c r="K278" s="29">
        <v>95000</v>
      </c>
      <c r="L278" s="29">
        <v>23802.66</v>
      </c>
      <c r="M278" s="29">
        <v>11295.17</v>
      </c>
      <c r="N278" s="29">
        <v>8402.77</v>
      </c>
      <c r="O278" s="29">
        <v>8402.77</v>
      </c>
    </row>
    <row r="279" spans="1:15" x14ac:dyDescent="0.25">
      <c r="A279" s="15" t="str">
        <f>MID(Tabla1[[#This Row],[Org 2]],1,2)</f>
        <v>02</v>
      </c>
      <c r="B279" s="27" t="s">
        <v>185</v>
      </c>
      <c r="C279" s="27" t="s">
        <v>210</v>
      </c>
      <c r="D279" s="16" t="str">
        <f>VLOOKUP(Tabla1[[#This Row],[Prog.]],Hoja2!B:C,2,FALSE)</f>
        <v>Mantenimiento de edificios e instalaciones municipales</v>
      </c>
      <c r="E279" s="17" t="str">
        <f t="shared" si="8"/>
        <v>2</v>
      </c>
      <c r="F279" s="17" t="str">
        <f t="shared" si="9"/>
        <v>21</v>
      </c>
      <c r="G279" s="27" t="s">
        <v>133</v>
      </c>
      <c r="H279" s="28" t="s">
        <v>134</v>
      </c>
      <c r="I279" s="29">
        <v>55000</v>
      </c>
      <c r="J279" s="29">
        <v>0</v>
      </c>
      <c r="K279" s="29">
        <v>55000</v>
      </c>
      <c r="L279" s="29">
        <v>11022.99</v>
      </c>
      <c r="M279" s="29">
        <v>6022.99</v>
      </c>
      <c r="N279" s="29">
        <v>913.17</v>
      </c>
      <c r="O279" s="29">
        <v>913.17</v>
      </c>
    </row>
    <row r="280" spans="1:15" x14ac:dyDescent="0.25">
      <c r="A280" s="15" t="str">
        <f>MID(Tabla1[[#This Row],[Org 2]],1,2)</f>
        <v>02</v>
      </c>
      <c r="B280" s="27" t="s">
        <v>185</v>
      </c>
      <c r="C280" s="27" t="s">
        <v>210</v>
      </c>
      <c r="D280" s="16" t="str">
        <f>VLOOKUP(Tabla1[[#This Row],[Prog.]],Hoja2!B:C,2,FALSE)</f>
        <v>Mantenimiento de edificios e instalaciones municipales</v>
      </c>
      <c r="E280" s="17" t="str">
        <f t="shared" si="8"/>
        <v>2</v>
      </c>
      <c r="F280" s="17" t="str">
        <f t="shared" si="9"/>
        <v>21</v>
      </c>
      <c r="G280" s="27" t="s">
        <v>151</v>
      </c>
      <c r="H280" s="28" t="s">
        <v>152</v>
      </c>
      <c r="I280" s="29">
        <v>10000</v>
      </c>
      <c r="J280" s="29">
        <v>0</v>
      </c>
      <c r="K280" s="29">
        <v>10000</v>
      </c>
      <c r="L280" s="29">
        <v>10000</v>
      </c>
      <c r="M280" s="29">
        <v>6755.14</v>
      </c>
      <c r="N280" s="29">
        <v>6755.14</v>
      </c>
      <c r="O280" s="29">
        <v>6755.14</v>
      </c>
    </row>
    <row r="281" spans="1:15" x14ac:dyDescent="0.25">
      <c r="A281" s="15" t="str">
        <f>MID(Tabla1[[#This Row],[Org 2]],1,2)</f>
        <v>02</v>
      </c>
      <c r="B281" s="27" t="s">
        <v>185</v>
      </c>
      <c r="C281" s="27" t="s">
        <v>210</v>
      </c>
      <c r="D281" s="16" t="str">
        <f>VLOOKUP(Tabla1[[#This Row],[Prog.]],Hoja2!B:C,2,FALSE)</f>
        <v>Mantenimiento de edificios e instalaciones municipales</v>
      </c>
      <c r="E281" s="17" t="str">
        <f t="shared" si="8"/>
        <v>2</v>
      </c>
      <c r="F281" s="17" t="str">
        <f t="shared" si="9"/>
        <v>22</v>
      </c>
      <c r="G281" s="27" t="s">
        <v>168</v>
      </c>
      <c r="H281" s="28" t="s">
        <v>169</v>
      </c>
      <c r="I281" s="29">
        <v>200000</v>
      </c>
      <c r="J281" s="29">
        <v>0</v>
      </c>
      <c r="K281" s="29">
        <v>200000</v>
      </c>
      <c r="L281" s="29">
        <v>200000</v>
      </c>
      <c r="M281" s="29">
        <v>200000</v>
      </c>
      <c r="N281" s="29">
        <v>55120.74</v>
      </c>
      <c r="O281" s="29">
        <v>55120.74</v>
      </c>
    </row>
    <row r="282" spans="1:15" x14ac:dyDescent="0.25">
      <c r="A282" s="15" t="str">
        <f>MID(Tabla1[[#This Row],[Org 2]],1,2)</f>
        <v>02</v>
      </c>
      <c r="B282" s="27" t="s">
        <v>185</v>
      </c>
      <c r="C282" s="27" t="s">
        <v>210</v>
      </c>
      <c r="D282" s="16" t="str">
        <f>VLOOKUP(Tabla1[[#This Row],[Prog.]],Hoja2!B:C,2,FALSE)</f>
        <v>Mantenimiento de edificios e instalaciones municipales</v>
      </c>
      <c r="E282" s="17" t="str">
        <f t="shared" si="8"/>
        <v>2</v>
      </c>
      <c r="F282" s="17" t="str">
        <f t="shared" si="9"/>
        <v>22</v>
      </c>
      <c r="G282" s="27" t="s">
        <v>274</v>
      </c>
      <c r="H282" s="28" t="s">
        <v>275</v>
      </c>
      <c r="I282" s="29">
        <v>15000</v>
      </c>
      <c r="J282" s="29">
        <v>0</v>
      </c>
      <c r="K282" s="29">
        <v>15000</v>
      </c>
      <c r="L282" s="29">
        <v>0</v>
      </c>
      <c r="M282" s="29">
        <v>0</v>
      </c>
      <c r="N282" s="29">
        <v>0</v>
      </c>
      <c r="O282" s="29">
        <v>0</v>
      </c>
    </row>
    <row r="283" spans="1:15" x14ac:dyDescent="0.25">
      <c r="A283" s="15" t="str">
        <f>MID(Tabla1[[#This Row],[Org 2]],1,2)</f>
        <v>02</v>
      </c>
      <c r="B283" s="27" t="s">
        <v>185</v>
      </c>
      <c r="C283" s="27" t="s">
        <v>210</v>
      </c>
      <c r="D283" s="16" t="str">
        <f>VLOOKUP(Tabla1[[#This Row],[Prog.]],Hoja2!B:C,2,FALSE)</f>
        <v>Mantenimiento de edificios e instalaciones municipales</v>
      </c>
      <c r="E283" s="17" t="str">
        <f t="shared" si="8"/>
        <v>2</v>
      </c>
      <c r="F283" s="17" t="str">
        <f t="shared" si="9"/>
        <v>22</v>
      </c>
      <c r="G283" s="27" t="s">
        <v>213</v>
      </c>
      <c r="H283" s="28" t="s">
        <v>214</v>
      </c>
      <c r="I283" s="29">
        <v>100000</v>
      </c>
      <c r="J283" s="29">
        <v>0</v>
      </c>
      <c r="K283" s="29">
        <v>100000</v>
      </c>
      <c r="L283" s="29">
        <v>68000</v>
      </c>
      <c r="M283" s="29">
        <v>68000</v>
      </c>
      <c r="N283" s="29">
        <v>29537.71</v>
      </c>
      <c r="O283" s="29">
        <v>29537.71</v>
      </c>
    </row>
    <row r="284" spans="1:15" x14ac:dyDescent="0.25">
      <c r="A284" s="15" t="str">
        <f>MID(Tabla1[[#This Row],[Org 2]],1,2)</f>
        <v>02</v>
      </c>
      <c r="B284" s="27" t="s">
        <v>185</v>
      </c>
      <c r="C284" s="27" t="s">
        <v>210</v>
      </c>
      <c r="D284" s="16" t="str">
        <f>VLOOKUP(Tabla1[[#This Row],[Prog.]],Hoja2!B:C,2,FALSE)</f>
        <v>Mantenimiento de edificios e instalaciones municipales</v>
      </c>
      <c r="E284" s="17" t="str">
        <f t="shared" si="8"/>
        <v>2</v>
      </c>
      <c r="F284" s="17" t="str">
        <f t="shared" si="9"/>
        <v>22</v>
      </c>
      <c r="G284" s="27" t="s">
        <v>153</v>
      </c>
      <c r="H284" s="28" t="s">
        <v>154</v>
      </c>
      <c r="I284" s="29">
        <v>18000</v>
      </c>
      <c r="J284" s="29">
        <v>0</v>
      </c>
      <c r="K284" s="29">
        <v>18000</v>
      </c>
      <c r="L284" s="29">
        <v>22500</v>
      </c>
      <c r="M284" s="29">
        <v>22500</v>
      </c>
      <c r="N284" s="29">
        <v>1180.32</v>
      </c>
      <c r="O284" s="29">
        <v>1180.32</v>
      </c>
    </row>
    <row r="285" spans="1:15" x14ac:dyDescent="0.25">
      <c r="A285" s="15" t="str">
        <f>MID(Tabla1[[#This Row],[Org 2]],1,2)</f>
        <v>02</v>
      </c>
      <c r="B285" s="27" t="s">
        <v>185</v>
      </c>
      <c r="C285" s="27" t="s">
        <v>210</v>
      </c>
      <c r="D285" s="16" t="str">
        <f>VLOOKUP(Tabla1[[#This Row],[Prog.]],Hoja2!B:C,2,FALSE)</f>
        <v>Mantenimiento de edificios e instalaciones municipales</v>
      </c>
      <c r="E285" s="17" t="str">
        <f t="shared" si="8"/>
        <v>2</v>
      </c>
      <c r="F285" s="17" t="str">
        <f t="shared" si="9"/>
        <v>22</v>
      </c>
      <c r="G285" s="27" t="s">
        <v>155</v>
      </c>
      <c r="H285" s="28" t="s">
        <v>156</v>
      </c>
      <c r="I285" s="29">
        <v>20000</v>
      </c>
      <c r="J285" s="29">
        <v>0</v>
      </c>
      <c r="K285" s="29">
        <v>20000</v>
      </c>
      <c r="L285" s="29">
        <v>15624.58</v>
      </c>
      <c r="M285" s="29">
        <v>15624.58</v>
      </c>
      <c r="N285" s="29">
        <v>0</v>
      </c>
      <c r="O285" s="29">
        <v>0</v>
      </c>
    </row>
    <row r="286" spans="1:15" x14ac:dyDescent="0.25">
      <c r="A286" s="15" t="str">
        <f>MID(Tabla1[[#This Row],[Org 2]],1,2)</f>
        <v>02</v>
      </c>
      <c r="B286" s="27" t="s">
        <v>185</v>
      </c>
      <c r="C286" s="27" t="s">
        <v>210</v>
      </c>
      <c r="D286" s="16" t="str">
        <f>VLOOKUP(Tabla1[[#This Row],[Prog.]],Hoja2!B:C,2,FALSE)</f>
        <v>Mantenimiento de edificios e instalaciones municipales</v>
      </c>
      <c r="E286" s="17" t="str">
        <f t="shared" si="8"/>
        <v>2</v>
      </c>
      <c r="F286" s="17" t="str">
        <f t="shared" si="9"/>
        <v>22</v>
      </c>
      <c r="G286" s="27" t="s">
        <v>189</v>
      </c>
      <c r="H286" s="28" t="s">
        <v>190</v>
      </c>
      <c r="I286" s="29">
        <v>2000</v>
      </c>
      <c r="J286" s="29">
        <v>0</v>
      </c>
      <c r="K286" s="29">
        <v>2000</v>
      </c>
      <c r="L286" s="29">
        <v>1400</v>
      </c>
      <c r="M286" s="29">
        <v>1400</v>
      </c>
      <c r="N286" s="29">
        <v>472.02</v>
      </c>
      <c r="O286" s="29">
        <v>472.02</v>
      </c>
    </row>
    <row r="287" spans="1:15" x14ac:dyDescent="0.25">
      <c r="A287" s="15" t="str">
        <f>MID(Tabla1[[#This Row],[Org 2]],1,2)</f>
        <v>02</v>
      </c>
      <c r="B287" s="27" t="s">
        <v>185</v>
      </c>
      <c r="C287" s="27" t="s">
        <v>210</v>
      </c>
      <c r="D287" s="16" t="str">
        <f>VLOOKUP(Tabla1[[#This Row],[Prog.]],Hoja2!B:C,2,FALSE)</f>
        <v>Mantenimiento de edificios e instalaciones municipales</v>
      </c>
      <c r="E287" s="17" t="str">
        <f t="shared" si="8"/>
        <v>2</v>
      </c>
      <c r="F287" s="17" t="str">
        <f t="shared" si="9"/>
        <v>22</v>
      </c>
      <c r="G287" s="27" t="s">
        <v>135</v>
      </c>
      <c r="H287" s="28" t="s">
        <v>136</v>
      </c>
      <c r="I287" s="29">
        <v>0</v>
      </c>
      <c r="J287" s="29">
        <v>0</v>
      </c>
      <c r="K287" s="29">
        <v>0</v>
      </c>
      <c r="L287" s="29">
        <v>39301.279999999999</v>
      </c>
      <c r="M287" s="29">
        <v>39301.279999999999</v>
      </c>
      <c r="N287" s="29">
        <v>39301.279999999999</v>
      </c>
      <c r="O287" s="29">
        <v>0</v>
      </c>
    </row>
    <row r="288" spans="1:15" x14ac:dyDescent="0.25">
      <c r="A288" s="15" t="str">
        <f>MID(Tabla1[[#This Row],[Org 2]],1,2)</f>
        <v>02</v>
      </c>
      <c r="B288" s="27" t="s">
        <v>185</v>
      </c>
      <c r="C288" s="27" t="s">
        <v>210</v>
      </c>
      <c r="D288" s="16" t="str">
        <f>VLOOKUP(Tabla1[[#This Row],[Prog.]],Hoja2!B:C,2,FALSE)</f>
        <v>Mantenimiento de edificios e instalaciones municipales</v>
      </c>
      <c r="E288" s="17" t="str">
        <f t="shared" si="8"/>
        <v>2</v>
      </c>
      <c r="F288" s="17" t="str">
        <f t="shared" si="9"/>
        <v>22</v>
      </c>
      <c r="G288" s="27" t="s">
        <v>165</v>
      </c>
      <c r="H288" s="28" t="s">
        <v>166</v>
      </c>
      <c r="I288" s="29">
        <v>8000</v>
      </c>
      <c r="J288" s="29">
        <v>0</v>
      </c>
      <c r="K288" s="29">
        <v>8000</v>
      </c>
      <c r="L288" s="29">
        <v>0</v>
      </c>
      <c r="M288" s="29">
        <v>0</v>
      </c>
      <c r="N288" s="29">
        <v>0</v>
      </c>
      <c r="O288" s="29">
        <v>0</v>
      </c>
    </row>
    <row r="289" spans="1:15" x14ac:dyDescent="0.25">
      <c r="A289" s="15" t="str">
        <f>MID(Tabla1[[#This Row],[Org 2]],1,2)</f>
        <v>02</v>
      </c>
      <c r="B289" s="27" t="s">
        <v>185</v>
      </c>
      <c r="C289" s="27" t="s">
        <v>210</v>
      </c>
      <c r="D289" s="16" t="str">
        <f>VLOOKUP(Tabla1[[#This Row],[Prog.]],Hoja2!B:C,2,FALSE)</f>
        <v>Mantenimiento de edificios e instalaciones municipales</v>
      </c>
      <c r="E289" s="17" t="str">
        <f t="shared" si="8"/>
        <v>2</v>
      </c>
      <c r="F289" s="17" t="str">
        <f t="shared" si="9"/>
        <v>22</v>
      </c>
      <c r="G289" s="27" t="s">
        <v>215</v>
      </c>
      <c r="H289" s="28" t="s">
        <v>216</v>
      </c>
      <c r="I289" s="29">
        <v>317000</v>
      </c>
      <c r="J289" s="29">
        <v>0</v>
      </c>
      <c r="K289" s="29">
        <v>317000</v>
      </c>
      <c r="L289" s="29">
        <v>316633</v>
      </c>
      <c r="M289" s="29">
        <v>316633</v>
      </c>
      <c r="N289" s="29">
        <v>79206.880000000005</v>
      </c>
      <c r="O289" s="29">
        <v>79206.880000000005</v>
      </c>
    </row>
    <row r="290" spans="1:15" x14ac:dyDescent="0.25">
      <c r="A290" s="15" t="str">
        <f>MID(Tabla1[[#This Row],[Org 2]],1,2)</f>
        <v>02</v>
      </c>
      <c r="B290" s="27" t="s">
        <v>185</v>
      </c>
      <c r="C290" s="27" t="s">
        <v>210</v>
      </c>
      <c r="D290" s="16" t="str">
        <f>VLOOKUP(Tabla1[[#This Row],[Prog.]],Hoja2!B:C,2,FALSE)</f>
        <v>Mantenimiento de edificios e instalaciones municipales</v>
      </c>
      <c r="E290" s="17" t="str">
        <f t="shared" si="8"/>
        <v>2</v>
      </c>
      <c r="F290" s="17" t="str">
        <f t="shared" si="9"/>
        <v>22</v>
      </c>
      <c r="G290" s="27" t="s">
        <v>137</v>
      </c>
      <c r="H290" s="28" t="s">
        <v>138</v>
      </c>
      <c r="I290" s="29">
        <v>30000</v>
      </c>
      <c r="J290" s="29">
        <v>0</v>
      </c>
      <c r="K290" s="29">
        <v>30000</v>
      </c>
      <c r="L290" s="29">
        <v>0</v>
      </c>
      <c r="M290" s="29">
        <v>0</v>
      </c>
      <c r="N290" s="29">
        <v>0</v>
      </c>
      <c r="O290" s="29">
        <v>0</v>
      </c>
    </row>
    <row r="291" spans="1:15" x14ac:dyDescent="0.25">
      <c r="A291" s="15" t="str">
        <f>MID(Tabla1[[#This Row],[Org 2]],1,2)</f>
        <v>02</v>
      </c>
      <c r="B291" s="27" t="s">
        <v>185</v>
      </c>
      <c r="C291" s="27" t="s">
        <v>210</v>
      </c>
      <c r="D291" s="16" t="str">
        <f>VLOOKUP(Tabla1[[#This Row],[Prog.]],Hoja2!B:C,2,FALSE)</f>
        <v>Mantenimiento de edificios e instalaciones municipales</v>
      </c>
      <c r="E291" s="17" t="str">
        <f t="shared" si="8"/>
        <v>6</v>
      </c>
      <c r="F291" s="17" t="str">
        <f t="shared" si="9"/>
        <v>63</v>
      </c>
      <c r="G291" s="27" t="s">
        <v>219</v>
      </c>
      <c r="H291" s="28" t="s">
        <v>220</v>
      </c>
      <c r="I291" s="29">
        <v>0</v>
      </c>
      <c r="J291" s="29">
        <v>2906.25</v>
      </c>
      <c r="K291" s="29">
        <v>2906.25</v>
      </c>
      <c r="L291" s="29">
        <v>2906.25</v>
      </c>
      <c r="M291" s="29">
        <v>2906.25</v>
      </c>
      <c r="N291" s="29">
        <v>0</v>
      </c>
      <c r="O291" s="29">
        <v>0</v>
      </c>
    </row>
    <row r="292" spans="1:15" x14ac:dyDescent="0.25">
      <c r="A292" s="15" t="str">
        <f>MID(Tabla1[[#This Row],[Org 2]],1,2)</f>
        <v>03</v>
      </c>
      <c r="B292" s="27" t="s">
        <v>222</v>
      </c>
      <c r="C292" s="27" t="s">
        <v>223</v>
      </c>
      <c r="D292" s="16" t="str">
        <f>VLOOKUP(Tabla1[[#This Row],[Prog.]],Hoja2!B:C,2,FALSE)</f>
        <v>Promoción y fomento del deporte</v>
      </c>
      <c r="E292" s="17" t="str">
        <f t="shared" si="8"/>
        <v>4</v>
      </c>
      <c r="F292" s="17" t="str">
        <f t="shared" si="9"/>
        <v>41</v>
      </c>
      <c r="G292" s="27" t="s">
        <v>224</v>
      </c>
      <c r="H292" s="28" t="s">
        <v>225</v>
      </c>
      <c r="I292" s="29">
        <v>8928035</v>
      </c>
      <c r="J292" s="29">
        <v>0</v>
      </c>
      <c r="K292" s="29">
        <v>8928035</v>
      </c>
      <c r="L292" s="29">
        <v>8928035</v>
      </c>
      <c r="M292" s="29">
        <v>8928035</v>
      </c>
      <c r="N292" s="29">
        <v>2976011.64</v>
      </c>
      <c r="O292" s="29">
        <v>2976011.64</v>
      </c>
    </row>
    <row r="293" spans="1:15" x14ac:dyDescent="0.25">
      <c r="A293" s="15" t="str">
        <f>MID(Tabla1[[#This Row],[Org 2]],1,2)</f>
        <v>03</v>
      </c>
      <c r="B293" s="27" t="s">
        <v>222</v>
      </c>
      <c r="C293" s="27" t="s">
        <v>223</v>
      </c>
      <c r="D293" s="16" t="str">
        <f>VLOOKUP(Tabla1[[#This Row],[Prog.]],Hoja2!B:C,2,FALSE)</f>
        <v>Promoción y fomento del deporte</v>
      </c>
      <c r="E293" s="17" t="str">
        <f t="shared" si="8"/>
        <v>4</v>
      </c>
      <c r="F293" s="17" t="str">
        <f t="shared" si="9"/>
        <v>47</v>
      </c>
      <c r="G293" s="27" t="s">
        <v>226</v>
      </c>
      <c r="H293" s="28" t="s">
        <v>227</v>
      </c>
      <c r="I293" s="29">
        <v>84500</v>
      </c>
      <c r="J293" s="29">
        <v>0</v>
      </c>
      <c r="K293" s="29">
        <v>84500</v>
      </c>
      <c r="L293" s="29">
        <v>0</v>
      </c>
      <c r="M293" s="29">
        <v>0</v>
      </c>
      <c r="N293" s="29">
        <v>0</v>
      </c>
      <c r="O293" s="29">
        <v>0</v>
      </c>
    </row>
    <row r="294" spans="1:15" x14ac:dyDescent="0.25">
      <c r="A294" s="15" t="str">
        <f>MID(Tabla1[[#This Row],[Org 2]],1,2)</f>
        <v>03</v>
      </c>
      <c r="B294" s="27" t="s">
        <v>222</v>
      </c>
      <c r="C294" s="27" t="s">
        <v>223</v>
      </c>
      <c r="D294" s="16" t="str">
        <f>VLOOKUP(Tabla1[[#This Row],[Prog.]],Hoja2!B:C,2,FALSE)</f>
        <v>Promoción y fomento del deporte</v>
      </c>
      <c r="E294" s="17" t="str">
        <f t="shared" si="8"/>
        <v>4</v>
      </c>
      <c r="F294" s="17" t="str">
        <f t="shared" si="9"/>
        <v>48</v>
      </c>
      <c r="G294" s="27" t="s">
        <v>228</v>
      </c>
      <c r="H294" s="28" t="s">
        <v>229</v>
      </c>
      <c r="I294" s="29">
        <v>11268</v>
      </c>
      <c r="J294" s="29">
        <v>0</v>
      </c>
      <c r="K294" s="29">
        <v>11268</v>
      </c>
      <c r="L294" s="29">
        <v>11267.5</v>
      </c>
      <c r="M294" s="29">
        <v>11267.5</v>
      </c>
      <c r="N294" s="29">
        <v>11267.5</v>
      </c>
      <c r="O294" s="29">
        <v>11267.5</v>
      </c>
    </row>
    <row r="295" spans="1:15" x14ac:dyDescent="0.25">
      <c r="A295" s="15" t="str">
        <f>MID(Tabla1[[#This Row],[Org 2]],1,2)</f>
        <v>03</v>
      </c>
      <c r="B295" s="27" t="s">
        <v>222</v>
      </c>
      <c r="C295" s="27" t="s">
        <v>223</v>
      </c>
      <c r="D295" s="16" t="str">
        <f>VLOOKUP(Tabla1[[#This Row],[Prog.]],Hoja2!B:C,2,FALSE)</f>
        <v>Promoción y fomento del deporte</v>
      </c>
      <c r="E295" s="17" t="str">
        <f t="shared" si="8"/>
        <v>4</v>
      </c>
      <c r="F295" s="17" t="str">
        <f t="shared" si="9"/>
        <v>48</v>
      </c>
      <c r="G295" s="27" t="s">
        <v>230</v>
      </c>
      <c r="H295" s="28" t="s">
        <v>231</v>
      </c>
      <c r="I295" s="29">
        <v>12000</v>
      </c>
      <c r="J295" s="29">
        <v>0</v>
      </c>
      <c r="K295" s="29">
        <v>12000</v>
      </c>
      <c r="L295" s="29">
        <v>12000</v>
      </c>
      <c r="M295" s="29">
        <v>12000</v>
      </c>
      <c r="N295" s="29">
        <v>12000</v>
      </c>
      <c r="O295" s="29">
        <v>12000</v>
      </c>
    </row>
    <row r="296" spans="1:15" x14ac:dyDescent="0.25">
      <c r="A296" s="15" t="str">
        <f>MID(Tabla1[[#This Row],[Org 2]],1,2)</f>
        <v>03</v>
      </c>
      <c r="B296" s="27" t="s">
        <v>222</v>
      </c>
      <c r="C296" s="27" t="s">
        <v>223</v>
      </c>
      <c r="D296" s="16" t="str">
        <f>VLOOKUP(Tabla1[[#This Row],[Prog.]],Hoja2!B:C,2,FALSE)</f>
        <v>Promoción y fomento del deporte</v>
      </c>
      <c r="E296" s="17" t="str">
        <f t="shared" si="8"/>
        <v>4</v>
      </c>
      <c r="F296" s="17" t="str">
        <f t="shared" si="9"/>
        <v>48</v>
      </c>
      <c r="G296" s="27" t="s">
        <v>232</v>
      </c>
      <c r="H296" s="28" t="s">
        <v>233</v>
      </c>
      <c r="I296" s="29">
        <v>170450</v>
      </c>
      <c r="J296" s="29">
        <v>0</v>
      </c>
      <c r="K296" s="29">
        <v>170450</v>
      </c>
      <c r="L296" s="29">
        <v>170450</v>
      </c>
      <c r="M296" s="29">
        <v>170450</v>
      </c>
      <c r="N296" s="29">
        <v>170450</v>
      </c>
      <c r="O296" s="29">
        <v>170450</v>
      </c>
    </row>
    <row r="297" spans="1:15" x14ac:dyDescent="0.25">
      <c r="A297" s="15" t="str">
        <f>MID(Tabla1[[#This Row],[Org 2]],1,2)</f>
        <v>03</v>
      </c>
      <c r="B297" s="27" t="s">
        <v>222</v>
      </c>
      <c r="C297" s="27" t="s">
        <v>223</v>
      </c>
      <c r="D297" s="16" t="str">
        <f>VLOOKUP(Tabla1[[#This Row],[Prog.]],Hoja2!B:C,2,FALSE)</f>
        <v>Promoción y fomento del deporte</v>
      </c>
      <c r="E297" s="17" t="str">
        <f t="shared" si="8"/>
        <v>4</v>
      </c>
      <c r="F297" s="17" t="str">
        <f t="shared" si="9"/>
        <v>48</v>
      </c>
      <c r="G297" s="27" t="s">
        <v>234</v>
      </c>
      <c r="H297" s="28" t="s">
        <v>235</v>
      </c>
      <c r="I297" s="29">
        <v>101350</v>
      </c>
      <c r="J297" s="29">
        <v>0</v>
      </c>
      <c r="K297" s="29">
        <v>101350</v>
      </c>
      <c r="L297" s="29">
        <v>101350</v>
      </c>
      <c r="M297" s="29">
        <v>101350</v>
      </c>
      <c r="N297" s="29">
        <v>101350</v>
      </c>
      <c r="O297" s="29">
        <v>101350</v>
      </c>
    </row>
    <row r="298" spans="1:15" x14ac:dyDescent="0.25">
      <c r="A298" s="15" t="str">
        <f>MID(Tabla1[[#This Row],[Org 2]],1,2)</f>
        <v>03</v>
      </c>
      <c r="B298" s="27" t="s">
        <v>222</v>
      </c>
      <c r="C298" s="27" t="s">
        <v>223</v>
      </c>
      <c r="D298" s="16" t="str">
        <f>VLOOKUP(Tabla1[[#This Row],[Prog.]],Hoja2!B:C,2,FALSE)</f>
        <v>Promoción y fomento del deporte</v>
      </c>
      <c r="E298" s="17" t="str">
        <f t="shared" si="8"/>
        <v>4</v>
      </c>
      <c r="F298" s="17" t="str">
        <f t="shared" si="9"/>
        <v>48</v>
      </c>
      <c r="G298" s="27" t="s">
        <v>236</v>
      </c>
      <c r="H298" s="28" t="s">
        <v>237</v>
      </c>
      <c r="I298" s="29">
        <v>58050</v>
      </c>
      <c r="J298" s="29">
        <v>0</v>
      </c>
      <c r="K298" s="29">
        <v>58050</v>
      </c>
      <c r="L298" s="29">
        <v>58049.88</v>
      </c>
      <c r="M298" s="29">
        <v>58049.88</v>
      </c>
      <c r="N298" s="29">
        <v>58049.88</v>
      </c>
      <c r="O298" s="29">
        <v>58049.88</v>
      </c>
    </row>
    <row r="299" spans="1:15" x14ac:dyDescent="0.25">
      <c r="A299" s="15" t="str">
        <f>MID(Tabla1[[#This Row],[Org 2]],1,2)</f>
        <v>03</v>
      </c>
      <c r="B299" s="27" t="s">
        <v>222</v>
      </c>
      <c r="C299" s="27" t="s">
        <v>223</v>
      </c>
      <c r="D299" s="16" t="str">
        <f>VLOOKUP(Tabla1[[#This Row],[Prog.]],Hoja2!B:C,2,FALSE)</f>
        <v>Promoción y fomento del deporte</v>
      </c>
      <c r="E299" s="17" t="str">
        <f t="shared" si="8"/>
        <v>4</v>
      </c>
      <c r="F299" s="17" t="str">
        <f t="shared" si="9"/>
        <v>48</v>
      </c>
      <c r="G299" s="27" t="s">
        <v>238</v>
      </c>
      <c r="H299" s="28" t="s">
        <v>239</v>
      </c>
      <c r="I299" s="29">
        <v>108300</v>
      </c>
      <c r="J299" s="29">
        <v>0</v>
      </c>
      <c r="K299" s="29">
        <v>108300</v>
      </c>
      <c r="L299" s="29">
        <v>108299.75</v>
      </c>
      <c r="M299" s="29">
        <v>108299.75</v>
      </c>
      <c r="N299" s="29">
        <v>108299.75</v>
      </c>
      <c r="O299" s="29">
        <v>108299.75</v>
      </c>
    </row>
    <row r="300" spans="1:15" x14ac:dyDescent="0.25">
      <c r="A300" s="15" t="str">
        <f>MID(Tabla1[[#This Row],[Org 2]],1,2)</f>
        <v>03</v>
      </c>
      <c r="B300" s="27" t="s">
        <v>222</v>
      </c>
      <c r="C300" s="27" t="s">
        <v>223</v>
      </c>
      <c r="D300" s="16" t="str">
        <f>VLOOKUP(Tabla1[[#This Row],[Prog.]],Hoja2!B:C,2,FALSE)</f>
        <v>Promoción y fomento del deporte</v>
      </c>
      <c r="E300" s="17" t="str">
        <f t="shared" si="8"/>
        <v>4</v>
      </c>
      <c r="F300" s="17" t="str">
        <f t="shared" si="9"/>
        <v>48</v>
      </c>
      <c r="G300" s="27" t="s">
        <v>240</v>
      </c>
      <c r="H300" s="28" t="s">
        <v>692</v>
      </c>
      <c r="I300" s="29">
        <v>2903</v>
      </c>
      <c r="J300" s="29">
        <v>0</v>
      </c>
      <c r="K300" s="29">
        <v>2903</v>
      </c>
      <c r="L300" s="29">
        <v>2902</v>
      </c>
      <c r="M300" s="29">
        <v>2902</v>
      </c>
      <c r="N300" s="29">
        <v>2902</v>
      </c>
      <c r="O300" s="29">
        <v>2902</v>
      </c>
    </row>
    <row r="301" spans="1:15" x14ac:dyDescent="0.25">
      <c r="A301" s="15" t="str">
        <f>MID(Tabla1[[#This Row],[Org 2]],1,2)</f>
        <v>03</v>
      </c>
      <c r="B301" s="27" t="s">
        <v>222</v>
      </c>
      <c r="C301" s="27" t="s">
        <v>223</v>
      </c>
      <c r="D301" s="16" t="str">
        <f>VLOOKUP(Tabla1[[#This Row],[Prog.]],Hoja2!B:C,2,FALSE)</f>
        <v>Promoción y fomento del deporte</v>
      </c>
      <c r="E301" s="17" t="str">
        <f t="shared" si="8"/>
        <v>4</v>
      </c>
      <c r="F301" s="17" t="str">
        <f t="shared" si="9"/>
        <v>48</v>
      </c>
      <c r="G301" s="27" t="s">
        <v>241</v>
      </c>
      <c r="H301" s="28" t="s">
        <v>242</v>
      </c>
      <c r="I301" s="29">
        <v>3500</v>
      </c>
      <c r="J301" s="29">
        <v>0</v>
      </c>
      <c r="K301" s="29">
        <v>3500</v>
      </c>
      <c r="L301" s="29">
        <v>3500</v>
      </c>
      <c r="M301" s="29">
        <v>3500</v>
      </c>
      <c r="N301" s="29">
        <v>3500</v>
      </c>
      <c r="O301" s="29">
        <v>3500</v>
      </c>
    </row>
    <row r="302" spans="1:15" x14ac:dyDescent="0.25">
      <c r="A302" s="15" t="str">
        <f>MID(Tabla1[[#This Row],[Org 2]],1,2)</f>
        <v>03</v>
      </c>
      <c r="B302" s="27" t="s">
        <v>222</v>
      </c>
      <c r="C302" s="27" t="s">
        <v>223</v>
      </c>
      <c r="D302" s="16" t="str">
        <f>VLOOKUP(Tabla1[[#This Row],[Prog.]],Hoja2!B:C,2,FALSE)</f>
        <v>Promoción y fomento del deporte</v>
      </c>
      <c r="E302" s="17" t="str">
        <f t="shared" si="8"/>
        <v>4</v>
      </c>
      <c r="F302" s="17" t="str">
        <f t="shared" si="9"/>
        <v>48</v>
      </c>
      <c r="G302" s="27" t="s">
        <v>243</v>
      </c>
      <c r="H302" s="28" t="s">
        <v>244</v>
      </c>
      <c r="I302" s="29">
        <v>22450</v>
      </c>
      <c r="J302" s="29">
        <v>0</v>
      </c>
      <c r="K302" s="29">
        <v>22450</v>
      </c>
      <c r="L302" s="29">
        <v>22449.88</v>
      </c>
      <c r="M302" s="29">
        <v>22449.88</v>
      </c>
      <c r="N302" s="29">
        <v>22449.88</v>
      </c>
      <c r="O302" s="29">
        <v>22449.88</v>
      </c>
    </row>
    <row r="303" spans="1:15" x14ac:dyDescent="0.25">
      <c r="A303" s="15" t="str">
        <f>MID(Tabla1[[#This Row],[Org 2]],1,2)</f>
        <v>03</v>
      </c>
      <c r="B303" s="27" t="s">
        <v>222</v>
      </c>
      <c r="C303" s="27" t="s">
        <v>223</v>
      </c>
      <c r="D303" s="16" t="str">
        <f>VLOOKUP(Tabla1[[#This Row],[Prog.]],Hoja2!B:C,2,FALSE)</f>
        <v>Promoción y fomento del deporte</v>
      </c>
      <c r="E303" s="17" t="str">
        <f t="shared" si="8"/>
        <v>4</v>
      </c>
      <c r="F303" s="17" t="str">
        <f t="shared" si="9"/>
        <v>48</v>
      </c>
      <c r="G303" s="27" t="s">
        <v>245</v>
      </c>
      <c r="H303" s="28" t="s">
        <v>246</v>
      </c>
      <c r="I303" s="29">
        <v>30775</v>
      </c>
      <c r="J303" s="29">
        <v>0</v>
      </c>
      <c r="K303" s="29">
        <v>30775</v>
      </c>
      <c r="L303" s="29">
        <v>30775</v>
      </c>
      <c r="M303" s="29">
        <v>30775</v>
      </c>
      <c r="N303" s="29">
        <v>30775</v>
      </c>
      <c r="O303" s="29">
        <v>30775</v>
      </c>
    </row>
    <row r="304" spans="1:15" x14ac:dyDescent="0.25">
      <c r="A304" s="15" t="str">
        <f>MID(Tabla1[[#This Row],[Org 2]],1,2)</f>
        <v>03</v>
      </c>
      <c r="B304" s="27" t="s">
        <v>222</v>
      </c>
      <c r="C304" s="27" t="s">
        <v>223</v>
      </c>
      <c r="D304" s="16" t="str">
        <f>VLOOKUP(Tabla1[[#This Row],[Prog.]],Hoja2!B:C,2,FALSE)</f>
        <v>Promoción y fomento del deporte</v>
      </c>
      <c r="E304" s="17" t="str">
        <f t="shared" si="8"/>
        <v>4</v>
      </c>
      <c r="F304" s="17" t="str">
        <f t="shared" si="9"/>
        <v>48</v>
      </c>
      <c r="G304" s="27" t="s">
        <v>247</v>
      </c>
      <c r="H304" s="28" t="s">
        <v>248</v>
      </c>
      <c r="I304" s="29">
        <v>170450</v>
      </c>
      <c r="J304" s="29">
        <v>0</v>
      </c>
      <c r="K304" s="29">
        <v>170450</v>
      </c>
      <c r="L304" s="29">
        <v>170450</v>
      </c>
      <c r="M304" s="29">
        <v>170450</v>
      </c>
      <c r="N304" s="29">
        <v>170450</v>
      </c>
      <c r="O304" s="29">
        <v>170450</v>
      </c>
    </row>
    <row r="305" spans="1:15" x14ac:dyDescent="0.25">
      <c r="A305" s="15" t="str">
        <f>MID(Tabla1[[#This Row],[Org 2]],1,2)</f>
        <v>03</v>
      </c>
      <c r="B305" s="27" t="s">
        <v>222</v>
      </c>
      <c r="C305" s="27" t="s">
        <v>223</v>
      </c>
      <c r="D305" s="16" t="str">
        <f>VLOOKUP(Tabla1[[#This Row],[Prog.]],Hoja2!B:C,2,FALSE)</f>
        <v>Promoción y fomento del deporte</v>
      </c>
      <c r="E305" s="17" t="str">
        <f t="shared" si="8"/>
        <v>4</v>
      </c>
      <c r="F305" s="17" t="str">
        <f t="shared" si="9"/>
        <v>48</v>
      </c>
      <c r="G305" s="27" t="s">
        <v>249</v>
      </c>
      <c r="H305" s="28" t="s">
        <v>920</v>
      </c>
      <c r="I305" s="29">
        <v>1805</v>
      </c>
      <c r="J305" s="29">
        <v>0</v>
      </c>
      <c r="K305" s="29">
        <v>1805</v>
      </c>
      <c r="L305" s="29">
        <v>0</v>
      </c>
      <c r="M305" s="29">
        <v>0</v>
      </c>
      <c r="N305" s="29">
        <v>0</v>
      </c>
      <c r="O305" s="29">
        <v>0</v>
      </c>
    </row>
    <row r="306" spans="1:15" x14ac:dyDescent="0.25">
      <c r="A306" s="15" t="str">
        <f>MID(Tabla1[[#This Row],[Org 2]],1,2)</f>
        <v>03</v>
      </c>
      <c r="B306" s="27" t="s">
        <v>222</v>
      </c>
      <c r="C306" s="27" t="s">
        <v>223</v>
      </c>
      <c r="D306" s="16" t="str">
        <f>VLOOKUP(Tabla1[[#This Row],[Prog.]],Hoja2!B:C,2,FALSE)</f>
        <v>Promoción y fomento del deporte</v>
      </c>
      <c r="E306" s="17" t="str">
        <f t="shared" si="8"/>
        <v>4</v>
      </c>
      <c r="F306" s="17" t="str">
        <f t="shared" si="9"/>
        <v>48</v>
      </c>
      <c r="G306" s="27" t="s">
        <v>250</v>
      </c>
      <c r="H306" s="28" t="s">
        <v>251</v>
      </c>
      <c r="I306" s="29">
        <v>119350</v>
      </c>
      <c r="J306" s="29">
        <v>0</v>
      </c>
      <c r="K306" s="29">
        <v>119350</v>
      </c>
      <c r="L306" s="29">
        <v>119349.63</v>
      </c>
      <c r="M306" s="29">
        <v>119349.63</v>
      </c>
      <c r="N306" s="29">
        <v>119349.63</v>
      </c>
      <c r="O306" s="29">
        <v>119349.63</v>
      </c>
    </row>
    <row r="307" spans="1:15" x14ac:dyDescent="0.25">
      <c r="A307" s="15" t="str">
        <f>MID(Tabla1[[#This Row],[Org 2]],1,2)</f>
        <v>03</v>
      </c>
      <c r="B307" s="27" t="s">
        <v>222</v>
      </c>
      <c r="C307" s="27" t="s">
        <v>223</v>
      </c>
      <c r="D307" s="16" t="str">
        <f>VLOOKUP(Tabla1[[#This Row],[Prog.]],Hoja2!B:C,2,FALSE)</f>
        <v>Promoción y fomento del deporte</v>
      </c>
      <c r="E307" s="17" t="str">
        <f t="shared" si="8"/>
        <v>4</v>
      </c>
      <c r="F307" s="17" t="str">
        <f t="shared" si="9"/>
        <v>48</v>
      </c>
      <c r="G307" s="27" t="s">
        <v>252</v>
      </c>
      <c r="H307" s="28" t="s">
        <v>253</v>
      </c>
      <c r="I307" s="29">
        <v>8776</v>
      </c>
      <c r="J307" s="29">
        <v>0</v>
      </c>
      <c r="K307" s="29">
        <v>8776</v>
      </c>
      <c r="L307" s="29">
        <v>8775.56</v>
      </c>
      <c r="M307" s="29">
        <v>8775.56</v>
      </c>
      <c r="N307" s="29">
        <v>8775.56</v>
      </c>
      <c r="O307" s="29">
        <v>8775.56</v>
      </c>
    </row>
    <row r="308" spans="1:15" x14ac:dyDescent="0.25">
      <c r="A308" s="15" t="str">
        <f>MID(Tabla1[[#This Row],[Org 2]],1,2)</f>
        <v>03</v>
      </c>
      <c r="B308" s="27" t="s">
        <v>222</v>
      </c>
      <c r="C308" s="27" t="s">
        <v>223</v>
      </c>
      <c r="D308" s="16" t="str">
        <f>VLOOKUP(Tabla1[[#This Row],[Prog.]],Hoja2!B:C,2,FALSE)</f>
        <v>Promoción y fomento del deporte</v>
      </c>
      <c r="E308" s="17" t="str">
        <f t="shared" si="8"/>
        <v>4</v>
      </c>
      <c r="F308" s="17" t="str">
        <f t="shared" si="9"/>
        <v>48</v>
      </c>
      <c r="G308" s="27" t="s">
        <v>254</v>
      </c>
      <c r="H308" s="28" t="s">
        <v>255</v>
      </c>
      <c r="I308" s="29">
        <v>9551</v>
      </c>
      <c r="J308" s="29">
        <v>0</v>
      </c>
      <c r="K308" s="29">
        <v>9551</v>
      </c>
      <c r="L308" s="29">
        <v>9550.8799999999992</v>
      </c>
      <c r="M308" s="29">
        <v>9550.8799999999992</v>
      </c>
      <c r="N308" s="29">
        <v>9550.8799999999992</v>
      </c>
      <c r="O308" s="29">
        <v>9550.8799999999992</v>
      </c>
    </row>
    <row r="309" spans="1:15" x14ac:dyDescent="0.25">
      <c r="A309" s="15" t="str">
        <f>MID(Tabla1[[#This Row],[Org 2]],1,2)</f>
        <v>03</v>
      </c>
      <c r="B309" s="27" t="s">
        <v>222</v>
      </c>
      <c r="C309" s="27" t="s">
        <v>223</v>
      </c>
      <c r="D309" s="16" t="str">
        <f>VLOOKUP(Tabla1[[#This Row],[Prog.]],Hoja2!B:C,2,FALSE)</f>
        <v>Promoción y fomento del deporte</v>
      </c>
      <c r="E309" s="17" t="str">
        <f t="shared" si="8"/>
        <v>4</v>
      </c>
      <c r="F309" s="17" t="str">
        <f t="shared" si="9"/>
        <v>48</v>
      </c>
      <c r="G309" s="27" t="s">
        <v>256</v>
      </c>
      <c r="H309" s="28" t="s">
        <v>257</v>
      </c>
      <c r="I309" s="29">
        <v>8776</v>
      </c>
      <c r="J309" s="29">
        <v>0</v>
      </c>
      <c r="K309" s="29">
        <v>8776</v>
      </c>
      <c r="L309" s="29">
        <v>8775.56</v>
      </c>
      <c r="M309" s="29">
        <v>8775.56</v>
      </c>
      <c r="N309" s="29">
        <v>8775.56</v>
      </c>
      <c r="O309" s="29">
        <v>8775.56</v>
      </c>
    </row>
    <row r="310" spans="1:15" x14ac:dyDescent="0.25">
      <c r="A310" s="15" t="str">
        <f>MID(Tabla1[[#This Row],[Org 2]],1,2)</f>
        <v>03</v>
      </c>
      <c r="B310" s="27" t="s">
        <v>222</v>
      </c>
      <c r="C310" s="27" t="s">
        <v>223</v>
      </c>
      <c r="D310" s="16" t="str">
        <f>VLOOKUP(Tabla1[[#This Row],[Prog.]],Hoja2!B:C,2,FALSE)</f>
        <v>Promoción y fomento del deporte</v>
      </c>
      <c r="E310" s="17" t="str">
        <f t="shared" si="8"/>
        <v>4</v>
      </c>
      <c r="F310" s="17" t="str">
        <f t="shared" si="9"/>
        <v>48</v>
      </c>
      <c r="G310" s="27" t="s">
        <v>258</v>
      </c>
      <c r="H310" s="28" t="s">
        <v>921</v>
      </c>
      <c r="I310" s="29">
        <v>2708</v>
      </c>
      <c r="J310" s="29">
        <v>0</v>
      </c>
      <c r="K310" s="29">
        <v>2708</v>
      </c>
      <c r="L310" s="29">
        <v>0</v>
      </c>
      <c r="M310" s="29">
        <v>0</v>
      </c>
      <c r="N310" s="29">
        <v>0</v>
      </c>
      <c r="O310" s="29">
        <v>0</v>
      </c>
    </row>
    <row r="311" spans="1:15" x14ac:dyDescent="0.25">
      <c r="A311" s="15" t="str">
        <f>MID(Tabla1[[#This Row],[Org 2]],1,2)</f>
        <v>03</v>
      </c>
      <c r="B311" s="27" t="s">
        <v>222</v>
      </c>
      <c r="C311" s="27" t="s">
        <v>223</v>
      </c>
      <c r="D311" s="16" t="str">
        <f>VLOOKUP(Tabla1[[#This Row],[Prog.]],Hoja2!B:C,2,FALSE)</f>
        <v>Promoción y fomento del deporte</v>
      </c>
      <c r="E311" s="17" t="str">
        <f t="shared" si="8"/>
        <v>4</v>
      </c>
      <c r="F311" s="17" t="str">
        <f t="shared" si="9"/>
        <v>48</v>
      </c>
      <c r="G311" s="27" t="s">
        <v>693</v>
      </c>
      <c r="H311" s="28" t="s">
        <v>694</v>
      </c>
      <c r="I311" s="29">
        <v>2495</v>
      </c>
      <c r="J311" s="29">
        <v>0</v>
      </c>
      <c r="K311" s="29">
        <v>2495</v>
      </c>
      <c r="L311" s="29">
        <v>2495</v>
      </c>
      <c r="M311" s="29">
        <v>2495</v>
      </c>
      <c r="N311" s="29">
        <v>2495</v>
      </c>
      <c r="O311" s="29">
        <v>2495</v>
      </c>
    </row>
    <row r="312" spans="1:15" x14ac:dyDescent="0.25">
      <c r="A312" s="15" t="str">
        <f>MID(Tabla1[[#This Row],[Org 2]],1,2)</f>
        <v>03</v>
      </c>
      <c r="B312" s="27" t="s">
        <v>222</v>
      </c>
      <c r="C312" s="27" t="s">
        <v>223</v>
      </c>
      <c r="D312" s="16" t="str">
        <f>VLOOKUP(Tabla1[[#This Row],[Prog.]],Hoja2!B:C,2,FALSE)</f>
        <v>Promoción y fomento del deporte</v>
      </c>
      <c r="E312" s="17" t="str">
        <f t="shared" si="8"/>
        <v>4</v>
      </c>
      <c r="F312" s="17" t="str">
        <f t="shared" si="9"/>
        <v>48</v>
      </c>
      <c r="G312" s="27" t="s">
        <v>695</v>
      </c>
      <c r="H312" s="28" t="s">
        <v>696</v>
      </c>
      <c r="I312" s="29">
        <v>20000</v>
      </c>
      <c r="J312" s="29">
        <v>0</v>
      </c>
      <c r="K312" s="29">
        <v>20000</v>
      </c>
      <c r="L312" s="29">
        <v>20000</v>
      </c>
      <c r="M312" s="29">
        <v>20000</v>
      </c>
      <c r="N312" s="29">
        <v>20000</v>
      </c>
      <c r="O312" s="29">
        <v>20000</v>
      </c>
    </row>
    <row r="313" spans="1:15" x14ac:dyDescent="0.25">
      <c r="A313" s="15" t="str">
        <f>MID(Tabla1[[#This Row],[Org 2]],1,2)</f>
        <v>03</v>
      </c>
      <c r="B313" s="27" t="s">
        <v>222</v>
      </c>
      <c r="C313" s="27" t="s">
        <v>223</v>
      </c>
      <c r="D313" s="16" t="str">
        <f>VLOOKUP(Tabla1[[#This Row],[Prog.]],Hoja2!B:C,2,FALSE)</f>
        <v>Promoción y fomento del deporte</v>
      </c>
      <c r="E313" s="17" t="str">
        <f t="shared" si="8"/>
        <v>4</v>
      </c>
      <c r="F313" s="17" t="str">
        <f t="shared" si="9"/>
        <v>48</v>
      </c>
      <c r="G313" s="27" t="s">
        <v>697</v>
      </c>
      <c r="H313" s="28" t="s">
        <v>698</v>
      </c>
      <c r="I313" s="29">
        <v>3995</v>
      </c>
      <c r="J313" s="29">
        <v>0</v>
      </c>
      <c r="K313" s="29">
        <v>3995</v>
      </c>
      <c r="L313" s="29">
        <v>3994.25</v>
      </c>
      <c r="M313" s="29">
        <v>3994.25</v>
      </c>
      <c r="N313" s="29">
        <v>3994.25</v>
      </c>
      <c r="O313" s="29">
        <v>3994.25</v>
      </c>
    </row>
    <row r="314" spans="1:15" x14ac:dyDescent="0.25">
      <c r="A314" s="15" t="str">
        <f>MID(Tabla1[[#This Row],[Org 2]],1,2)</f>
        <v>03</v>
      </c>
      <c r="B314" s="27" t="s">
        <v>222</v>
      </c>
      <c r="C314" s="27" t="s">
        <v>223</v>
      </c>
      <c r="D314" s="16" t="str">
        <f>VLOOKUP(Tabla1[[#This Row],[Prog.]],Hoja2!B:C,2,FALSE)</f>
        <v>Promoción y fomento del deporte</v>
      </c>
      <c r="E314" s="17" t="str">
        <f t="shared" si="8"/>
        <v>4</v>
      </c>
      <c r="F314" s="17" t="str">
        <f t="shared" si="9"/>
        <v>48</v>
      </c>
      <c r="G314" s="27" t="s">
        <v>699</v>
      </c>
      <c r="H314" s="28" t="s">
        <v>700</v>
      </c>
      <c r="I314" s="29">
        <v>2147</v>
      </c>
      <c r="J314" s="29">
        <v>0</v>
      </c>
      <c r="K314" s="29">
        <v>2147</v>
      </c>
      <c r="L314" s="29">
        <v>2146.25</v>
      </c>
      <c r="M314" s="29">
        <v>2146.25</v>
      </c>
      <c r="N314" s="29">
        <v>2146.25</v>
      </c>
      <c r="O314" s="29">
        <v>2146.25</v>
      </c>
    </row>
    <row r="315" spans="1:15" x14ac:dyDescent="0.25">
      <c r="A315" s="15" t="str">
        <f>MID(Tabla1[[#This Row],[Org 2]],1,2)</f>
        <v>03</v>
      </c>
      <c r="B315" s="27" t="s">
        <v>222</v>
      </c>
      <c r="C315" s="27" t="s">
        <v>223</v>
      </c>
      <c r="D315" s="16" t="str">
        <f>VLOOKUP(Tabla1[[#This Row],[Prog.]],Hoja2!B:C,2,FALSE)</f>
        <v>Promoción y fomento del deporte</v>
      </c>
      <c r="E315" s="17" t="str">
        <f t="shared" si="8"/>
        <v>4</v>
      </c>
      <c r="F315" s="17" t="str">
        <f t="shared" si="9"/>
        <v>48</v>
      </c>
      <c r="G315" s="27" t="s">
        <v>701</v>
      </c>
      <c r="H315" s="28" t="s">
        <v>702</v>
      </c>
      <c r="I315" s="29">
        <v>3500</v>
      </c>
      <c r="J315" s="29">
        <v>0</v>
      </c>
      <c r="K315" s="29">
        <v>3500</v>
      </c>
      <c r="L315" s="29">
        <v>3500</v>
      </c>
      <c r="M315" s="29">
        <v>3500</v>
      </c>
      <c r="N315" s="29">
        <v>3500</v>
      </c>
      <c r="O315" s="29">
        <v>3500</v>
      </c>
    </row>
    <row r="316" spans="1:15" x14ac:dyDescent="0.25">
      <c r="A316" s="15" t="str">
        <f>MID(Tabla1[[#This Row],[Org 2]],1,2)</f>
        <v>03</v>
      </c>
      <c r="B316" s="27" t="s">
        <v>222</v>
      </c>
      <c r="C316" s="27" t="s">
        <v>223</v>
      </c>
      <c r="D316" s="16" t="str">
        <f>VLOOKUP(Tabla1[[#This Row],[Prog.]],Hoja2!B:C,2,FALSE)</f>
        <v>Promoción y fomento del deporte</v>
      </c>
      <c r="E316" s="17" t="str">
        <f t="shared" si="8"/>
        <v>4</v>
      </c>
      <c r="F316" s="17" t="str">
        <f t="shared" si="9"/>
        <v>48</v>
      </c>
      <c r="G316" s="27" t="s">
        <v>259</v>
      </c>
      <c r="H316" s="28" t="s">
        <v>260</v>
      </c>
      <c r="I316" s="29">
        <v>8100</v>
      </c>
      <c r="J316" s="29">
        <v>0</v>
      </c>
      <c r="K316" s="29">
        <v>8100</v>
      </c>
      <c r="L316" s="29">
        <v>8094.75</v>
      </c>
      <c r="M316" s="29">
        <v>8094.75</v>
      </c>
      <c r="N316" s="29">
        <v>8094.75</v>
      </c>
      <c r="O316" s="29">
        <v>8094.75</v>
      </c>
    </row>
    <row r="317" spans="1:15" x14ac:dyDescent="0.25">
      <c r="A317" s="15" t="str">
        <f>MID(Tabla1[[#This Row],[Org 2]],1,2)</f>
        <v>03</v>
      </c>
      <c r="B317" s="27" t="s">
        <v>222</v>
      </c>
      <c r="C317" s="27" t="s">
        <v>223</v>
      </c>
      <c r="D317" s="16" t="str">
        <f>VLOOKUP(Tabla1[[#This Row],[Prog.]],Hoja2!B:C,2,FALSE)</f>
        <v>Promoción y fomento del deporte</v>
      </c>
      <c r="E317" s="17" t="str">
        <f t="shared" si="8"/>
        <v>4</v>
      </c>
      <c r="F317" s="17" t="str">
        <f t="shared" si="9"/>
        <v>48</v>
      </c>
      <c r="G317" s="27" t="s">
        <v>261</v>
      </c>
      <c r="H317" s="28" t="s">
        <v>262</v>
      </c>
      <c r="I317" s="29">
        <v>3387</v>
      </c>
      <c r="J317" s="29">
        <v>0</v>
      </c>
      <c r="K317" s="29">
        <v>3387</v>
      </c>
      <c r="L317" s="29">
        <v>3387</v>
      </c>
      <c r="M317" s="29">
        <v>3387</v>
      </c>
      <c r="N317" s="29">
        <v>3387</v>
      </c>
      <c r="O317" s="29">
        <v>3387</v>
      </c>
    </row>
    <row r="318" spans="1:15" x14ac:dyDescent="0.25">
      <c r="A318" s="15" t="str">
        <f>MID(Tabla1[[#This Row],[Org 2]],1,2)</f>
        <v>03</v>
      </c>
      <c r="B318" s="27" t="s">
        <v>222</v>
      </c>
      <c r="C318" s="27" t="s">
        <v>223</v>
      </c>
      <c r="D318" s="16" t="str">
        <f>VLOOKUP(Tabla1[[#This Row],[Prog.]],Hoja2!B:C,2,FALSE)</f>
        <v>Promoción y fomento del deporte</v>
      </c>
      <c r="E318" s="17" t="str">
        <f t="shared" si="8"/>
        <v>4</v>
      </c>
      <c r="F318" s="17" t="str">
        <f t="shared" si="9"/>
        <v>48</v>
      </c>
      <c r="G318" s="27" t="s">
        <v>263</v>
      </c>
      <c r="H318" s="28" t="s">
        <v>264</v>
      </c>
      <c r="I318" s="29">
        <v>3387</v>
      </c>
      <c r="J318" s="29">
        <v>0</v>
      </c>
      <c r="K318" s="29">
        <v>3387</v>
      </c>
      <c r="L318" s="29">
        <v>3387</v>
      </c>
      <c r="M318" s="29">
        <v>3387</v>
      </c>
      <c r="N318" s="29">
        <v>3387</v>
      </c>
      <c r="O318" s="29">
        <v>3387</v>
      </c>
    </row>
    <row r="319" spans="1:15" x14ac:dyDescent="0.25">
      <c r="A319" s="15" t="str">
        <f>MID(Tabla1[[#This Row],[Org 2]],1,2)</f>
        <v>03</v>
      </c>
      <c r="B319" s="27" t="s">
        <v>222</v>
      </c>
      <c r="C319" s="27" t="s">
        <v>223</v>
      </c>
      <c r="D319" s="16" t="str">
        <f>VLOOKUP(Tabla1[[#This Row],[Prog.]],Hoja2!B:C,2,FALSE)</f>
        <v>Promoción y fomento del deporte</v>
      </c>
      <c r="E319" s="17" t="str">
        <f t="shared" si="8"/>
        <v>7</v>
      </c>
      <c r="F319" s="17" t="str">
        <f t="shared" si="9"/>
        <v>71</v>
      </c>
      <c r="G319" s="27" t="s">
        <v>266</v>
      </c>
      <c r="H319" s="28" t="s">
        <v>267</v>
      </c>
      <c r="I319" s="29">
        <v>1600000</v>
      </c>
      <c r="J319" s="29">
        <v>270000</v>
      </c>
      <c r="K319" s="29">
        <v>1870000</v>
      </c>
      <c r="L319" s="29">
        <v>270000</v>
      </c>
      <c r="M319" s="29">
        <v>270000</v>
      </c>
      <c r="N319" s="29">
        <v>0</v>
      </c>
      <c r="O319" s="29">
        <v>0</v>
      </c>
    </row>
    <row r="320" spans="1:15" x14ac:dyDescent="0.25">
      <c r="A320" s="15" t="str">
        <f>MID(Tabla1[[#This Row],[Org 2]],1,2)</f>
        <v>03</v>
      </c>
      <c r="B320" s="27" t="s">
        <v>222</v>
      </c>
      <c r="C320" s="27" t="s">
        <v>223</v>
      </c>
      <c r="D320" s="16" t="str">
        <f>VLOOKUP(Tabla1[[#This Row],[Prog.]],Hoja2!B:C,2,FALSE)</f>
        <v>Promoción y fomento del deporte</v>
      </c>
      <c r="E320" s="17" t="str">
        <f t="shared" si="8"/>
        <v>7</v>
      </c>
      <c r="F320" s="17" t="str">
        <f t="shared" si="9"/>
        <v>75</v>
      </c>
      <c r="G320" s="27" t="s">
        <v>268</v>
      </c>
      <c r="H320" s="28" t="s">
        <v>269</v>
      </c>
      <c r="I320" s="29">
        <v>567732</v>
      </c>
      <c r="J320" s="29">
        <v>29027.7</v>
      </c>
      <c r="K320" s="29">
        <v>596759.69999999995</v>
      </c>
      <c r="L320" s="29">
        <v>596759</v>
      </c>
      <c r="M320" s="29">
        <v>596759</v>
      </c>
      <c r="N320" s="29">
        <v>0</v>
      </c>
      <c r="O320" s="29">
        <v>0</v>
      </c>
    </row>
    <row r="321" spans="1:15" x14ac:dyDescent="0.25">
      <c r="A321" s="15" t="str">
        <f>MID(Tabla1[[#This Row],[Org 2]],1,2)</f>
        <v>03</v>
      </c>
      <c r="B321" s="27" t="s">
        <v>222</v>
      </c>
      <c r="C321" s="27" t="s">
        <v>270</v>
      </c>
      <c r="D321" s="16" t="str">
        <f>VLOOKUP(Tabla1[[#This Row],[Prog.]],Hoja2!B:C,2,FALSE)</f>
        <v>Dirección del área de participación ciudadana y deportes</v>
      </c>
      <c r="E321" s="17" t="str">
        <f t="shared" ref="E321:E384" si="10">LEFT(G321,1)</f>
        <v>1</v>
      </c>
      <c r="F321" s="17" t="str">
        <f t="shared" ref="F321:F384" si="11">LEFT(G321,2)</f>
        <v>12</v>
      </c>
      <c r="G321" s="27" t="s">
        <v>125</v>
      </c>
      <c r="H321" s="28" t="s">
        <v>126</v>
      </c>
      <c r="I321" s="29">
        <v>54262</v>
      </c>
      <c r="J321" s="29">
        <v>0</v>
      </c>
      <c r="K321" s="29">
        <v>54262</v>
      </c>
      <c r="L321" s="29">
        <v>52427</v>
      </c>
      <c r="M321" s="29">
        <v>52427</v>
      </c>
      <c r="N321" s="29">
        <v>15922.8</v>
      </c>
      <c r="O321" s="29">
        <v>15922.8</v>
      </c>
    </row>
    <row r="322" spans="1:15" x14ac:dyDescent="0.25">
      <c r="A322" s="15" t="str">
        <f>MID(Tabla1[[#This Row],[Org 2]],1,2)</f>
        <v>03</v>
      </c>
      <c r="B322" s="27" t="s">
        <v>222</v>
      </c>
      <c r="C322" s="27" t="s">
        <v>270</v>
      </c>
      <c r="D322" s="16" t="str">
        <f>VLOOKUP(Tabla1[[#This Row],[Prog.]],Hoja2!B:C,2,FALSE)</f>
        <v>Dirección del área de participación ciudadana y deportes</v>
      </c>
      <c r="E322" s="17" t="str">
        <f t="shared" si="10"/>
        <v>1</v>
      </c>
      <c r="F322" s="17" t="str">
        <f t="shared" si="11"/>
        <v>12</v>
      </c>
      <c r="G322" s="27" t="s">
        <v>127</v>
      </c>
      <c r="H322" s="28" t="s">
        <v>128</v>
      </c>
      <c r="I322" s="29">
        <v>15905</v>
      </c>
      <c r="J322" s="29">
        <v>0</v>
      </c>
      <c r="K322" s="29">
        <v>15905</v>
      </c>
      <c r="L322" s="29">
        <v>0</v>
      </c>
      <c r="M322" s="29">
        <v>0</v>
      </c>
      <c r="N322" s="29">
        <v>0</v>
      </c>
      <c r="O322" s="29">
        <v>0</v>
      </c>
    </row>
    <row r="323" spans="1:15" x14ac:dyDescent="0.25">
      <c r="A323" s="15" t="str">
        <f>MID(Tabla1[[#This Row],[Org 2]],1,2)</f>
        <v>03</v>
      </c>
      <c r="B323" s="27" t="s">
        <v>222</v>
      </c>
      <c r="C323" s="27" t="s">
        <v>270</v>
      </c>
      <c r="D323" s="16" t="str">
        <f>VLOOKUP(Tabla1[[#This Row],[Prog.]],Hoja2!B:C,2,FALSE)</f>
        <v>Dirección del área de participación ciudadana y deportes</v>
      </c>
      <c r="E323" s="17" t="str">
        <f t="shared" si="10"/>
        <v>1</v>
      </c>
      <c r="F323" s="17" t="str">
        <f t="shared" si="11"/>
        <v>12</v>
      </c>
      <c r="G323" s="27" t="s">
        <v>95</v>
      </c>
      <c r="H323" s="28" t="s">
        <v>96</v>
      </c>
      <c r="I323" s="29">
        <v>36544</v>
      </c>
      <c r="J323" s="29">
        <v>0</v>
      </c>
      <c r="K323" s="29">
        <v>36544</v>
      </c>
      <c r="L323" s="29">
        <v>23539</v>
      </c>
      <c r="M323" s="29">
        <v>23539</v>
      </c>
      <c r="N323" s="29">
        <v>6891.68</v>
      </c>
      <c r="O323" s="29">
        <v>6891.68</v>
      </c>
    </row>
    <row r="324" spans="1:15" x14ac:dyDescent="0.25">
      <c r="A324" s="15" t="str">
        <f>MID(Tabla1[[#This Row],[Org 2]],1,2)</f>
        <v>03</v>
      </c>
      <c r="B324" s="27" t="s">
        <v>222</v>
      </c>
      <c r="C324" s="27" t="s">
        <v>270</v>
      </c>
      <c r="D324" s="16" t="str">
        <f>VLOOKUP(Tabla1[[#This Row],[Prog.]],Hoja2!B:C,2,FALSE)</f>
        <v>Dirección del área de participación ciudadana y deportes</v>
      </c>
      <c r="E324" s="17" t="str">
        <f t="shared" si="10"/>
        <v>1</v>
      </c>
      <c r="F324" s="17" t="str">
        <f t="shared" si="11"/>
        <v>12</v>
      </c>
      <c r="G324" s="27" t="s">
        <v>129</v>
      </c>
      <c r="H324" s="28" t="s">
        <v>130</v>
      </c>
      <c r="I324" s="29">
        <v>10325</v>
      </c>
      <c r="J324" s="29">
        <v>0</v>
      </c>
      <c r="K324" s="29">
        <v>10325</v>
      </c>
      <c r="L324" s="29">
        <v>10325</v>
      </c>
      <c r="M324" s="29">
        <v>10325</v>
      </c>
      <c r="N324" s="29">
        <v>2867.92</v>
      </c>
      <c r="O324" s="29">
        <v>2867.92</v>
      </c>
    </row>
    <row r="325" spans="1:15" x14ac:dyDescent="0.25">
      <c r="A325" s="15" t="str">
        <f>MID(Tabla1[[#This Row],[Org 2]],1,2)</f>
        <v>03</v>
      </c>
      <c r="B325" s="27" t="s">
        <v>222</v>
      </c>
      <c r="C325" s="27" t="s">
        <v>270</v>
      </c>
      <c r="D325" s="16" t="str">
        <f>VLOOKUP(Tabla1[[#This Row],[Prog.]],Hoja2!B:C,2,FALSE)</f>
        <v>Dirección del área de participación ciudadana y deportes</v>
      </c>
      <c r="E325" s="17" t="str">
        <f t="shared" si="10"/>
        <v>1</v>
      </c>
      <c r="F325" s="17" t="str">
        <f t="shared" si="11"/>
        <v>12</v>
      </c>
      <c r="G325" s="27" t="s">
        <v>97</v>
      </c>
      <c r="H325" s="28" t="s">
        <v>98</v>
      </c>
      <c r="I325" s="29">
        <v>34051</v>
      </c>
      <c r="J325" s="29">
        <v>0</v>
      </c>
      <c r="K325" s="29">
        <v>34051</v>
      </c>
      <c r="L325" s="29">
        <v>26519</v>
      </c>
      <c r="M325" s="29">
        <v>26519</v>
      </c>
      <c r="N325" s="29">
        <v>10159.92</v>
      </c>
      <c r="O325" s="29">
        <v>10159.92</v>
      </c>
    </row>
    <row r="326" spans="1:15" x14ac:dyDescent="0.25">
      <c r="A326" s="15" t="str">
        <f>MID(Tabla1[[#This Row],[Org 2]],1,2)</f>
        <v>03</v>
      </c>
      <c r="B326" s="27" t="s">
        <v>222</v>
      </c>
      <c r="C326" s="27" t="s">
        <v>270</v>
      </c>
      <c r="D326" s="16" t="str">
        <f>VLOOKUP(Tabla1[[#This Row],[Prog.]],Hoja2!B:C,2,FALSE)</f>
        <v>Dirección del área de participación ciudadana y deportes</v>
      </c>
      <c r="E326" s="17" t="str">
        <f t="shared" si="10"/>
        <v>1</v>
      </c>
      <c r="F326" s="17" t="str">
        <f t="shared" si="11"/>
        <v>12</v>
      </c>
      <c r="G326" s="27" t="s">
        <v>99</v>
      </c>
      <c r="H326" s="28" t="s">
        <v>100</v>
      </c>
      <c r="I326" s="29">
        <v>85092</v>
      </c>
      <c r="J326" s="29">
        <v>0</v>
      </c>
      <c r="K326" s="29">
        <v>85092</v>
      </c>
      <c r="L326" s="29">
        <v>68223</v>
      </c>
      <c r="M326" s="29">
        <v>68223</v>
      </c>
      <c r="N326" s="29">
        <v>18924.64</v>
      </c>
      <c r="O326" s="29">
        <v>18924.64</v>
      </c>
    </row>
    <row r="327" spans="1:15" x14ac:dyDescent="0.25">
      <c r="A327" s="15" t="str">
        <f>MID(Tabla1[[#This Row],[Org 2]],1,2)</f>
        <v>03</v>
      </c>
      <c r="B327" s="27" t="s">
        <v>222</v>
      </c>
      <c r="C327" s="27" t="s">
        <v>270</v>
      </c>
      <c r="D327" s="16" t="str">
        <f>VLOOKUP(Tabla1[[#This Row],[Prog.]],Hoja2!B:C,2,FALSE)</f>
        <v>Dirección del área de participación ciudadana y deportes</v>
      </c>
      <c r="E327" s="17" t="str">
        <f t="shared" si="10"/>
        <v>1</v>
      </c>
      <c r="F327" s="17" t="str">
        <f t="shared" si="11"/>
        <v>12</v>
      </c>
      <c r="G327" s="27" t="s">
        <v>101</v>
      </c>
      <c r="H327" s="28" t="s">
        <v>102</v>
      </c>
      <c r="I327" s="29">
        <v>191004</v>
      </c>
      <c r="J327" s="29">
        <v>0</v>
      </c>
      <c r="K327" s="29">
        <v>191004</v>
      </c>
      <c r="L327" s="29">
        <v>153573</v>
      </c>
      <c r="M327" s="29">
        <v>153573</v>
      </c>
      <c r="N327" s="29">
        <v>42600</v>
      </c>
      <c r="O327" s="29">
        <v>42600</v>
      </c>
    </row>
    <row r="328" spans="1:15" x14ac:dyDescent="0.25">
      <c r="A328" s="15" t="str">
        <f>MID(Tabla1[[#This Row],[Org 2]],1,2)</f>
        <v>03</v>
      </c>
      <c r="B328" s="27" t="s">
        <v>222</v>
      </c>
      <c r="C328" s="27" t="s">
        <v>270</v>
      </c>
      <c r="D328" s="16" t="str">
        <f>VLOOKUP(Tabla1[[#This Row],[Prog.]],Hoja2!B:C,2,FALSE)</f>
        <v>Dirección del área de participación ciudadana y deportes</v>
      </c>
      <c r="E328" s="17" t="str">
        <f t="shared" si="10"/>
        <v>1</v>
      </c>
      <c r="F328" s="17" t="str">
        <f t="shared" si="11"/>
        <v>12</v>
      </c>
      <c r="G328" s="27" t="s">
        <v>103</v>
      </c>
      <c r="H328" s="28" t="s">
        <v>104</v>
      </c>
      <c r="I328" s="29">
        <v>14667</v>
      </c>
      <c r="J328" s="29">
        <v>0</v>
      </c>
      <c r="K328" s="29">
        <v>14667</v>
      </c>
      <c r="L328" s="29">
        <v>10925</v>
      </c>
      <c r="M328" s="29">
        <v>10925</v>
      </c>
      <c r="N328" s="29">
        <v>5862.52</v>
      </c>
      <c r="O328" s="29">
        <v>5862.52</v>
      </c>
    </row>
    <row r="329" spans="1:15" x14ac:dyDescent="0.25">
      <c r="A329" s="15" t="str">
        <f>MID(Tabla1[[#This Row],[Org 2]],1,2)</f>
        <v>03</v>
      </c>
      <c r="B329" s="27" t="s">
        <v>222</v>
      </c>
      <c r="C329" s="27" t="s">
        <v>270</v>
      </c>
      <c r="D329" s="16" t="str">
        <f>VLOOKUP(Tabla1[[#This Row],[Prog.]],Hoja2!B:C,2,FALSE)</f>
        <v>Dirección del área de participación ciudadana y deportes</v>
      </c>
      <c r="E329" s="17" t="str">
        <f t="shared" si="10"/>
        <v>2</v>
      </c>
      <c r="F329" s="17" t="str">
        <f t="shared" si="11"/>
        <v>22</v>
      </c>
      <c r="G329" s="27" t="s">
        <v>161</v>
      </c>
      <c r="H329" s="28" t="s">
        <v>162</v>
      </c>
      <c r="I329" s="29">
        <v>500</v>
      </c>
      <c r="J329" s="29">
        <v>0</v>
      </c>
      <c r="K329" s="29">
        <v>500</v>
      </c>
      <c r="L329" s="29">
        <v>0</v>
      </c>
      <c r="M329" s="29">
        <v>0</v>
      </c>
      <c r="N329" s="29">
        <v>0</v>
      </c>
      <c r="O329" s="29">
        <v>0</v>
      </c>
    </row>
    <row r="330" spans="1:15" x14ac:dyDescent="0.25">
      <c r="A330" s="15" t="str">
        <f>MID(Tabla1[[#This Row],[Org 2]],1,2)</f>
        <v>03</v>
      </c>
      <c r="B330" s="27" t="s">
        <v>222</v>
      </c>
      <c r="C330" s="27" t="s">
        <v>270</v>
      </c>
      <c r="D330" s="16" t="str">
        <f>VLOOKUP(Tabla1[[#This Row],[Prog.]],Hoja2!B:C,2,FALSE)</f>
        <v>Dirección del área de participación ciudadana y deportes</v>
      </c>
      <c r="E330" s="17" t="str">
        <f t="shared" si="10"/>
        <v>2</v>
      </c>
      <c r="F330" s="17" t="str">
        <f t="shared" si="11"/>
        <v>22</v>
      </c>
      <c r="G330" s="27" t="s">
        <v>165</v>
      </c>
      <c r="H330" s="28" t="s">
        <v>166</v>
      </c>
      <c r="I330" s="29">
        <v>3875</v>
      </c>
      <c r="J330" s="29">
        <v>0</v>
      </c>
      <c r="K330" s="29">
        <v>3875</v>
      </c>
      <c r="L330" s="29">
        <v>3876.53</v>
      </c>
      <c r="M330" s="29">
        <v>3876.53</v>
      </c>
      <c r="N330" s="29">
        <v>1656.25</v>
      </c>
      <c r="O330" s="29">
        <v>1656.25</v>
      </c>
    </row>
    <row r="331" spans="1:15" x14ac:dyDescent="0.25">
      <c r="A331" s="15" t="str">
        <f>MID(Tabla1[[#This Row],[Org 2]],1,2)</f>
        <v>03</v>
      </c>
      <c r="B331" s="27" t="s">
        <v>222</v>
      </c>
      <c r="C331" s="27" t="s">
        <v>270</v>
      </c>
      <c r="D331" s="16" t="str">
        <f>VLOOKUP(Tabla1[[#This Row],[Prog.]],Hoja2!B:C,2,FALSE)</f>
        <v>Dirección del área de participación ciudadana y deportes</v>
      </c>
      <c r="E331" s="17" t="str">
        <f t="shared" si="10"/>
        <v>2</v>
      </c>
      <c r="F331" s="17" t="str">
        <f t="shared" si="11"/>
        <v>23</v>
      </c>
      <c r="G331" s="27" t="s">
        <v>117</v>
      </c>
      <c r="H331" s="28" t="s">
        <v>118</v>
      </c>
      <c r="I331" s="29">
        <v>400</v>
      </c>
      <c r="J331" s="29">
        <v>0</v>
      </c>
      <c r="K331" s="29">
        <v>400</v>
      </c>
      <c r="L331" s="29">
        <v>0</v>
      </c>
      <c r="M331" s="29">
        <v>0</v>
      </c>
      <c r="N331" s="29">
        <v>0</v>
      </c>
      <c r="O331" s="29">
        <v>0</v>
      </c>
    </row>
    <row r="332" spans="1:15" x14ac:dyDescent="0.25">
      <c r="A332" s="15" t="str">
        <f>MID(Tabla1[[#This Row],[Org 2]],1,2)</f>
        <v>03</v>
      </c>
      <c r="B332" s="27" t="s">
        <v>222</v>
      </c>
      <c r="C332" s="27" t="s">
        <v>270</v>
      </c>
      <c r="D332" s="16" t="str">
        <f>VLOOKUP(Tabla1[[#This Row],[Prog.]],Hoja2!B:C,2,FALSE)</f>
        <v>Dirección del área de participación ciudadana y deportes</v>
      </c>
      <c r="E332" s="17" t="str">
        <f t="shared" si="10"/>
        <v>3</v>
      </c>
      <c r="F332" s="17" t="str">
        <f t="shared" si="11"/>
        <v>35</v>
      </c>
      <c r="G332" s="27" t="s">
        <v>892</v>
      </c>
      <c r="H332" s="28" t="s">
        <v>893</v>
      </c>
      <c r="I332" s="29">
        <v>200</v>
      </c>
      <c r="J332" s="29">
        <v>0</v>
      </c>
      <c r="K332" s="29">
        <v>200</v>
      </c>
      <c r="L332" s="29">
        <v>0</v>
      </c>
      <c r="M332" s="29">
        <v>0</v>
      </c>
      <c r="N332" s="29">
        <v>0</v>
      </c>
      <c r="O332" s="29">
        <v>0</v>
      </c>
    </row>
    <row r="333" spans="1:15" x14ac:dyDescent="0.25">
      <c r="A333" s="15" t="str">
        <f>MID(Tabla1[[#This Row],[Org 2]],1,2)</f>
        <v>03</v>
      </c>
      <c r="B333" s="27" t="s">
        <v>222</v>
      </c>
      <c r="C333" s="27" t="s">
        <v>270</v>
      </c>
      <c r="D333" s="16" t="str">
        <f>VLOOKUP(Tabla1[[#This Row],[Prog.]],Hoja2!B:C,2,FALSE)</f>
        <v>Dirección del área de participación ciudadana y deportes</v>
      </c>
      <c r="E333" s="17" t="str">
        <f t="shared" si="10"/>
        <v>8</v>
      </c>
      <c r="F333" s="17" t="str">
        <f t="shared" si="11"/>
        <v>83</v>
      </c>
      <c r="G333" s="27" t="s">
        <v>208</v>
      </c>
      <c r="H333" s="28" t="s">
        <v>209</v>
      </c>
      <c r="I333" s="29">
        <v>1000</v>
      </c>
      <c r="J333" s="29">
        <v>0</v>
      </c>
      <c r="K333" s="29">
        <v>1000</v>
      </c>
      <c r="L333" s="29">
        <v>0</v>
      </c>
      <c r="M333" s="29">
        <v>0</v>
      </c>
      <c r="N333" s="29">
        <v>0</v>
      </c>
      <c r="O333" s="29">
        <v>0</v>
      </c>
    </row>
    <row r="334" spans="1:15" x14ac:dyDescent="0.25">
      <c r="A334" s="15" t="str">
        <f>MID(Tabla1[[#This Row],[Org 2]],1,2)</f>
        <v>03</v>
      </c>
      <c r="B334" s="27" t="s">
        <v>222</v>
      </c>
      <c r="C334" s="27" t="s">
        <v>271</v>
      </c>
      <c r="D334" s="16" t="str">
        <f>VLOOKUP(Tabla1[[#This Row],[Prog.]],Hoja2!B:C,2,FALSE)</f>
        <v>Participación ciudadana</v>
      </c>
      <c r="E334" s="17" t="str">
        <f t="shared" si="10"/>
        <v>1</v>
      </c>
      <c r="F334" s="17" t="str">
        <f t="shared" si="11"/>
        <v>12</v>
      </c>
      <c r="G334" s="27" t="s">
        <v>125</v>
      </c>
      <c r="H334" s="28" t="s">
        <v>126</v>
      </c>
      <c r="I334" s="29">
        <v>18087</v>
      </c>
      <c r="J334" s="29">
        <v>0</v>
      </c>
      <c r="K334" s="29">
        <v>18087</v>
      </c>
      <c r="L334" s="29">
        <v>30651</v>
      </c>
      <c r="M334" s="29">
        <v>30651</v>
      </c>
      <c r="N334" s="29">
        <v>12251.71</v>
      </c>
      <c r="O334" s="29">
        <v>12251.71</v>
      </c>
    </row>
    <row r="335" spans="1:15" x14ac:dyDescent="0.25">
      <c r="A335" s="15" t="str">
        <f>MID(Tabla1[[#This Row],[Org 2]],1,2)</f>
        <v>03</v>
      </c>
      <c r="B335" s="27" t="s">
        <v>222</v>
      </c>
      <c r="C335" s="27" t="s">
        <v>271</v>
      </c>
      <c r="D335" s="16" t="str">
        <f>VLOOKUP(Tabla1[[#This Row],[Prog.]],Hoja2!B:C,2,FALSE)</f>
        <v>Participación ciudadana</v>
      </c>
      <c r="E335" s="17" t="str">
        <f t="shared" si="10"/>
        <v>1</v>
      </c>
      <c r="F335" s="17" t="str">
        <f t="shared" si="11"/>
        <v>12</v>
      </c>
      <c r="G335" s="27" t="s">
        <v>127</v>
      </c>
      <c r="H335" s="28" t="s">
        <v>128</v>
      </c>
      <c r="I335" s="29">
        <v>251166</v>
      </c>
      <c r="J335" s="29">
        <v>0</v>
      </c>
      <c r="K335" s="29">
        <v>251166</v>
      </c>
      <c r="L335" s="29">
        <v>219356</v>
      </c>
      <c r="M335" s="29">
        <v>219356</v>
      </c>
      <c r="N335" s="29">
        <v>55761.22</v>
      </c>
      <c r="O335" s="29">
        <v>55761.22</v>
      </c>
    </row>
    <row r="336" spans="1:15" x14ac:dyDescent="0.25">
      <c r="A336" s="15" t="str">
        <f>MID(Tabla1[[#This Row],[Org 2]],1,2)</f>
        <v>03</v>
      </c>
      <c r="B336" s="27" t="s">
        <v>222</v>
      </c>
      <c r="C336" s="27" t="s">
        <v>271</v>
      </c>
      <c r="D336" s="16" t="str">
        <f>VLOOKUP(Tabla1[[#This Row],[Prog.]],Hoja2!B:C,2,FALSE)</f>
        <v>Participación ciudadana</v>
      </c>
      <c r="E336" s="17" t="str">
        <f t="shared" si="10"/>
        <v>1</v>
      </c>
      <c r="F336" s="17" t="str">
        <f t="shared" si="11"/>
        <v>12</v>
      </c>
      <c r="G336" s="27" t="s">
        <v>95</v>
      </c>
      <c r="H336" s="28" t="s">
        <v>96</v>
      </c>
      <c r="I336" s="29">
        <v>12181</v>
      </c>
      <c r="J336" s="29">
        <v>0</v>
      </c>
      <c r="K336" s="29">
        <v>12181</v>
      </c>
      <c r="L336" s="29">
        <v>11770</v>
      </c>
      <c r="M336" s="29">
        <v>11770</v>
      </c>
      <c r="N336" s="29">
        <v>1435.77</v>
      </c>
      <c r="O336" s="29">
        <v>1435.77</v>
      </c>
    </row>
    <row r="337" spans="1:15" x14ac:dyDescent="0.25">
      <c r="A337" s="15" t="str">
        <f>MID(Tabla1[[#This Row],[Org 2]],1,2)</f>
        <v>03</v>
      </c>
      <c r="B337" s="27" t="s">
        <v>222</v>
      </c>
      <c r="C337" s="27" t="s">
        <v>271</v>
      </c>
      <c r="D337" s="16" t="str">
        <f>VLOOKUP(Tabla1[[#This Row],[Prog.]],Hoja2!B:C,2,FALSE)</f>
        <v>Participación ciudadana</v>
      </c>
      <c r="E337" s="17" t="str">
        <f t="shared" si="10"/>
        <v>1</v>
      </c>
      <c r="F337" s="17" t="str">
        <f t="shared" si="11"/>
        <v>12</v>
      </c>
      <c r="G337" s="27" t="s">
        <v>129</v>
      </c>
      <c r="H337" s="28" t="s">
        <v>130</v>
      </c>
      <c r="I337" s="29">
        <v>10325</v>
      </c>
      <c r="J337" s="29">
        <v>0</v>
      </c>
      <c r="K337" s="29">
        <v>10325</v>
      </c>
      <c r="L337" s="29">
        <v>9976</v>
      </c>
      <c r="M337" s="29">
        <v>9976</v>
      </c>
      <c r="N337" s="29">
        <v>2867.92</v>
      </c>
      <c r="O337" s="29">
        <v>2867.92</v>
      </c>
    </row>
    <row r="338" spans="1:15" x14ac:dyDescent="0.25">
      <c r="A338" s="15" t="str">
        <f>MID(Tabla1[[#This Row],[Org 2]],1,2)</f>
        <v>03</v>
      </c>
      <c r="B338" s="27" t="s">
        <v>222</v>
      </c>
      <c r="C338" s="27" t="s">
        <v>271</v>
      </c>
      <c r="D338" s="16" t="str">
        <f>VLOOKUP(Tabla1[[#This Row],[Prog.]],Hoja2!B:C,2,FALSE)</f>
        <v>Participación ciudadana</v>
      </c>
      <c r="E338" s="17" t="str">
        <f t="shared" si="10"/>
        <v>1</v>
      </c>
      <c r="F338" s="17" t="str">
        <f t="shared" si="11"/>
        <v>12</v>
      </c>
      <c r="G338" s="27" t="s">
        <v>140</v>
      </c>
      <c r="H338" s="28" t="s">
        <v>141</v>
      </c>
      <c r="I338" s="29">
        <v>9463</v>
      </c>
      <c r="J338" s="29">
        <v>0</v>
      </c>
      <c r="K338" s="29">
        <v>9463</v>
      </c>
      <c r="L338" s="29">
        <v>9143</v>
      </c>
      <c r="M338" s="29">
        <v>9143</v>
      </c>
      <c r="N338" s="29">
        <v>0</v>
      </c>
      <c r="O338" s="29">
        <v>0</v>
      </c>
    </row>
    <row r="339" spans="1:15" x14ac:dyDescent="0.25">
      <c r="A339" s="15" t="str">
        <f>MID(Tabla1[[#This Row],[Org 2]],1,2)</f>
        <v>03</v>
      </c>
      <c r="B339" s="27" t="s">
        <v>222</v>
      </c>
      <c r="C339" s="27" t="s">
        <v>271</v>
      </c>
      <c r="D339" s="16" t="str">
        <f>VLOOKUP(Tabla1[[#This Row],[Prog.]],Hoja2!B:C,2,FALSE)</f>
        <v>Participación ciudadana</v>
      </c>
      <c r="E339" s="17" t="str">
        <f t="shared" si="10"/>
        <v>1</v>
      </c>
      <c r="F339" s="17" t="str">
        <f t="shared" si="11"/>
        <v>12</v>
      </c>
      <c r="G339" s="27" t="s">
        <v>97</v>
      </c>
      <c r="H339" s="28" t="s">
        <v>98</v>
      </c>
      <c r="I339" s="29">
        <v>54976</v>
      </c>
      <c r="J339" s="29">
        <v>0</v>
      </c>
      <c r="K339" s="29">
        <v>54976</v>
      </c>
      <c r="L339" s="29">
        <v>54975</v>
      </c>
      <c r="M339" s="29">
        <v>54975</v>
      </c>
      <c r="N339" s="29">
        <v>15186.8</v>
      </c>
      <c r="O339" s="29">
        <v>15186.8</v>
      </c>
    </row>
    <row r="340" spans="1:15" x14ac:dyDescent="0.25">
      <c r="A340" s="15" t="str">
        <f>MID(Tabla1[[#This Row],[Org 2]],1,2)</f>
        <v>03</v>
      </c>
      <c r="B340" s="27" t="s">
        <v>222</v>
      </c>
      <c r="C340" s="27" t="s">
        <v>271</v>
      </c>
      <c r="D340" s="16" t="str">
        <f>VLOOKUP(Tabla1[[#This Row],[Prog.]],Hoja2!B:C,2,FALSE)</f>
        <v>Participación ciudadana</v>
      </c>
      <c r="E340" s="17" t="str">
        <f t="shared" si="10"/>
        <v>1</v>
      </c>
      <c r="F340" s="17" t="str">
        <f t="shared" si="11"/>
        <v>12</v>
      </c>
      <c r="G340" s="27" t="s">
        <v>99</v>
      </c>
      <c r="H340" s="28" t="s">
        <v>100</v>
      </c>
      <c r="I340" s="29">
        <v>153967</v>
      </c>
      <c r="J340" s="29">
        <v>0</v>
      </c>
      <c r="K340" s="29">
        <v>153967</v>
      </c>
      <c r="L340" s="29">
        <v>142728</v>
      </c>
      <c r="M340" s="29">
        <v>142728</v>
      </c>
      <c r="N340" s="29">
        <v>36624.449999999997</v>
      </c>
      <c r="O340" s="29">
        <v>36624.449999999997</v>
      </c>
    </row>
    <row r="341" spans="1:15" x14ac:dyDescent="0.25">
      <c r="A341" s="15" t="str">
        <f>MID(Tabla1[[#This Row],[Org 2]],1,2)</f>
        <v>03</v>
      </c>
      <c r="B341" s="27" t="s">
        <v>222</v>
      </c>
      <c r="C341" s="27" t="s">
        <v>271</v>
      </c>
      <c r="D341" s="16" t="str">
        <f>VLOOKUP(Tabla1[[#This Row],[Prog.]],Hoja2!B:C,2,FALSE)</f>
        <v>Participación ciudadana</v>
      </c>
      <c r="E341" s="17" t="str">
        <f t="shared" si="10"/>
        <v>1</v>
      </c>
      <c r="F341" s="17" t="str">
        <f t="shared" si="11"/>
        <v>12</v>
      </c>
      <c r="G341" s="27" t="s">
        <v>101</v>
      </c>
      <c r="H341" s="28" t="s">
        <v>102</v>
      </c>
      <c r="I341" s="29">
        <v>393166</v>
      </c>
      <c r="J341" s="29">
        <v>0</v>
      </c>
      <c r="K341" s="29">
        <v>393166</v>
      </c>
      <c r="L341" s="29">
        <v>364063</v>
      </c>
      <c r="M341" s="29">
        <v>364063</v>
      </c>
      <c r="N341" s="29">
        <v>111212.36</v>
      </c>
      <c r="O341" s="29">
        <v>111212.36</v>
      </c>
    </row>
    <row r="342" spans="1:15" x14ac:dyDescent="0.25">
      <c r="A342" s="15" t="str">
        <f>MID(Tabla1[[#This Row],[Org 2]],1,2)</f>
        <v>03</v>
      </c>
      <c r="B342" s="27" t="s">
        <v>222</v>
      </c>
      <c r="C342" s="27" t="s">
        <v>271</v>
      </c>
      <c r="D342" s="16" t="str">
        <f>VLOOKUP(Tabla1[[#This Row],[Prog.]],Hoja2!B:C,2,FALSE)</f>
        <v>Participación ciudadana</v>
      </c>
      <c r="E342" s="17" t="str">
        <f t="shared" si="10"/>
        <v>1</v>
      </c>
      <c r="F342" s="17" t="str">
        <f t="shared" si="11"/>
        <v>12</v>
      </c>
      <c r="G342" s="27" t="s">
        <v>103</v>
      </c>
      <c r="H342" s="28" t="s">
        <v>104</v>
      </c>
      <c r="I342" s="29">
        <v>27579</v>
      </c>
      <c r="J342" s="29">
        <v>0</v>
      </c>
      <c r="K342" s="29">
        <v>27579</v>
      </c>
      <c r="L342" s="29">
        <v>27578</v>
      </c>
      <c r="M342" s="29">
        <v>27578</v>
      </c>
      <c r="N342" s="29">
        <v>7646.98</v>
      </c>
      <c r="O342" s="29">
        <v>7646.98</v>
      </c>
    </row>
    <row r="343" spans="1:15" x14ac:dyDescent="0.25">
      <c r="A343" s="15" t="str">
        <f>MID(Tabla1[[#This Row],[Org 2]],1,2)</f>
        <v>03</v>
      </c>
      <c r="B343" s="27" t="s">
        <v>222</v>
      </c>
      <c r="C343" s="27" t="s">
        <v>271</v>
      </c>
      <c r="D343" s="16" t="str">
        <f>VLOOKUP(Tabla1[[#This Row],[Prog.]],Hoja2!B:C,2,FALSE)</f>
        <v>Participación ciudadana</v>
      </c>
      <c r="E343" s="17" t="str">
        <f t="shared" si="10"/>
        <v>1</v>
      </c>
      <c r="F343" s="17" t="str">
        <f t="shared" si="11"/>
        <v>13</v>
      </c>
      <c r="G343" s="27" t="s">
        <v>142</v>
      </c>
      <c r="H343" s="28" t="s">
        <v>94</v>
      </c>
      <c r="I343" s="29">
        <v>508124</v>
      </c>
      <c r="J343" s="29">
        <v>0</v>
      </c>
      <c r="K343" s="29">
        <v>508124</v>
      </c>
      <c r="L343" s="29">
        <v>477021</v>
      </c>
      <c r="M343" s="29">
        <v>477021</v>
      </c>
      <c r="N343" s="29">
        <v>110433.91</v>
      </c>
      <c r="O343" s="29">
        <v>110433.91</v>
      </c>
    </row>
    <row r="344" spans="1:15" x14ac:dyDescent="0.25">
      <c r="A344" s="15" t="str">
        <f>MID(Tabla1[[#This Row],[Org 2]],1,2)</f>
        <v>03</v>
      </c>
      <c r="B344" s="27" t="s">
        <v>222</v>
      </c>
      <c r="C344" s="27" t="s">
        <v>271</v>
      </c>
      <c r="D344" s="16" t="str">
        <f>VLOOKUP(Tabla1[[#This Row],[Prog.]],Hoja2!B:C,2,FALSE)</f>
        <v>Participación ciudadana</v>
      </c>
      <c r="E344" s="17" t="str">
        <f t="shared" si="10"/>
        <v>1</v>
      </c>
      <c r="F344" s="17" t="str">
        <f t="shared" si="11"/>
        <v>13</v>
      </c>
      <c r="G344" s="27" t="s">
        <v>145</v>
      </c>
      <c r="H344" s="28" t="s">
        <v>146</v>
      </c>
      <c r="I344" s="29">
        <v>443575</v>
      </c>
      <c r="J344" s="29">
        <v>0</v>
      </c>
      <c r="K344" s="29">
        <v>443575</v>
      </c>
      <c r="L344" s="29">
        <v>407976</v>
      </c>
      <c r="M344" s="29">
        <v>407976</v>
      </c>
      <c r="N344" s="29">
        <v>133568.29</v>
      </c>
      <c r="O344" s="29">
        <v>133568.29</v>
      </c>
    </row>
    <row r="345" spans="1:15" x14ac:dyDescent="0.25">
      <c r="A345" s="15" t="str">
        <f>MID(Tabla1[[#This Row],[Org 2]],1,2)</f>
        <v>03</v>
      </c>
      <c r="B345" s="27" t="s">
        <v>222</v>
      </c>
      <c r="C345" s="27" t="s">
        <v>271</v>
      </c>
      <c r="D345" s="16" t="str">
        <f>VLOOKUP(Tabla1[[#This Row],[Prog.]],Hoja2!B:C,2,FALSE)</f>
        <v>Participación ciudadana</v>
      </c>
      <c r="E345" s="17" t="str">
        <f t="shared" si="10"/>
        <v>1</v>
      </c>
      <c r="F345" s="17" t="str">
        <f t="shared" si="11"/>
        <v>15</v>
      </c>
      <c r="G345" s="27" t="s">
        <v>149</v>
      </c>
      <c r="H345" s="28" t="s">
        <v>150</v>
      </c>
      <c r="I345" s="29">
        <v>5000</v>
      </c>
      <c r="J345" s="29">
        <v>0</v>
      </c>
      <c r="K345" s="29">
        <v>5000</v>
      </c>
      <c r="L345" s="29">
        <v>0</v>
      </c>
      <c r="M345" s="29">
        <v>0</v>
      </c>
      <c r="N345" s="29">
        <v>0</v>
      </c>
      <c r="O345" s="29">
        <v>0</v>
      </c>
    </row>
    <row r="346" spans="1:15" x14ac:dyDescent="0.25">
      <c r="A346" s="15" t="str">
        <f>MID(Tabla1[[#This Row],[Org 2]],1,2)</f>
        <v>03</v>
      </c>
      <c r="B346" s="27" t="s">
        <v>222</v>
      </c>
      <c r="C346" s="27" t="s">
        <v>271</v>
      </c>
      <c r="D346" s="16" t="str">
        <f>VLOOKUP(Tabla1[[#This Row],[Prog.]],Hoja2!B:C,2,FALSE)</f>
        <v>Participación ciudadana</v>
      </c>
      <c r="E346" s="17" t="str">
        <f t="shared" si="10"/>
        <v>2</v>
      </c>
      <c r="F346" s="17" t="str">
        <f t="shared" si="11"/>
        <v>20</v>
      </c>
      <c r="G346" s="27" t="s">
        <v>131</v>
      </c>
      <c r="H346" s="28" t="s">
        <v>132</v>
      </c>
      <c r="I346" s="29">
        <v>71187</v>
      </c>
      <c r="J346" s="29">
        <v>0</v>
      </c>
      <c r="K346" s="29">
        <v>71187</v>
      </c>
      <c r="L346" s="29">
        <v>67833.62</v>
      </c>
      <c r="M346" s="29">
        <v>67833.62</v>
      </c>
      <c r="N346" s="29">
        <v>1787.76</v>
      </c>
      <c r="O346" s="29">
        <v>1787.76</v>
      </c>
    </row>
    <row r="347" spans="1:15" x14ac:dyDescent="0.25">
      <c r="A347" s="15" t="str">
        <f>MID(Tabla1[[#This Row],[Org 2]],1,2)</f>
        <v>03</v>
      </c>
      <c r="B347" s="27" t="s">
        <v>222</v>
      </c>
      <c r="C347" s="27" t="s">
        <v>271</v>
      </c>
      <c r="D347" s="16" t="str">
        <f>VLOOKUP(Tabla1[[#This Row],[Prog.]],Hoja2!B:C,2,FALSE)</f>
        <v>Participación ciudadana</v>
      </c>
      <c r="E347" s="17" t="str">
        <f t="shared" si="10"/>
        <v>2</v>
      </c>
      <c r="F347" s="17" t="str">
        <f t="shared" si="11"/>
        <v>21</v>
      </c>
      <c r="G347" s="27" t="s">
        <v>211</v>
      </c>
      <c r="H347" s="28" t="s">
        <v>212</v>
      </c>
      <c r="I347" s="29">
        <v>80000</v>
      </c>
      <c r="J347" s="29">
        <v>0</v>
      </c>
      <c r="K347" s="29">
        <v>80000</v>
      </c>
      <c r="L347" s="29">
        <v>10594.95</v>
      </c>
      <c r="M347" s="29">
        <v>9732.9500000000007</v>
      </c>
      <c r="N347" s="29">
        <v>5475.16</v>
      </c>
      <c r="O347" s="29">
        <v>5475.16</v>
      </c>
    </row>
    <row r="348" spans="1:15" x14ac:dyDescent="0.25">
      <c r="A348" s="15" t="str">
        <f>MID(Tabla1[[#This Row],[Org 2]],1,2)</f>
        <v>03</v>
      </c>
      <c r="B348" s="27" t="s">
        <v>222</v>
      </c>
      <c r="C348" s="27" t="s">
        <v>271</v>
      </c>
      <c r="D348" s="16" t="str">
        <f>VLOOKUP(Tabla1[[#This Row],[Prog.]],Hoja2!B:C,2,FALSE)</f>
        <v>Participación ciudadana</v>
      </c>
      <c r="E348" s="17" t="str">
        <f t="shared" si="10"/>
        <v>2</v>
      </c>
      <c r="F348" s="17" t="str">
        <f t="shared" si="11"/>
        <v>21</v>
      </c>
      <c r="G348" s="27" t="s">
        <v>133</v>
      </c>
      <c r="H348" s="28" t="s">
        <v>134</v>
      </c>
      <c r="I348" s="29">
        <v>262178</v>
      </c>
      <c r="J348" s="29">
        <v>0</v>
      </c>
      <c r="K348" s="29">
        <v>262178</v>
      </c>
      <c r="L348" s="29">
        <v>106003.72</v>
      </c>
      <c r="M348" s="29">
        <v>92379.28</v>
      </c>
      <c r="N348" s="29">
        <v>44461.45</v>
      </c>
      <c r="O348" s="29">
        <v>44461.45</v>
      </c>
    </row>
    <row r="349" spans="1:15" x14ac:dyDescent="0.25">
      <c r="A349" s="15" t="str">
        <f>MID(Tabla1[[#This Row],[Org 2]],1,2)</f>
        <v>03</v>
      </c>
      <c r="B349" s="27" t="s">
        <v>222</v>
      </c>
      <c r="C349" s="27" t="s">
        <v>271</v>
      </c>
      <c r="D349" s="16" t="str">
        <f>VLOOKUP(Tabla1[[#This Row],[Prog.]],Hoja2!B:C,2,FALSE)</f>
        <v>Participación ciudadana</v>
      </c>
      <c r="E349" s="17" t="str">
        <f t="shared" ref="E349:E351" si="12">LEFT(G349,1)</f>
        <v>2</v>
      </c>
      <c r="F349" s="17" t="str">
        <f t="shared" ref="F349:F351" si="13">LEFT(G349,2)</f>
        <v>22</v>
      </c>
      <c r="G349" s="27" t="s">
        <v>168</v>
      </c>
      <c r="H349" s="28" t="s">
        <v>169</v>
      </c>
      <c r="I349" s="29">
        <v>428006</v>
      </c>
      <c r="J349" s="29">
        <v>0</v>
      </c>
      <c r="K349" s="29">
        <v>428006</v>
      </c>
      <c r="L349" s="29">
        <v>423506</v>
      </c>
      <c r="M349" s="29">
        <v>423506</v>
      </c>
      <c r="N349" s="29">
        <v>97564.1</v>
      </c>
      <c r="O349" s="29">
        <v>97564.1</v>
      </c>
    </row>
    <row r="350" spans="1:15" x14ac:dyDescent="0.25">
      <c r="A350" s="15" t="str">
        <f>MID(Tabla1[[#This Row],[Org 2]],1,2)</f>
        <v>03</v>
      </c>
      <c r="B350" s="27" t="s">
        <v>222</v>
      </c>
      <c r="C350" s="27" t="s">
        <v>271</v>
      </c>
      <c r="D350" s="16" t="str">
        <f>VLOOKUP(Tabla1[[#This Row],[Prog.]],Hoja2!B:C,2,FALSE)</f>
        <v>Participación ciudadana</v>
      </c>
      <c r="E350" s="17" t="str">
        <f t="shared" si="12"/>
        <v>2</v>
      </c>
      <c r="F350" s="17" t="str">
        <f t="shared" si="13"/>
        <v>22</v>
      </c>
      <c r="G350" s="27" t="s">
        <v>274</v>
      </c>
      <c r="H350" s="28" t="s">
        <v>275</v>
      </c>
      <c r="I350" s="29">
        <v>2000</v>
      </c>
      <c r="J350" s="29">
        <v>0</v>
      </c>
      <c r="K350" s="29">
        <v>2000</v>
      </c>
      <c r="L350" s="29">
        <v>469.64</v>
      </c>
      <c r="M350" s="29">
        <v>469.64</v>
      </c>
      <c r="N350" s="29">
        <v>469.64</v>
      </c>
      <c r="O350" s="29">
        <v>469.64</v>
      </c>
    </row>
    <row r="351" spans="1:15" x14ac:dyDescent="0.25">
      <c r="A351" s="15" t="str">
        <f>MID(Tabla1[[#This Row],[Org 2]],1,2)</f>
        <v>03</v>
      </c>
      <c r="B351" s="27" t="s">
        <v>222</v>
      </c>
      <c r="C351" s="27" t="s">
        <v>271</v>
      </c>
      <c r="D351" s="16" t="str">
        <f>VLOOKUP(Tabla1[[#This Row],[Prog.]],Hoja2!B:C,2,FALSE)</f>
        <v>Participación ciudadana</v>
      </c>
      <c r="E351" s="17" t="str">
        <f t="shared" si="12"/>
        <v>2</v>
      </c>
      <c r="F351" s="17" t="str">
        <f t="shared" si="13"/>
        <v>22</v>
      </c>
      <c r="G351" s="27" t="s">
        <v>213</v>
      </c>
      <c r="H351" s="28" t="s">
        <v>214</v>
      </c>
      <c r="I351" s="29">
        <v>430000</v>
      </c>
      <c r="J351" s="29">
        <v>0</v>
      </c>
      <c r="K351" s="29">
        <v>430000</v>
      </c>
      <c r="L351" s="29">
        <v>315000</v>
      </c>
      <c r="M351" s="29">
        <v>315000</v>
      </c>
      <c r="N351" s="29">
        <v>130806.31</v>
      </c>
      <c r="O351" s="29">
        <v>130806.31</v>
      </c>
    </row>
    <row r="352" spans="1:15" x14ac:dyDescent="0.25">
      <c r="A352" s="15" t="str">
        <f>MID(Tabla1[[#This Row],[Org 2]],1,2)</f>
        <v>03</v>
      </c>
      <c r="B352" s="27" t="s">
        <v>222</v>
      </c>
      <c r="C352" s="27" t="s">
        <v>271</v>
      </c>
      <c r="D352" s="16" t="str">
        <f>VLOOKUP(Tabla1[[#This Row],[Prog.]],Hoja2!B:C,2,FALSE)</f>
        <v>Participación ciudadana</v>
      </c>
      <c r="E352" s="17" t="str">
        <f t="shared" si="10"/>
        <v>2</v>
      </c>
      <c r="F352" s="17" t="str">
        <f t="shared" si="11"/>
        <v>22</v>
      </c>
      <c r="G352" s="27" t="s">
        <v>153</v>
      </c>
      <c r="H352" s="28" t="s">
        <v>154</v>
      </c>
      <c r="I352" s="29">
        <v>2500</v>
      </c>
      <c r="J352" s="29">
        <v>0</v>
      </c>
      <c r="K352" s="29">
        <v>2500</v>
      </c>
      <c r="L352" s="29">
        <v>502.15</v>
      </c>
      <c r="M352" s="29">
        <v>502.15</v>
      </c>
      <c r="N352" s="29">
        <v>502.15</v>
      </c>
      <c r="O352" s="29">
        <v>502.15</v>
      </c>
    </row>
    <row r="353" spans="1:15" x14ac:dyDescent="0.25">
      <c r="A353" s="15" t="str">
        <f>MID(Tabla1[[#This Row],[Org 2]],1,2)</f>
        <v>03</v>
      </c>
      <c r="B353" s="27" t="s">
        <v>222</v>
      </c>
      <c r="C353" s="27" t="s">
        <v>271</v>
      </c>
      <c r="D353" s="16" t="str">
        <f>VLOOKUP(Tabla1[[#This Row],[Prog.]],Hoja2!B:C,2,FALSE)</f>
        <v>Participación ciudadana</v>
      </c>
      <c r="E353" s="17" t="str">
        <f t="shared" si="10"/>
        <v>2</v>
      </c>
      <c r="F353" s="17" t="str">
        <f t="shared" si="11"/>
        <v>22</v>
      </c>
      <c r="G353" s="27" t="s">
        <v>155</v>
      </c>
      <c r="H353" s="28" t="s">
        <v>156</v>
      </c>
      <c r="I353" s="29">
        <v>11790</v>
      </c>
      <c r="J353" s="29">
        <v>0</v>
      </c>
      <c r="K353" s="29">
        <v>11790</v>
      </c>
      <c r="L353" s="29">
        <v>11789.5</v>
      </c>
      <c r="M353" s="29">
        <v>11789.5</v>
      </c>
      <c r="N353" s="29">
        <v>0</v>
      </c>
      <c r="O353" s="29">
        <v>0</v>
      </c>
    </row>
    <row r="354" spans="1:15" x14ac:dyDescent="0.25">
      <c r="A354" s="15" t="str">
        <f>MID(Tabla1[[#This Row],[Org 2]],1,2)</f>
        <v>03</v>
      </c>
      <c r="B354" s="27" t="s">
        <v>222</v>
      </c>
      <c r="C354" s="27" t="s">
        <v>271</v>
      </c>
      <c r="D354" s="16" t="str">
        <f>VLOOKUP(Tabla1[[#This Row],[Prog.]],Hoja2!B:C,2,FALSE)</f>
        <v>Participación ciudadana</v>
      </c>
      <c r="E354" s="17" t="str">
        <f t="shared" si="10"/>
        <v>2</v>
      </c>
      <c r="F354" s="17" t="str">
        <f t="shared" si="11"/>
        <v>22</v>
      </c>
      <c r="G354" s="27" t="s">
        <v>159</v>
      </c>
      <c r="H354" s="28" t="s">
        <v>160</v>
      </c>
      <c r="I354" s="29">
        <v>13000</v>
      </c>
      <c r="J354" s="29">
        <v>0</v>
      </c>
      <c r="K354" s="29">
        <v>13000</v>
      </c>
      <c r="L354" s="29">
        <v>4442</v>
      </c>
      <c r="M354" s="29">
        <v>4442</v>
      </c>
      <c r="N354" s="29">
        <v>1400</v>
      </c>
      <c r="O354" s="29">
        <v>1400</v>
      </c>
    </row>
    <row r="355" spans="1:15" x14ac:dyDescent="0.25">
      <c r="A355" s="15" t="str">
        <f>MID(Tabla1[[#This Row],[Org 2]],1,2)</f>
        <v>03</v>
      </c>
      <c r="B355" s="27" t="s">
        <v>222</v>
      </c>
      <c r="C355" s="27" t="s">
        <v>271</v>
      </c>
      <c r="D355" s="16" t="str">
        <f>VLOOKUP(Tabla1[[#This Row],[Prog.]],Hoja2!B:C,2,FALSE)</f>
        <v>Participación ciudadana</v>
      </c>
      <c r="E355" s="17" t="str">
        <f t="shared" si="10"/>
        <v>2</v>
      </c>
      <c r="F355" s="17" t="str">
        <f t="shared" si="11"/>
        <v>22</v>
      </c>
      <c r="G355" s="27" t="s">
        <v>161</v>
      </c>
      <c r="H355" s="28" t="s">
        <v>162</v>
      </c>
      <c r="I355" s="29">
        <v>5000</v>
      </c>
      <c r="J355" s="29">
        <v>0</v>
      </c>
      <c r="K355" s="29">
        <v>5000</v>
      </c>
      <c r="L355" s="29">
        <v>3968.83</v>
      </c>
      <c r="M355" s="29">
        <v>3968.83</v>
      </c>
      <c r="N355" s="29">
        <v>1764.01</v>
      </c>
      <c r="O355" s="29">
        <v>1764.01</v>
      </c>
    </row>
    <row r="356" spans="1:15" x14ac:dyDescent="0.25">
      <c r="A356" s="15" t="str">
        <f>MID(Tabla1[[#This Row],[Org 2]],1,2)</f>
        <v>03</v>
      </c>
      <c r="B356" s="27" t="s">
        <v>222</v>
      </c>
      <c r="C356" s="27" t="s">
        <v>271</v>
      </c>
      <c r="D356" s="16" t="str">
        <f>VLOOKUP(Tabla1[[#This Row],[Prog.]],Hoja2!B:C,2,FALSE)</f>
        <v>Participación ciudadana</v>
      </c>
      <c r="E356" s="17" t="str">
        <f t="shared" si="10"/>
        <v>2</v>
      </c>
      <c r="F356" s="17" t="str">
        <f t="shared" si="11"/>
        <v>22</v>
      </c>
      <c r="G356" s="27" t="s">
        <v>278</v>
      </c>
      <c r="H356" s="28" t="s">
        <v>279</v>
      </c>
      <c r="I356" s="29">
        <v>60748</v>
      </c>
      <c r="J356" s="29">
        <v>0</v>
      </c>
      <c r="K356" s="29">
        <v>60748</v>
      </c>
      <c r="L356" s="29">
        <v>30475</v>
      </c>
      <c r="M356" s="29">
        <v>30475</v>
      </c>
      <c r="N356" s="29">
        <v>23161.5</v>
      </c>
      <c r="O356" s="29">
        <v>23161.5</v>
      </c>
    </row>
    <row r="357" spans="1:15" x14ac:dyDescent="0.25">
      <c r="A357" s="15" t="str">
        <f>MID(Tabla1[[#This Row],[Org 2]],1,2)</f>
        <v>03</v>
      </c>
      <c r="B357" s="27" t="s">
        <v>222</v>
      </c>
      <c r="C357" s="27" t="s">
        <v>271</v>
      </c>
      <c r="D357" s="16" t="str">
        <f>VLOOKUP(Tabla1[[#This Row],[Prog.]],Hoja2!B:C,2,FALSE)</f>
        <v>Participación ciudadana</v>
      </c>
      <c r="E357" s="17" t="str">
        <f t="shared" si="10"/>
        <v>2</v>
      </c>
      <c r="F357" s="17" t="str">
        <f t="shared" si="11"/>
        <v>22</v>
      </c>
      <c r="G357" s="27" t="s">
        <v>165</v>
      </c>
      <c r="H357" s="28" t="s">
        <v>166</v>
      </c>
      <c r="I357" s="29">
        <v>19000</v>
      </c>
      <c r="J357" s="29">
        <v>0</v>
      </c>
      <c r="K357" s="29">
        <v>19000</v>
      </c>
      <c r="L357" s="29">
        <v>0</v>
      </c>
      <c r="M357" s="29">
        <v>0</v>
      </c>
      <c r="N357" s="29">
        <v>0</v>
      </c>
      <c r="O357" s="29">
        <v>0</v>
      </c>
    </row>
    <row r="358" spans="1:15" x14ac:dyDescent="0.25">
      <c r="A358" s="15" t="str">
        <f>MID(Tabla1[[#This Row],[Org 2]],1,2)</f>
        <v>03</v>
      </c>
      <c r="B358" s="27" t="s">
        <v>222</v>
      </c>
      <c r="C358" s="27" t="s">
        <v>271</v>
      </c>
      <c r="D358" s="16" t="str">
        <f>VLOOKUP(Tabla1[[#This Row],[Prog.]],Hoja2!B:C,2,FALSE)</f>
        <v>Participación ciudadana</v>
      </c>
      <c r="E358" s="17" t="str">
        <f t="shared" si="10"/>
        <v>2</v>
      </c>
      <c r="F358" s="17" t="str">
        <f t="shared" si="11"/>
        <v>22</v>
      </c>
      <c r="G358" s="27" t="s">
        <v>215</v>
      </c>
      <c r="H358" s="28" t="s">
        <v>216</v>
      </c>
      <c r="I358" s="29">
        <v>754466</v>
      </c>
      <c r="J358" s="29">
        <v>0</v>
      </c>
      <c r="K358" s="29">
        <v>754466</v>
      </c>
      <c r="L358" s="29">
        <v>736464.79</v>
      </c>
      <c r="M358" s="29">
        <v>736464.79</v>
      </c>
      <c r="N358" s="29">
        <v>117149.55</v>
      </c>
      <c r="O358" s="29">
        <v>78015.31</v>
      </c>
    </row>
    <row r="359" spans="1:15" x14ac:dyDescent="0.25">
      <c r="A359" s="15" t="str">
        <f>MID(Tabla1[[#This Row],[Org 2]],1,2)</f>
        <v>03</v>
      </c>
      <c r="B359" s="27" t="s">
        <v>222</v>
      </c>
      <c r="C359" s="27" t="s">
        <v>271</v>
      </c>
      <c r="D359" s="16" t="str">
        <f>VLOOKUP(Tabla1[[#This Row],[Prog.]],Hoja2!B:C,2,FALSE)</f>
        <v>Participación ciudadana</v>
      </c>
      <c r="E359" s="17" t="str">
        <f t="shared" si="10"/>
        <v>2</v>
      </c>
      <c r="F359" s="17" t="str">
        <f t="shared" si="11"/>
        <v>22</v>
      </c>
      <c r="G359" s="27" t="s">
        <v>280</v>
      </c>
      <c r="H359" s="28" t="s">
        <v>281</v>
      </c>
      <c r="I359" s="29">
        <v>375699</v>
      </c>
      <c r="J359" s="29">
        <v>0</v>
      </c>
      <c r="K359" s="29">
        <v>375699</v>
      </c>
      <c r="L359" s="29">
        <v>231072.23</v>
      </c>
      <c r="M359" s="29">
        <v>231072.23</v>
      </c>
      <c r="N359" s="29">
        <v>72548.149999999994</v>
      </c>
      <c r="O359" s="29">
        <v>72548.149999999994</v>
      </c>
    </row>
    <row r="360" spans="1:15" x14ac:dyDescent="0.25">
      <c r="A360" s="15" t="str">
        <f>MID(Tabla1[[#This Row],[Org 2]],1,2)</f>
        <v>03</v>
      </c>
      <c r="B360" s="27" t="s">
        <v>222</v>
      </c>
      <c r="C360" s="27" t="s">
        <v>271</v>
      </c>
      <c r="D360" s="16" t="str">
        <f>VLOOKUP(Tabla1[[#This Row],[Prog.]],Hoja2!B:C,2,FALSE)</f>
        <v>Participación ciudadana</v>
      </c>
      <c r="E360" s="17" t="str">
        <f t="shared" si="10"/>
        <v>2</v>
      </c>
      <c r="F360" s="17" t="str">
        <f t="shared" si="11"/>
        <v>22</v>
      </c>
      <c r="G360" s="27" t="s">
        <v>171</v>
      </c>
      <c r="H360" s="28" t="s">
        <v>172</v>
      </c>
      <c r="I360" s="29">
        <v>21690</v>
      </c>
      <c r="J360" s="29">
        <v>0</v>
      </c>
      <c r="K360" s="29">
        <v>21690</v>
      </c>
      <c r="L360" s="29">
        <v>20388.5</v>
      </c>
      <c r="M360" s="29">
        <v>20388.5</v>
      </c>
      <c r="N360" s="29">
        <v>4038.39</v>
      </c>
      <c r="O360" s="29">
        <v>4038.39</v>
      </c>
    </row>
    <row r="361" spans="1:15" x14ac:dyDescent="0.25">
      <c r="A361" s="15" t="str">
        <f>MID(Tabla1[[#This Row],[Org 2]],1,2)</f>
        <v>03</v>
      </c>
      <c r="B361" s="27" t="s">
        <v>222</v>
      </c>
      <c r="C361" s="27" t="s">
        <v>271</v>
      </c>
      <c r="D361" s="16" t="str">
        <f>VLOOKUP(Tabla1[[#This Row],[Prog.]],Hoja2!B:C,2,FALSE)</f>
        <v>Participación ciudadana</v>
      </c>
      <c r="E361" s="17" t="str">
        <f t="shared" si="10"/>
        <v>2</v>
      </c>
      <c r="F361" s="17" t="str">
        <f t="shared" si="11"/>
        <v>22</v>
      </c>
      <c r="G361" s="27" t="s">
        <v>137</v>
      </c>
      <c r="H361" s="28" t="s">
        <v>138</v>
      </c>
      <c r="I361" s="29">
        <v>326882</v>
      </c>
      <c r="J361" s="29">
        <v>0</v>
      </c>
      <c r="K361" s="29">
        <v>326882</v>
      </c>
      <c r="L361" s="29">
        <v>257440.12</v>
      </c>
      <c r="M361" s="29">
        <v>227231.26</v>
      </c>
      <c r="N361" s="29">
        <v>9215.0499999999993</v>
      </c>
      <c r="O361" s="29">
        <v>9215.0499999999993</v>
      </c>
    </row>
    <row r="362" spans="1:15" x14ac:dyDescent="0.25">
      <c r="A362" s="15" t="str">
        <f>MID(Tabla1[[#This Row],[Org 2]],1,2)</f>
        <v>03</v>
      </c>
      <c r="B362" s="27" t="s">
        <v>222</v>
      </c>
      <c r="C362" s="27" t="s">
        <v>271</v>
      </c>
      <c r="D362" s="16" t="str">
        <f>VLOOKUP(Tabla1[[#This Row],[Prog.]],Hoja2!B:C,2,FALSE)</f>
        <v>Participación ciudadana</v>
      </c>
      <c r="E362" s="17" t="str">
        <f t="shared" si="10"/>
        <v>4</v>
      </c>
      <c r="F362" s="17" t="str">
        <f t="shared" si="11"/>
        <v>48</v>
      </c>
      <c r="G362" s="27" t="s">
        <v>282</v>
      </c>
      <c r="H362" s="28" t="s">
        <v>283</v>
      </c>
      <c r="I362" s="29">
        <v>70000</v>
      </c>
      <c r="J362" s="29">
        <v>0</v>
      </c>
      <c r="K362" s="29">
        <v>70000</v>
      </c>
      <c r="L362" s="29">
        <v>0</v>
      </c>
      <c r="M362" s="29">
        <v>0</v>
      </c>
      <c r="N362" s="29">
        <v>0</v>
      </c>
      <c r="O362" s="29">
        <v>0</v>
      </c>
    </row>
    <row r="363" spans="1:15" x14ac:dyDescent="0.25">
      <c r="A363" s="15" t="str">
        <f>MID(Tabla1[[#This Row],[Org 2]],1,2)</f>
        <v>03</v>
      </c>
      <c r="B363" s="27" t="s">
        <v>222</v>
      </c>
      <c r="C363" s="27" t="s">
        <v>271</v>
      </c>
      <c r="D363" s="16" t="str">
        <f>VLOOKUP(Tabla1[[#This Row],[Prog.]],Hoja2!B:C,2,FALSE)</f>
        <v>Participación ciudadana</v>
      </c>
      <c r="E363" s="17" t="str">
        <f t="shared" si="10"/>
        <v>4</v>
      </c>
      <c r="F363" s="17" t="str">
        <f t="shared" si="11"/>
        <v>48</v>
      </c>
      <c r="G363" s="27" t="s">
        <v>284</v>
      </c>
      <c r="H363" s="28" t="s">
        <v>285</v>
      </c>
      <c r="I363" s="29">
        <v>10000</v>
      </c>
      <c r="J363" s="29">
        <v>0</v>
      </c>
      <c r="K363" s="29">
        <v>10000</v>
      </c>
      <c r="L363" s="29">
        <v>0</v>
      </c>
      <c r="M363" s="29">
        <v>0</v>
      </c>
      <c r="N363" s="29">
        <v>0</v>
      </c>
      <c r="O363" s="29">
        <v>0</v>
      </c>
    </row>
    <row r="364" spans="1:15" x14ac:dyDescent="0.25">
      <c r="A364" s="15" t="str">
        <f>MID(Tabla1[[#This Row],[Org 2]],1,2)</f>
        <v>03</v>
      </c>
      <c r="B364" s="27" t="s">
        <v>222</v>
      </c>
      <c r="C364" s="27" t="s">
        <v>271</v>
      </c>
      <c r="D364" s="16" t="str">
        <f>VLOOKUP(Tabla1[[#This Row],[Prog.]],Hoja2!B:C,2,FALSE)</f>
        <v>Participación ciudadana</v>
      </c>
      <c r="E364" s="17" t="str">
        <f t="shared" si="10"/>
        <v>4</v>
      </c>
      <c r="F364" s="17" t="str">
        <f t="shared" si="11"/>
        <v>48</v>
      </c>
      <c r="G364" s="27" t="s">
        <v>286</v>
      </c>
      <c r="H364" s="28" t="s">
        <v>287</v>
      </c>
      <c r="I364" s="29">
        <v>11000</v>
      </c>
      <c r="J364" s="29">
        <v>0</v>
      </c>
      <c r="K364" s="29">
        <v>11000</v>
      </c>
      <c r="L364" s="29">
        <v>0</v>
      </c>
      <c r="M364" s="29">
        <v>0</v>
      </c>
      <c r="N364" s="29">
        <v>0</v>
      </c>
      <c r="O364" s="29">
        <v>0</v>
      </c>
    </row>
    <row r="365" spans="1:15" x14ac:dyDescent="0.25">
      <c r="A365" s="15" t="str">
        <f>MID(Tabla1[[#This Row],[Org 2]],1,2)</f>
        <v>03</v>
      </c>
      <c r="B365" s="27" t="s">
        <v>222</v>
      </c>
      <c r="C365" s="27" t="s">
        <v>271</v>
      </c>
      <c r="D365" s="16" t="str">
        <f>VLOOKUP(Tabla1[[#This Row],[Prog.]],Hoja2!B:C,2,FALSE)</f>
        <v>Participación ciudadana</v>
      </c>
      <c r="E365" s="17" t="str">
        <f t="shared" si="10"/>
        <v>4</v>
      </c>
      <c r="F365" s="17" t="str">
        <f t="shared" si="11"/>
        <v>48</v>
      </c>
      <c r="G365" s="27" t="s">
        <v>265</v>
      </c>
      <c r="H365" s="28" t="s">
        <v>123</v>
      </c>
      <c r="I365" s="29">
        <v>467000</v>
      </c>
      <c r="J365" s="29">
        <v>0</v>
      </c>
      <c r="K365" s="29">
        <v>467000</v>
      </c>
      <c r="L365" s="29">
        <v>205922.63</v>
      </c>
      <c r="M365" s="29">
        <v>205922.63</v>
      </c>
      <c r="N365" s="29">
        <v>59168.95</v>
      </c>
      <c r="O365" s="29">
        <v>59168.95</v>
      </c>
    </row>
    <row r="366" spans="1:15" x14ac:dyDescent="0.25">
      <c r="A366" s="15" t="str">
        <f>MID(Tabla1[[#This Row],[Org 2]],1,2)</f>
        <v>03</v>
      </c>
      <c r="B366" s="27" t="s">
        <v>222</v>
      </c>
      <c r="C366" s="27" t="s">
        <v>271</v>
      </c>
      <c r="D366" s="16" t="str">
        <f>VLOOKUP(Tabla1[[#This Row],[Prog.]],Hoja2!B:C,2,FALSE)</f>
        <v>Participación ciudadana</v>
      </c>
      <c r="E366" s="17" t="str">
        <f t="shared" si="10"/>
        <v>6</v>
      </c>
      <c r="F366" s="17" t="str">
        <f t="shared" si="11"/>
        <v>62</v>
      </c>
      <c r="G366" s="27" t="s">
        <v>173</v>
      </c>
      <c r="H366" s="28" t="s">
        <v>174</v>
      </c>
      <c r="I366" s="29">
        <v>0</v>
      </c>
      <c r="J366" s="29">
        <v>80500.490000000005</v>
      </c>
      <c r="K366" s="29">
        <v>80500.490000000005</v>
      </c>
      <c r="L366" s="29">
        <v>80500.490000000005</v>
      </c>
      <c r="M366" s="29">
        <v>80500.490000000005</v>
      </c>
      <c r="N366" s="29">
        <v>0</v>
      </c>
      <c r="O366" s="29">
        <v>0</v>
      </c>
    </row>
    <row r="367" spans="1:15" x14ac:dyDescent="0.25">
      <c r="A367" s="15" t="str">
        <f>MID(Tabla1[[#This Row],[Org 2]],1,2)</f>
        <v>03</v>
      </c>
      <c r="B367" s="27" t="s">
        <v>222</v>
      </c>
      <c r="C367" s="27" t="s">
        <v>271</v>
      </c>
      <c r="D367" s="16" t="str">
        <f>VLOOKUP(Tabla1[[#This Row],[Prog.]],Hoja2!B:C,2,FALSE)</f>
        <v>Participación ciudadana</v>
      </c>
      <c r="E367" s="17" t="str">
        <f t="shared" si="10"/>
        <v>6</v>
      </c>
      <c r="F367" s="17" t="str">
        <f t="shared" si="11"/>
        <v>62</v>
      </c>
      <c r="G367" s="27" t="s">
        <v>328</v>
      </c>
      <c r="H367" s="28" t="s">
        <v>289</v>
      </c>
      <c r="I367" s="29">
        <v>34000</v>
      </c>
      <c r="J367" s="29">
        <v>52163.59</v>
      </c>
      <c r="K367" s="29">
        <v>86163.59</v>
      </c>
      <c r="L367" s="29">
        <v>54179.45</v>
      </c>
      <c r="M367" s="29">
        <v>54179.45</v>
      </c>
      <c r="N367" s="29">
        <v>52514.49</v>
      </c>
      <c r="O367" s="29">
        <v>0</v>
      </c>
    </row>
    <row r="368" spans="1:15" x14ac:dyDescent="0.25">
      <c r="A368" s="15" t="str">
        <f>MID(Tabla1[[#This Row],[Org 2]],1,2)</f>
        <v>03</v>
      </c>
      <c r="B368" s="27" t="s">
        <v>222</v>
      </c>
      <c r="C368" s="27" t="s">
        <v>271</v>
      </c>
      <c r="D368" s="16" t="str">
        <f>VLOOKUP(Tabla1[[#This Row],[Prog.]],Hoja2!B:C,2,FALSE)</f>
        <v>Participación ciudadana</v>
      </c>
      <c r="E368" s="17" t="str">
        <f t="shared" si="10"/>
        <v>6</v>
      </c>
      <c r="F368" s="17" t="str">
        <f t="shared" si="11"/>
        <v>63</v>
      </c>
      <c r="G368" s="27" t="s">
        <v>219</v>
      </c>
      <c r="H368" s="28" t="s">
        <v>220</v>
      </c>
      <c r="I368" s="29">
        <v>62000</v>
      </c>
      <c r="J368" s="29">
        <v>52788.51</v>
      </c>
      <c r="K368" s="29">
        <v>114788.51</v>
      </c>
      <c r="L368" s="29">
        <v>54348.5</v>
      </c>
      <c r="M368" s="29">
        <v>54348.5</v>
      </c>
      <c r="N368" s="29">
        <v>8676.91</v>
      </c>
      <c r="O368" s="29">
        <v>886.98</v>
      </c>
    </row>
    <row r="369" spans="1:15" x14ac:dyDescent="0.25">
      <c r="A369" s="15" t="str">
        <f>MID(Tabla1[[#This Row],[Org 2]],1,2)</f>
        <v>03</v>
      </c>
      <c r="B369" s="27" t="s">
        <v>222</v>
      </c>
      <c r="C369" s="27" t="s">
        <v>271</v>
      </c>
      <c r="D369" s="16" t="str">
        <f>VLOOKUP(Tabla1[[#This Row],[Prog.]],Hoja2!B:C,2,FALSE)</f>
        <v>Participación ciudadana</v>
      </c>
      <c r="E369" s="17" t="str">
        <f t="shared" si="10"/>
        <v>6</v>
      </c>
      <c r="F369" s="17" t="str">
        <f t="shared" si="11"/>
        <v>63</v>
      </c>
      <c r="G369" s="27" t="s">
        <v>221</v>
      </c>
      <c r="H369" s="28" t="s">
        <v>174</v>
      </c>
      <c r="I369" s="29">
        <v>63000</v>
      </c>
      <c r="J369" s="29">
        <v>83490.83</v>
      </c>
      <c r="K369" s="29">
        <v>146490.82999999999</v>
      </c>
      <c r="L369" s="29">
        <v>83490.83</v>
      </c>
      <c r="M369" s="29">
        <v>83490.83</v>
      </c>
      <c r="N369" s="29">
        <v>8077.51</v>
      </c>
      <c r="O369" s="29">
        <v>7391.67</v>
      </c>
    </row>
    <row r="370" spans="1:15" x14ac:dyDescent="0.25">
      <c r="A370" s="15" t="str">
        <f>MID(Tabla1[[#This Row],[Org 2]],1,2)</f>
        <v>03</v>
      </c>
      <c r="B370" s="27" t="s">
        <v>222</v>
      </c>
      <c r="C370" s="27" t="s">
        <v>271</v>
      </c>
      <c r="D370" s="16" t="str">
        <f>VLOOKUP(Tabla1[[#This Row],[Prog.]],Hoja2!B:C,2,FALSE)</f>
        <v>Participación ciudadana</v>
      </c>
      <c r="E370" s="17" t="str">
        <f t="shared" si="10"/>
        <v>6</v>
      </c>
      <c r="F370" s="17" t="str">
        <f t="shared" si="11"/>
        <v>63</v>
      </c>
      <c r="G370" s="27" t="s">
        <v>288</v>
      </c>
      <c r="H370" s="28" t="s">
        <v>289</v>
      </c>
      <c r="I370" s="29">
        <v>66000</v>
      </c>
      <c r="J370" s="29">
        <v>0</v>
      </c>
      <c r="K370" s="29">
        <v>66000</v>
      </c>
      <c r="L370" s="29">
        <v>0</v>
      </c>
      <c r="M370" s="29">
        <v>0</v>
      </c>
      <c r="N370" s="29">
        <v>0</v>
      </c>
      <c r="O370" s="29">
        <v>0</v>
      </c>
    </row>
    <row r="371" spans="1:15" x14ac:dyDescent="0.25">
      <c r="A371" s="15" t="str">
        <f>MID(Tabla1[[#This Row],[Org 2]],1,2)</f>
        <v>04</v>
      </c>
      <c r="B371" s="27" t="s">
        <v>290</v>
      </c>
      <c r="C371" s="27" t="s">
        <v>291</v>
      </c>
      <c r="D371" s="16" t="str">
        <f>VLOOKUP(Tabla1[[#This Row],[Prog.]],Hoja2!B:C,2,FALSE)</f>
        <v>Deuda pública</v>
      </c>
      <c r="E371" s="17" t="str">
        <f t="shared" si="10"/>
        <v>3</v>
      </c>
      <c r="F371" s="17" t="str">
        <f t="shared" si="11"/>
        <v>31</v>
      </c>
      <c r="G371" s="27" t="s">
        <v>292</v>
      </c>
      <c r="H371" s="28" t="s">
        <v>293</v>
      </c>
      <c r="I371" s="29">
        <v>4900000</v>
      </c>
      <c r="J371" s="29">
        <v>0</v>
      </c>
      <c r="K371" s="29">
        <v>4900000</v>
      </c>
      <c r="L371" s="29">
        <v>584035.09</v>
      </c>
      <c r="M371" s="29">
        <v>584035.09</v>
      </c>
      <c r="N371" s="29">
        <v>584035.09</v>
      </c>
      <c r="O371" s="29">
        <v>584035.09</v>
      </c>
    </row>
    <row r="372" spans="1:15" x14ac:dyDescent="0.25">
      <c r="A372" s="15" t="str">
        <f>MID(Tabla1[[#This Row],[Org 2]],1,2)</f>
        <v>04</v>
      </c>
      <c r="B372" s="27" t="s">
        <v>290</v>
      </c>
      <c r="C372" s="27" t="s">
        <v>291</v>
      </c>
      <c r="D372" s="16" t="str">
        <f>VLOOKUP(Tabla1[[#This Row],[Prog.]],Hoja2!B:C,2,FALSE)</f>
        <v>Deuda pública</v>
      </c>
      <c r="E372" s="17" t="str">
        <f t="shared" si="10"/>
        <v>9</v>
      </c>
      <c r="F372" s="17" t="str">
        <f t="shared" si="11"/>
        <v>91</v>
      </c>
      <c r="G372" s="27" t="s">
        <v>294</v>
      </c>
      <c r="H372" s="28" t="s">
        <v>295</v>
      </c>
      <c r="I372" s="29">
        <v>14900000</v>
      </c>
      <c r="J372" s="29">
        <v>0</v>
      </c>
      <c r="K372" s="29">
        <v>14900000</v>
      </c>
      <c r="L372" s="29">
        <v>14725633.550000001</v>
      </c>
      <c r="M372" s="29">
        <v>14725633.550000001</v>
      </c>
      <c r="N372" s="29">
        <v>2137980.04</v>
      </c>
      <c r="O372" s="29">
        <v>2137980.04</v>
      </c>
    </row>
    <row r="373" spans="1:15" x14ac:dyDescent="0.25">
      <c r="A373" s="15" t="str">
        <f>MID(Tabla1[[#This Row],[Org 2]],1,2)</f>
        <v>04</v>
      </c>
      <c r="B373" s="27" t="s">
        <v>290</v>
      </c>
      <c r="C373" s="27" t="s">
        <v>296</v>
      </c>
      <c r="D373" s="16" t="str">
        <f>VLOOKUP(Tabla1[[#This Row],[Prog.]],Hoja2!B:C,2,FALSE)</f>
        <v>Prevención y salud laboral</v>
      </c>
      <c r="E373" s="17" t="str">
        <f t="shared" si="10"/>
        <v>1</v>
      </c>
      <c r="F373" s="17" t="str">
        <f t="shared" si="11"/>
        <v>12</v>
      </c>
      <c r="G373" s="27" t="s">
        <v>125</v>
      </c>
      <c r="H373" s="28" t="s">
        <v>126</v>
      </c>
      <c r="I373" s="29">
        <v>81393</v>
      </c>
      <c r="J373" s="29">
        <v>0</v>
      </c>
      <c r="K373" s="29">
        <v>81393</v>
      </c>
      <c r="L373" s="29">
        <v>72349</v>
      </c>
      <c r="M373" s="29">
        <v>72349</v>
      </c>
      <c r="N373" s="29">
        <v>21230.400000000001</v>
      </c>
      <c r="O373" s="29">
        <v>21230.400000000001</v>
      </c>
    </row>
    <row r="374" spans="1:15" x14ac:dyDescent="0.25">
      <c r="A374" s="15" t="str">
        <f>MID(Tabla1[[#This Row],[Org 2]],1,2)</f>
        <v>04</v>
      </c>
      <c r="B374" s="27" t="s">
        <v>290</v>
      </c>
      <c r="C374" s="27" t="s">
        <v>296</v>
      </c>
      <c r="D374" s="16" t="str">
        <f>VLOOKUP(Tabla1[[#This Row],[Prog.]],Hoja2!B:C,2,FALSE)</f>
        <v>Prevención y salud laboral</v>
      </c>
      <c r="E374" s="17" t="str">
        <f t="shared" si="10"/>
        <v>1</v>
      </c>
      <c r="F374" s="17" t="str">
        <f t="shared" si="11"/>
        <v>12</v>
      </c>
      <c r="G374" s="27" t="s">
        <v>127</v>
      </c>
      <c r="H374" s="28" t="s">
        <v>128</v>
      </c>
      <c r="I374" s="29">
        <v>47715</v>
      </c>
      <c r="J374" s="29">
        <v>0</v>
      </c>
      <c r="K374" s="29">
        <v>47715</v>
      </c>
      <c r="L374" s="29">
        <v>46101</v>
      </c>
      <c r="M374" s="29">
        <v>46101</v>
      </c>
      <c r="N374" s="29">
        <v>13768.2</v>
      </c>
      <c r="O374" s="29">
        <v>13768.2</v>
      </c>
    </row>
    <row r="375" spans="1:15" x14ac:dyDescent="0.25">
      <c r="A375" s="15" t="str">
        <f>MID(Tabla1[[#This Row],[Org 2]],1,2)</f>
        <v>04</v>
      </c>
      <c r="B375" s="27" t="s">
        <v>290</v>
      </c>
      <c r="C375" s="27" t="s">
        <v>296</v>
      </c>
      <c r="D375" s="16" t="str">
        <f>VLOOKUP(Tabla1[[#This Row],[Prog.]],Hoja2!B:C,2,FALSE)</f>
        <v>Prevención y salud laboral</v>
      </c>
      <c r="E375" s="17" t="str">
        <f t="shared" si="10"/>
        <v>1</v>
      </c>
      <c r="F375" s="17" t="str">
        <f t="shared" si="11"/>
        <v>12</v>
      </c>
      <c r="G375" s="27" t="s">
        <v>129</v>
      </c>
      <c r="H375" s="28" t="s">
        <v>130</v>
      </c>
      <c r="I375" s="29">
        <v>20651</v>
      </c>
      <c r="J375" s="29">
        <v>0</v>
      </c>
      <c r="K375" s="29">
        <v>20651</v>
      </c>
      <c r="L375" s="29">
        <v>5100</v>
      </c>
      <c r="M375" s="29">
        <v>5100</v>
      </c>
      <c r="N375" s="29">
        <v>2867.92</v>
      </c>
      <c r="O375" s="29">
        <v>2867.92</v>
      </c>
    </row>
    <row r="376" spans="1:15" x14ac:dyDescent="0.25">
      <c r="A376" s="15" t="str">
        <f>MID(Tabla1[[#This Row],[Org 2]],1,2)</f>
        <v>04</v>
      </c>
      <c r="B376" s="27" t="s">
        <v>290</v>
      </c>
      <c r="C376" s="27" t="s">
        <v>296</v>
      </c>
      <c r="D376" s="16" t="str">
        <f>VLOOKUP(Tabla1[[#This Row],[Prog.]],Hoja2!B:C,2,FALSE)</f>
        <v>Prevención y salud laboral</v>
      </c>
      <c r="E376" s="17" t="str">
        <f t="shared" si="10"/>
        <v>1</v>
      </c>
      <c r="F376" s="17" t="str">
        <f t="shared" si="11"/>
        <v>12</v>
      </c>
      <c r="G376" s="27" t="s">
        <v>97</v>
      </c>
      <c r="H376" s="28" t="s">
        <v>98</v>
      </c>
      <c r="I376" s="29">
        <v>28026</v>
      </c>
      <c r="J376" s="29">
        <v>0</v>
      </c>
      <c r="K376" s="29">
        <v>28026</v>
      </c>
      <c r="L376" s="29">
        <v>28025</v>
      </c>
      <c r="M376" s="29">
        <v>28025</v>
      </c>
      <c r="N376" s="29">
        <v>8538.65</v>
      </c>
      <c r="O376" s="29">
        <v>8538.65</v>
      </c>
    </row>
    <row r="377" spans="1:15" x14ac:dyDescent="0.25">
      <c r="A377" s="15" t="str">
        <f>MID(Tabla1[[#This Row],[Org 2]],1,2)</f>
        <v>04</v>
      </c>
      <c r="B377" s="27" t="s">
        <v>290</v>
      </c>
      <c r="C377" s="27" t="s">
        <v>296</v>
      </c>
      <c r="D377" s="16" t="str">
        <f>VLOOKUP(Tabla1[[#This Row],[Prog.]],Hoja2!B:C,2,FALSE)</f>
        <v>Prevención y salud laboral</v>
      </c>
      <c r="E377" s="17" t="str">
        <f t="shared" si="10"/>
        <v>1</v>
      </c>
      <c r="F377" s="17" t="str">
        <f t="shared" si="11"/>
        <v>12</v>
      </c>
      <c r="G377" s="27" t="s">
        <v>99</v>
      </c>
      <c r="H377" s="28" t="s">
        <v>100</v>
      </c>
      <c r="I377" s="29">
        <v>81682</v>
      </c>
      <c r="J377" s="29">
        <v>0</v>
      </c>
      <c r="K377" s="29">
        <v>81682</v>
      </c>
      <c r="L377" s="29">
        <v>66758</v>
      </c>
      <c r="M377" s="29">
        <v>66758</v>
      </c>
      <c r="N377" s="29">
        <v>19978.2</v>
      </c>
      <c r="O377" s="29">
        <v>19978.2</v>
      </c>
    </row>
    <row r="378" spans="1:15" x14ac:dyDescent="0.25">
      <c r="A378" s="15" t="str">
        <f>MID(Tabla1[[#This Row],[Org 2]],1,2)</f>
        <v>04</v>
      </c>
      <c r="B378" s="27" t="s">
        <v>290</v>
      </c>
      <c r="C378" s="27" t="s">
        <v>296</v>
      </c>
      <c r="D378" s="16" t="str">
        <f>VLOOKUP(Tabla1[[#This Row],[Prog.]],Hoja2!B:C,2,FALSE)</f>
        <v>Prevención y salud laboral</v>
      </c>
      <c r="E378" s="17" t="str">
        <f t="shared" si="10"/>
        <v>1</v>
      </c>
      <c r="F378" s="17" t="str">
        <f t="shared" si="11"/>
        <v>12</v>
      </c>
      <c r="G378" s="27" t="s">
        <v>101</v>
      </c>
      <c r="H378" s="28" t="s">
        <v>102</v>
      </c>
      <c r="I378" s="29">
        <v>207921</v>
      </c>
      <c r="J378" s="29">
        <v>0</v>
      </c>
      <c r="K378" s="29">
        <v>207921</v>
      </c>
      <c r="L378" s="29">
        <v>170401</v>
      </c>
      <c r="M378" s="29">
        <v>170401</v>
      </c>
      <c r="N378" s="29">
        <v>50801.45</v>
      </c>
      <c r="O378" s="29">
        <v>50801.45</v>
      </c>
    </row>
    <row r="379" spans="1:15" x14ac:dyDescent="0.25">
      <c r="A379" s="15" t="str">
        <f>MID(Tabla1[[#This Row],[Org 2]],1,2)</f>
        <v>04</v>
      </c>
      <c r="B379" s="27" t="s">
        <v>290</v>
      </c>
      <c r="C379" s="27" t="s">
        <v>296</v>
      </c>
      <c r="D379" s="16" t="str">
        <f>VLOOKUP(Tabla1[[#This Row],[Prog.]],Hoja2!B:C,2,FALSE)</f>
        <v>Prevención y salud laboral</v>
      </c>
      <c r="E379" s="17" t="str">
        <f t="shared" si="10"/>
        <v>1</v>
      </c>
      <c r="F379" s="17" t="str">
        <f t="shared" si="11"/>
        <v>12</v>
      </c>
      <c r="G379" s="27" t="s">
        <v>103</v>
      </c>
      <c r="H379" s="28" t="s">
        <v>104</v>
      </c>
      <c r="I379" s="29">
        <v>13226</v>
      </c>
      <c r="J379" s="29">
        <v>0</v>
      </c>
      <c r="K379" s="29">
        <v>13226</v>
      </c>
      <c r="L379" s="29">
        <v>13226</v>
      </c>
      <c r="M379" s="29">
        <v>13226</v>
      </c>
      <c r="N379" s="29">
        <v>4266.74</v>
      </c>
      <c r="O379" s="29">
        <v>4266.74</v>
      </c>
    </row>
    <row r="380" spans="1:15" x14ac:dyDescent="0.25">
      <c r="A380" s="15" t="str">
        <f>MID(Tabla1[[#This Row],[Org 2]],1,2)</f>
        <v>04</v>
      </c>
      <c r="B380" s="27" t="s">
        <v>290</v>
      </c>
      <c r="C380" s="27" t="s">
        <v>296</v>
      </c>
      <c r="D380" s="16" t="str">
        <f>VLOOKUP(Tabla1[[#This Row],[Prog.]],Hoja2!B:C,2,FALSE)</f>
        <v>Prevención y salud laboral</v>
      </c>
      <c r="E380" s="17" t="str">
        <f t="shared" si="10"/>
        <v>2</v>
      </c>
      <c r="F380" s="17" t="str">
        <f t="shared" si="11"/>
        <v>21</v>
      </c>
      <c r="G380" s="27" t="s">
        <v>133</v>
      </c>
      <c r="H380" s="28" t="s">
        <v>134</v>
      </c>
      <c r="I380" s="29">
        <v>2030</v>
      </c>
      <c r="J380" s="29">
        <v>0</v>
      </c>
      <c r="K380" s="29">
        <v>2030</v>
      </c>
      <c r="L380" s="29">
        <v>1774.61</v>
      </c>
      <c r="M380" s="29">
        <v>1774.61</v>
      </c>
      <c r="N380" s="29">
        <v>79.86</v>
      </c>
      <c r="O380" s="29">
        <v>79.86</v>
      </c>
    </row>
    <row r="381" spans="1:15" x14ac:dyDescent="0.25">
      <c r="A381" s="15" t="str">
        <f>MID(Tabla1[[#This Row],[Org 2]],1,2)</f>
        <v>04</v>
      </c>
      <c r="B381" s="27" t="s">
        <v>290</v>
      </c>
      <c r="C381" s="27" t="s">
        <v>296</v>
      </c>
      <c r="D381" s="16" t="str">
        <f>VLOOKUP(Tabla1[[#This Row],[Prog.]],Hoja2!B:C,2,FALSE)</f>
        <v>Prevención y salud laboral</v>
      </c>
      <c r="E381" s="17" t="str">
        <f t="shared" si="10"/>
        <v>2</v>
      </c>
      <c r="F381" s="17" t="str">
        <f t="shared" si="11"/>
        <v>22</v>
      </c>
      <c r="G381" s="27" t="s">
        <v>297</v>
      </c>
      <c r="H381" s="28" t="s">
        <v>298</v>
      </c>
      <c r="I381" s="29">
        <v>2030</v>
      </c>
      <c r="J381" s="29">
        <v>0</v>
      </c>
      <c r="K381" s="29">
        <v>2030</v>
      </c>
      <c r="L381" s="29">
        <v>0</v>
      </c>
      <c r="M381" s="29">
        <v>0</v>
      </c>
      <c r="N381" s="29">
        <v>0</v>
      </c>
      <c r="O381" s="29">
        <v>0</v>
      </c>
    </row>
    <row r="382" spans="1:15" x14ac:dyDescent="0.25">
      <c r="A382" s="15" t="str">
        <f>MID(Tabla1[[#This Row],[Org 2]],1,2)</f>
        <v>04</v>
      </c>
      <c r="B382" s="27" t="s">
        <v>290</v>
      </c>
      <c r="C382" s="27" t="s">
        <v>296</v>
      </c>
      <c r="D382" s="16" t="str">
        <f>VLOOKUP(Tabla1[[#This Row],[Prog.]],Hoja2!B:C,2,FALSE)</f>
        <v>Prevención y salud laboral</v>
      </c>
      <c r="E382" s="17" t="str">
        <f t="shared" si="10"/>
        <v>2</v>
      </c>
      <c r="F382" s="17" t="str">
        <f t="shared" si="11"/>
        <v>22</v>
      </c>
      <c r="G382" s="27" t="s">
        <v>155</v>
      </c>
      <c r="H382" s="28" t="s">
        <v>156</v>
      </c>
      <c r="I382" s="29">
        <v>812</v>
      </c>
      <c r="J382" s="29">
        <v>0</v>
      </c>
      <c r="K382" s="29">
        <v>812</v>
      </c>
      <c r="L382" s="29">
        <v>0</v>
      </c>
      <c r="M382" s="29">
        <v>0</v>
      </c>
      <c r="N382" s="29">
        <v>0</v>
      </c>
      <c r="O382" s="29">
        <v>0</v>
      </c>
    </row>
    <row r="383" spans="1:15" x14ac:dyDescent="0.25">
      <c r="A383" s="15" t="str">
        <f>MID(Tabla1[[#This Row],[Org 2]],1,2)</f>
        <v>04</v>
      </c>
      <c r="B383" s="27" t="s">
        <v>290</v>
      </c>
      <c r="C383" s="27" t="s">
        <v>296</v>
      </c>
      <c r="D383" s="16" t="str">
        <f>VLOOKUP(Tabla1[[#This Row],[Prog.]],Hoja2!B:C,2,FALSE)</f>
        <v>Prevención y salud laboral</v>
      </c>
      <c r="E383" s="17" t="str">
        <f t="shared" si="10"/>
        <v>2</v>
      </c>
      <c r="F383" s="17" t="str">
        <f t="shared" si="11"/>
        <v>22</v>
      </c>
      <c r="G383" s="27" t="s">
        <v>299</v>
      </c>
      <c r="H383" s="28" t="s">
        <v>300</v>
      </c>
      <c r="I383" s="29">
        <v>42630</v>
      </c>
      <c r="J383" s="29">
        <v>0</v>
      </c>
      <c r="K383" s="29">
        <v>42630</v>
      </c>
      <c r="L383" s="29">
        <v>18500</v>
      </c>
      <c r="M383" s="29">
        <v>18500</v>
      </c>
      <c r="N383" s="29">
        <v>4536.0200000000004</v>
      </c>
      <c r="O383" s="29">
        <v>4536.0200000000004</v>
      </c>
    </row>
    <row r="384" spans="1:15" x14ac:dyDescent="0.25">
      <c r="A384" s="15" t="str">
        <f>MID(Tabla1[[#This Row],[Org 2]],1,2)</f>
        <v>04</v>
      </c>
      <c r="B384" s="27" t="s">
        <v>290</v>
      </c>
      <c r="C384" s="27" t="s">
        <v>296</v>
      </c>
      <c r="D384" s="16" t="str">
        <f>VLOOKUP(Tabla1[[#This Row],[Prog.]],Hoja2!B:C,2,FALSE)</f>
        <v>Prevención y salud laboral</v>
      </c>
      <c r="E384" s="17" t="str">
        <f t="shared" si="10"/>
        <v>2</v>
      </c>
      <c r="F384" s="17" t="str">
        <f t="shared" si="11"/>
        <v>22</v>
      </c>
      <c r="G384" s="27" t="s">
        <v>159</v>
      </c>
      <c r="H384" s="28" t="s">
        <v>160</v>
      </c>
      <c r="I384" s="29">
        <v>508</v>
      </c>
      <c r="J384" s="29">
        <v>0</v>
      </c>
      <c r="K384" s="29">
        <v>508</v>
      </c>
      <c r="L384" s="29">
        <v>1600</v>
      </c>
      <c r="M384" s="29">
        <v>1600</v>
      </c>
      <c r="N384" s="29">
        <v>314.37</v>
      </c>
      <c r="O384" s="29">
        <v>0</v>
      </c>
    </row>
    <row r="385" spans="1:15" x14ac:dyDescent="0.25">
      <c r="A385" s="15" t="str">
        <f>MID(Tabla1[[#This Row],[Org 2]],1,2)</f>
        <v>04</v>
      </c>
      <c r="B385" s="27" t="s">
        <v>290</v>
      </c>
      <c r="C385" s="27" t="s">
        <v>296</v>
      </c>
      <c r="D385" s="16" t="str">
        <f>VLOOKUP(Tabla1[[#This Row],[Prog.]],Hoja2!B:C,2,FALSE)</f>
        <v>Prevención y salud laboral</v>
      </c>
      <c r="E385" s="17" t="str">
        <f t="shared" ref="E385:E448" si="14">LEFT(G385,1)</f>
        <v>2</v>
      </c>
      <c r="F385" s="17" t="str">
        <f t="shared" ref="F385:F448" si="15">LEFT(G385,2)</f>
        <v>22</v>
      </c>
      <c r="G385" s="27" t="s">
        <v>171</v>
      </c>
      <c r="H385" s="28" t="s">
        <v>172</v>
      </c>
      <c r="I385" s="29">
        <v>34138</v>
      </c>
      <c r="J385" s="29">
        <v>0</v>
      </c>
      <c r="K385" s="29">
        <v>34138</v>
      </c>
      <c r="L385" s="29">
        <v>26120.29</v>
      </c>
      <c r="M385" s="29">
        <v>26120.29</v>
      </c>
      <c r="N385" s="29">
        <v>6249.26</v>
      </c>
      <c r="O385" s="29">
        <v>6249.26</v>
      </c>
    </row>
    <row r="386" spans="1:15" x14ac:dyDescent="0.25">
      <c r="A386" s="15" t="str">
        <f>MID(Tabla1[[#This Row],[Org 2]],1,2)</f>
        <v>04</v>
      </c>
      <c r="B386" s="27" t="s">
        <v>290</v>
      </c>
      <c r="C386" s="27" t="s">
        <v>296</v>
      </c>
      <c r="D386" s="16" t="str">
        <f>VLOOKUP(Tabla1[[#This Row],[Prog.]],Hoja2!B:C,2,FALSE)</f>
        <v>Prevención y salud laboral</v>
      </c>
      <c r="E386" s="17" t="str">
        <f t="shared" si="14"/>
        <v>2</v>
      </c>
      <c r="F386" s="17" t="str">
        <f t="shared" si="15"/>
        <v>22</v>
      </c>
      <c r="G386" s="27" t="s">
        <v>137</v>
      </c>
      <c r="H386" s="28" t="s">
        <v>138</v>
      </c>
      <c r="I386" s="29">
        <v>34000</v>
      </c>
      <c r="J386" s="29">
        <v>0</v>
      </c>
      <c r="K386" s="29">
        <v>34000</v>
      </c>
      <c r="L386" s="29">
        <v>6749.99</v>
      </c>
      <c r="M386" s="29">
        <v>6749.99</v>
      </c>
      <c r="N386" s="29">
        <v>3189.64</v>
      </c>
      <c r="O386" s="29">
        <v>3136.84</v>
      </c>
    </row>
    <row r="387" spans="1:15" x14ac:dyDescent="0.25">
      <c r="A387" s="15" t="str">
        <f>MID(Tabla1[[#This Row],[Org 2]],1,2)</f>
        <v>04</v>
      </c>
      <c r="B387" s="27" t="s">
        <v>290</v>
      </c>
      <c r="C387" s="27" t="s">
        <v>296</v>
      </c>
      <c r="D387" s="16" t="str">
        <f>VLOOKUP(Tabla1[[#This Row],[Prog.]],Hoja2!B:C,2,FALSE)</f>
        <v>Prevención y salud laboral</v>
      </c>
      <c r="E387" s="17" t="str">
        <f t="shared" si="14"/>
        <v>6</v>
      </c>
      <c r="F387" s="17" t="str">
        <f t="shared" si="15"/>
        <v>63</v>
      </c>
      <c r="G387" s="27" t="s">
        <v>219</v>
      </c>
      <c r="H387" s="28" t="s">
        <v>220</v>
      </c>
      <c r="I387" s="29">
        <v>100000</v>
      </c>
      <c r="J387" s="29">
        <v>0</v>
      </c>
      <c r="K387" s="29">
        <v>100000</v>
      </c>
      <c r="L387" s="29">
        <v>0</v>
      </c>
      <c r="M387" s="29">
        <v>0</v>
      </c>
      <c r="N387" s="29">
        <v>0</v>
      </c>
      <c r="O387" s="29">
        <v>0</v>
      </c>
    </row>
    <row r="388" spans="1:15" x14ac:dyDescent="0.25">
      <c r="A388" s="15" t="str">
        <f>MID(Tabla1[[#This Row],[Org 2]],1,2)</f>
        <v>04</v>
      </c>
      <c r="B388" s="27" t="s">
        <v>290</v>
      </c>
      <c r="C388" s="27" t="s">
        <v>301</v>
      </c>
      <c r="D388" s="16" t="str">
        <f>VLOOKUP(Tabla1[[#This Row],[Prog.]],Hoja2!B:C,2,FALSE)</f>
        <v>Gestión de recursos humanos</v>
      </c>
      <c r="E388" s="17" t="str">
        <f t="shared" si="14"/>
        <v>1</v>
      </c>
      <c r="F388" s="17" t="str">
        <f t="shared" si="15"/>
        <v>12</v>
      </c>
      <c r="G388" s="27" t="s">
        <v>125</v>
      </c>
      <c r="H388" s="28" t="s">
        <v>126</v>
      </c>
      <c r="I388" s="29">
        <v>54262</v>
      </c>
      <c r="J388" s="29">
        <v>0</v>
      </c>
      <c r="K388" s="29">
        <v>54262</v>
      </c>
      <c r="L388" s="29">
        <v>24000</v>
      </c>
      <c r="M388" s="29">
        <v>24000</v>
      </c>
      <c r="N388" s="29">
        <v>10615.2</v>
      </c>
      <c r="O388" s="29">
        <v>10615.2</v>
      </c>
    </row>
    <row r="389" spans="1:15" x14ac:dyDescent="0.25">
      <c r="A389" s="15" t="str">
        <f>MID(Tabla1[[#This Row],[Org 2]],1,2)</f>
        <v>04</v>
      </c>
      <c r="B389" s="27" t="s">
        <v>290</v>
      </c>
      <c r="C389" s="27" t="s">
        <v>301</v>
      </c>
      <c r="D389" s="16" t="str">
        <f>VLOOKUP(Tabla1[[#This Row],[Prog.]],Hoja2!B:C,2,FALSE)</f>
        <v>Gestión de recursos humanos</v>
      </c>
      <c r="E389" s="17" t="str">
        <f t="shared" si="14"/>
        <v>1</v>
      </c>
      <c r="F389" s="17" t="str">
        <f t="shared" si="15"/>
        <v>12</v>
      </c>
      <c r="G389" s="27" t="s">
        <v>127</v>
      </c>
      <c r="H389" s="28" t="s">
        <v>128</v>
      </c>
      <c r="I389" s="29">
        <v>63620</v>
      </c>
      <c r="J389" s="29">
        <v>0</v>
      </c>
      <c r="K389" s="29">
        <v>63620</v>
      </c>
      <c r="L389" s="29">
        <v>52000</v>
      </c>
      <c r="M389" s="29">
        <v>52000</v>
      </c>
      <c r="N389" s="29">
        <v>22889.82</v>
      </c>
      <c r="O389" s="29">
        <v>22889.82</v>
      </c>
    </row>
    <row r="390" spans="1:15" x14ac:dyDescent="0.25">
      <c r="A390" s="15" t="str">
        <f>MID(Tabla1[[#This Row],[Org 2]],1,2)</f>
        <v>04</v>
      </c>
      <c r="B390" s="27" t="s">
        <v>290</v>
      </c>
      <c r="C390" s="27" t="s">
        <v>301</v>
      </c>
      <c r="D390" s="16" t="str">
        <f>VLOOKUP(Tabla1[[#This Row],[Prog.]],Hoja2!B:C,2,FALSE)</f>
        <v>Gestión de recursos humanos</v>
      </c>
      <c r="E390" s="17" t="str">
        <f t="shared" si="14"/>
        <v>1</v>
      </c>
      <c r="F390" s="17" t="str">
        <f t="shared" si="15"/>
        <v>12</v>
      </c>
      <c r="G390" s="27" t="s">
        <v>95</v>
      </c>
      <c r="H390" s="28" t="s">
        <v>96</v>
      </c>
      <c r="I390" s="29">
        <v>121814</v>
      </c>
      <c r="J390" s="29">
        <v>0</v>
      </c>
      <c r="K390" s="29">
        <v>121814</v>
      </c>
      <c r="L390" s="29">
        <v>47000</v>
      </c>
      <c r="M390" s="29">
        <v>47000</v>
      </c>
      <c r="N390" s="29">
        <v>23488.12</v>
      </c>
      <c r="O390" s="29">
        <v>23488.12</v>
      </c>
    </row>
    <row r="391" spans="1:15" x14ac:dyDescent="0.25">
      <c r="A391" s="15" t="str">
        <f>MID(Tabla1[[#This Row],[Org 2]],1,2)</f>
        <v>04</v>
      </c>
      <c r="B391" s="27" t="s">
        <v>290</v>
      </c>
      <c r="C391" s="27" t="s">
        <v>301</v>
      </c>
      <c r="D391" s="16" t="str">
        <f>VLOOKUP(Tabla1[[#This Row],[Prog.]],Hoja2!B:C,2,FALSE)</f>
        <v>Gestión de recursos humanos</v>
      </c>
      <c r="E391" s="17" t="str">
        <f t="shared" si="14"/>
        <v>1</v>
      </c>
      <c r="F391" s="17" t="str">
        <f t="shared" si="15"/>
        <v>12</v>
      </c>
      <c r="G391" s="27" t="s">
        <v>129</v>
      </c>
      <c r="H391" s="28" t="s">
        <v>130</v>
      </c>
      <c r="I391" s="29">
        <v>61952</v>
      </c>
      <c r="J391" s="29">
        <v>0</v>
      </c>
      <c r="K391" s="29">
        <v>61952</v>
      </c>
      <c r="L391" s="29">
        <v>43000</v>
      </c>
      <c r="M391" s="29">
        <v>43000</v>
      </c>
      <c r="N391" s="29">
        <v>28698.03</v>
      </c>
      <c r="O391" s="29">
        <v>28698.03</v>
      </c>
    </row>
    <row r="392" spans="1:15" x14ac:dyDescent="0.25">
      <c r="A392" s="15" t="str">
        <f>MID(Tabla1[[#This Row],[Org 2]],1,2)</f>
        <v>04</v>
      </c>
      <c r="B392" s="27" t="s">
        <v>290</v>
      </c>
      <c r="C392" s="27" t="s">
        <v>301</v>
      </c>
      <c r="D392" s="16" t="str">
        <f>VLOOKUP(Tabla1[[#This Row],[Prog.]],Hoja2!B:C,2,FALSE)</f>
        <v>Gestión de recursos humanos</v>
      </c>
      <c r="E392" s="17" t="str">
        <f t="shared" si="14"/>
        <v>1</v>
      </c>
      <c r="F392" s="17" t="str">
        <f t="shared" si="15"/>
        <v>12</v>
      </c>
      <c r="G392" s="27" t="s">
        <v>97</v>
      </c>
      <c r="H392" s="28" t="s">
        <v>98</v>
      </c>
      <c r="I392" s="29">
        <v>78674</v>
      </c>
      <c r="J392" s="29">
        <v>0</v>
      </c>
      <c r="K392" s="29">
        <v>78674</v>
      </c>
      <c r="L392" s="29">
        <v>49000</v>
      </c>
      <c r="M392" s="29">
        <v>49000</v>
      </c>
      <c r="N392" s="29">
        <v>22878.25</v>
      </c>
      <c r="O392" s="29">
        <v>22878.25</v>
      </c>
    </row>
    <row r="393" spans="1:15" x14ac:dyDescent="0.25">
      <c r="A393" s="15" t="str">
        <f>MID(Tabla1[[#This Row],[Org 2]],1,2)</f>
        <v>04</v>
      </c>
      <c r="B393" s="27" t="s">
        <v>290</v>
      </c>
      <c r="C393" s="27" t="s">
        <v>301</v>
      </c>
      <c r="D393" s="16" t="str">
        <f>VLOOKUP(Tabla1[[#This Row],[Prog.]],Hoja2!B:C,2,FALSE)</f>
        <v>Gestión de recursos humanos</v>
      </c>
      <c r="E393" s="17" t="str">
        <f t="shared" si="14"/>
        <v>1</v>
      </c>
      <c r="F393" s="17" t="str">
        <f t="shared" si="15"/>
        <v>12</v>
      </c>
      <c r="G393" s="27" t="s">
        <v>99</v>
      </c>
      <c r="H393" s="28" t="s">
        <v>100</v>
      </c>
      <c r="I393" s="29">
        <v>184085</v>
      </c>
      <c r="J393" s="29">
        <v>0</v>
      </c>
      <c r="K393" s="29">
        <v>184085</v>
      </c>
      <c r="L393" s="29">
        <v>109000</v>
      </c>
      <c r="M393" s="29">
        <v>109000</v>
      </c>
      <c r="N393" s="29">
        <v>49728.19</v>
      </c>
      <c r="O393" s="29">
        <v>49728.19</v>
      </c>
    </row>
    <row r="394" spans="1:15" x14ac:dyDescent="0.25">
      <c r="A394" s="15" t="str">
        <f>MID(Tabla1[[#This Row],[Org 2]],1,2)</f>
        <v>04</v>
      </c>
      <c r="B394" s="27" t="s">
        <v>290</v>
      </c>
      <c r="C394" s="27" t="s">
        <v>301</v>
      </c>
      <c r="D394" s="16" t="str">
        <f>VLOOKUP(Tabla1[[#This Row],[Prog.]],Hoja2!B:C,2,FALSE)</f>
        <v>Gestión de recursos humanos</v>
      </c>
      <c r="E394" s="17" t="str">
        <f t="shared" si="14"/>
        <v>1</v>
      </c>
      <c r="F394" s="17" t="str">
        <f t="shared" si="15"/>
        <v>12</v>
      </c>
      <c r="G394" s="27" t="s">
        <v>101</v>
      </c>
      <c r="H394" s="28" t="s">
        <v>102</v>
      </c>
      <c r="I394" s="29">
        <v>434324</v>
      </c>
      <c r="J394" s="29">
        <v>0</v>
      </c>
      <c r="K394" s="29">
        <v>434324</v>
      </c>
      <c r="L394" s="29">
        <v>287000</v>
      </c>
      <c r="M394" s="29">
        <v>287000</v>
      </c>
      <c r="N394" s="29">
        <v>125212.39</v>
      </c>
      <c r="O394" s="29">
        <v>125212.39</v>
      </c>
    </row>
    <row r="395" spans="1:15" x14ac:dyDescent="0.25">
      <c r="A395" s="15" t="str">
        <f>MID(Tabla1[[#This Row],[Org 2]],1,2)</f>
        <v>04</v>
      </c>
      <c r="B395" s="27" t="s">
        <v>290</v>
      </c>
      <c r="C395" s="27" t="s">
        <v>301</v>
      </c>
      <c r="D395" s="16" t="str">
        <f>VLOOKUP(Tabla1[[#This Row],[Prog.]],Hoja2!B:C,2,FALSE)</f>
        <v>Gestión de recursos humanos</v>
      </c>
      <c r="E395" s="17" t="str">
        <f t="shared" si="14"/>
        <v>1</v>
      </c>
      <c r="F395" s="17" t="str">
        <f t="shared" si="15"/>
        <v>12</v>
      </c>
      <c r="G395" s="27" t="s">
        <v>103</v>
      </c>
      <c r="H395" s="28" t="s">
        <v>104</v>
      </c>
      <c r="I395" s="29">
        <v>37900</v>
      </c>
      <c r="J395" s="29">
        <v>0</v>
      </c>
      <c r="K395" s="29">
        <v>37900</v>
      </c>
      <c r="L395" s="29">
        <v>23000</v>
      </c>
      <c r="M395" s="29">
        <v>23000</v>
      </c>
      <c r="N395" s="29">
        <v>12751.78</v>
      </c>
      <c r="O395" s="29">
        <v>12751.78</v>
      </c>
    </row>
    <row r="396" spans="1:15" x14ac:dyDescent="0.25">
      <c r="A396" s="15" t="str">
        <f>MID(Tabla1[[#This Row],[Org 2]],1,2)</f>
        <v>04</v>
      </c>
      <c r="B396" s="27" t="s">
        <v>290</v>
      </c>
      <c r="C396" s="27" t="s">
        <v>301</v>
      </c>
      <c r="D396" s="16" t="str">
        <f>VLOOKUP(Tabla1[[#This Row],[Prog.]],Hoja2!B:C,2,FALSE)</f>
        <v>Gestión de recursos humanos</v>
      </c>
      <c r="E396" s="17" t="str">
        <f t="shared" si="14"/>
        <v>1</v>
      </c>
      <c r="F396" s="17" t="str">
        <f t="shared" si="15"/>
        <v>14</v>
      </c>
      <c r="G396" s="27" t="s">
        <v>302</v>
      </c>
      <c r="H396" s="28" t="s">
        <v>303</v>
      </c>
      <c r="I396" s="29">
        <v>101000</v>
      </c>
      <c r="J396" s="29">
        <v>0</v>
      </c>
      <c r="K396" s="29">
        <v>101000</v>
      </c>
      <c r="L396" s="29">
        <v>101000</v>
      </c>
      <c r="M396" s="29">
        <v>101000</v>
      </c>
      <c r="N396" s="29">
        <v>81577.45</v>
      </c>
      <c r="O396" s="29">
        <v>81577.45</v>
      </c>
    </row>
    <row r="397" spans="1:15" x14ac:dyDescent="0.25">
      <c r="A397" s="15" t="str">
        <f>MID(Tabla1[[#This Row],[Org 2]],1,2)</f>
        <v>04</v>
      </c>
      <c r="B397" s="27" t="s">
        <v>290</v>
      </c>
      <c r="C397" s="27" t="s">
        <v>301</v>
      </c>
      <c r="D397" s="16" t="str">
        <f>VLOOKUP(Tabla1[[#This Row],[Prog.]],Hoja2!B:C,2,FALSE)</f>
        <v>Gestión de recursos humanos</v>
      </c>
      <c r="E397" s="17" t="str">
        <f t="shared" si="14"/>
        <v>1</v>
      </c>
      <c r="F397" s="17" t="str">
        <f t="shared" si="15"/>
        <v>15</v>
      </c>
      <c r="G397" s="27" t="s">
        <v>304</v>
      </c>
      <c r="H397" s="28" t="s">
        <v>305</v>
      </c>
      <c r="I397" s="29">
        <v>225000</v>
      </c>
      <c r="J397" s="29">
        <v>0</v>
      </c>
      <c r="K397" s="29">
        <v>225000</v>
      </c>
      <c r="L397" s="29">
        <v>212774.41</v>
      </c>
      <c r="M397" s="29">
        <v>212774.41</v>
      </c>
      <c r="N397" s="29">
        <v>207978.89</v>
      </c>
      <c r="O397" s="29">
        <v>207978.89</v>
      </c>
    </row>
    <row r="398" spans="1:15" x14ac:dyDescent="0.25">
      <c r="A398" s="15" t="str">
        <f>MID(Tabla1[[#This Row],[Org 2]],1,2)</f>
        <v>04</v>
      </c>
      <c r="B398" s="27" t="s">
        <v>290</v>
      </c>
      <c r="C398" s="27" t="s">
        <v>301</v>
      </c>
      <c r="D398" s="16" t="str">
        <f>VLOOKUP(Tabla1[[#This Row],[Prog.]],Hoja2!B:C,2,FALSE)</f>
        <v>Gestión de recursos humanos</v>
      </c>
      <c r="E398" s="17" t="str">
        <f t="shared" si="14"/>
        <v>1</v>
      </c>
      <c r="F398" s="17" t="str">
        <f t="shared" si="15"/>
        <v>16</v>
      </c>
      <c r="G398" s="27" t="s">
        <v>306</v>
      </c>
      <c r="H398" s="28" t="s">
        <v>307</v>
      </c>
      <c r="I398" s="29">
        <v>25785395</v>
      </c>
      <c r="J398" s="29">
        <v>0</v>
      </c>
      <c r="K398" s="29">
        <v>25785395</v>
      </c>
      <c r="L398" s="29">
        <v>6626252.8600000003</v>
      </c>
      <c r="M398" s="29">
        <v>6626252.8600000003</v>
      </c>
      <c r="N398" s="29">
        <v>6626252.8600000003</v>
      </c>
      <c r="O398" s="29">
        <v>6621870.5599999996</v>
      </c>
    </row>
    <row r="399" spans="1:15" x14ac:dyDescent="0.25">
      <c r="A399" s="15" t="str">
        <f>MID(Tabla1[[#This Row],[Org 2]],1,2)</f>
        <v>04</v>
      </c>
      <c r="B399" s="27" t="s">
        <v>290</v>
      </c>
      <c r="C399" s="27" t="s">
        <v>301</v>
      </c>
      <c r="D399" s="16" t="str">
        <f>VLOOKUP(Tabla1[[#This Row],[Prog.]],Hoja2!B:C,2,FALSE)</f>
        <v>Gestión de recursos humanos</v>
      </c>
      <c r="E399" s="17" t="str">
        <f t="shared" si="14"/>
        <v>1</v>
      </c>
      <c r="F399" s="17" t="str">
        <f t="shared" si="15"/>
        <v>16</v>
      </c>
      <c r="G399" s="27" t="s">
        <v>308</v>
      </c>
      <c r="H399" s="28" t="s">
        <v>309</v>
      </c>
      <c r="I399" s="29">
        <v>1000</v>
      </c>
      <c r="J399" s="29">
        <v>0</v>
      </c>
      <c r="K399" s="29">
        <v>1000</v>
      </c>
      <c r="L399" s="29">
        <v>223.62</v>
      </c>
      <c r="M399" s="29">
        <v>223.62</v>
      </c>
      <c r="N399" s="29">
        <v>223.62</v>
      </c>
      <c r="O399" s="29">
        <v>223.62</v>
      </c>
    </row>
    <row r="400" spans="1:15" x14ac:dyDescent="0.25">
      <c r="A400" s="15" t="str">
        <f>MID(Tabla1[[#This Row],[Org 2]],1,2)</f>
        <v>04</v>
      </c>
      <c r="B400" s="27" t="s">
        <v>290</v>
      </c>
      <c r="C400" s="27" t="s">
        <v>301</v>
      </c>
      <c r="D400" s="16" t="str">
        <f>VLOOKUP(Tabla1[[#This Row],[Prog.]],Hoja2!B:C,2,FALSE)</f>
        <v>Gestión de recursos humanos</v>
      </c>
      <c r="E400" s="17" t="str">
        <f t="shared" si="14"/>
        <v>1</v>
      </c>
      <c r="F400" s="17" t="str">
        <f t="shared" si="15"/>
        <v>16</v>
      </c>
      <c r="G400" s="27" t="s">
        <v>310</v>
      </c>
      <c r="H400" s="28" t="s">
        <v>311</v>
      </c>
      <c r="I400" s="29">
        <v>58760</v>
      </c>
      <c r="J400" s="29">
        <v>0</v>
      </c>
      <c r="K400" s="29">
        <v>58760</v>
      </c>
      <c r="L400" s="29">
        <v>58760</v>
      </c>
      <c r="M400" s="29">
        <v>1056</v>
      </c>
      <c r="N400" s="29">
        <v>1056</v>
      </c>
      <c r="O400" s="29">
        <v>0</v>
      </c>
    </row>
    <row r="401" spans="1:15" x14ac:dyDescent="0.25">
      <c r="A401" s="15" t="str">
        <f>MID(Tabla1[[#This Row],[Org 2]],1,2)</f>
        <v>04</v>
      </c>
      <c r="B401" s="27" t="s">
        <v>290</v>
      </c>
      <c r="C401" s="27" t="s">
        <v>301</v>
      </c>
      <c r="D401" s="16" t="str">
        <f>VLOOKUP(Tabla1[[#This Row],[Prog.]],Hoja2!B:C,2,FALSE)</f>
        <v>Gestión de recursos humanos</v>
      </c>
      <c r="E401" s="17" t="str">
        <f t="shared" si="14"/>
        <v>1</v>
      </c>
      <c r="F401" s="17" t="str">
        <f t="shared" si="15"/>
        <v>16</v>
      </c>
      <c r="G401" s="27" t="s">
        <v>312</v>
      </c>
      <c r="H401" s="28" t="s">
        <v>313</v>
      </c>
      <c r="I401" s="29">
        <v>599300</v>
      </c>
      <c r="J401" s="29">
        <v>0</v>
      </c>
      <c r="K401" s="29">
        <v>599300</v>
      </c>
      <c r="L401" s="29">
        <v>46944.99</v>
      </c>
      <c r="M401" s="29">
        <v>46944.99</v>
      </c>
      <c r="N401" s="29">
        <v>23818.49</v>
      </c>
      <c r="O401" s="29">
        <v>23818.49</v>
      </c>
    </row>
    <row r="402" spans="1:15" x14ac:dyDescent="0.25">
      <c r="A402" s="15" t="str">
        <f>MID(Tabla1[[#This Row],[Org 2]],1,2)</f>
        <v>04</v>
      </c>
      <c r="B402" s="27" t="s">
        <v>290</v>
      </c>
      <c r="C402" s="27" t="s">
        <v>301</v>
      </c>
      <c r="D402" s="16" t="str">
        <f>VLOOKUP(Tabla1[[#This Row],[Prog.]],Hoja2!B:C,2,FALSE)</f>
        <v>Gestión de recursos humanos</v>
      </c>
      <c r="E402" s="17" t="str">
        <f t="shared" si="14"/>
        <v>1</v>
      </c>
      <c r="F402" s="17" t="str">
        <f t="shared" si="15"/>
        <v>16</v>
      </c>
      <c r="G402" s="27" t="s">
        <v>314</v>
      </c>
      <c r="H402" s="28" t="s">
        <v>315</v>
      </c>
      <c r="I402" s="29">
        <v>390000</v>
      </c>
      <c r="J402" s="29">
        <v>0</v>
      </c>
      <c r="K402" s="29">
        <v>390000</v>
      </c>
      <c r="L402" s="29">
        <v>190259.87</v>
      </c>
      <c r="M402" s="29">
        <v>12482.1</v>
      </c>
      <c r="N402" s="29">
        <v>0</v>
      </c>
      <c r="O402" s="29">
        <v>0</v>
      </c>
    </row>
    <row r="403" spans="1:15" x14ac:dyDescent="0.25">
      <c r="A403" s="15" t="str">
        <f>MID(Tabla1[[#This Row],[Org 2]],1,2)</f>
        <v>04</v>
      </c>
      <c r="B403" s="27" t="s">
        <v>290</v>
      </c>
      <c r="C403" s="27" t="s">
        <v>301</v>
      </c>
      <c r="D403" s="16" t="str">
        <f>VLOOKUP(Tabla1[[#This Row],[Prog.]],Hoja2!B:C,2,FALSE)</f>
        <v>Gestión de recursos humanos</v>
      </c>
      <c r="E403" s="17" t="str">
        <f t="shared" si="14"/>
        <v>2</v>
      </c>
      <c r="F403" s="17" t="str">
        <f t="shared" si="15"/>
        <v>20</v>
      </c>
      <c r="G403" s="27" t="s">
        <v>131</v>
      </c>
      <c r="H403" s="28" t="s">
        <v>132</v>
      </c>
      <c r="I403" s="29">
        <v>1700</v>
      </c>
      <c r="J403" s="29">
        <v>0</v>
      </c>
      <c r="K403" s="29">
        <v>1700</v>
      </c>
      <c r="L403" s="29">
        <v>1660</v>
      </c>
      <c r="M403" s="29">
        <v>1660</v>
      </c>
      <c r="N403" s="29">
        <v>0</v>
      </c>
      <c r="O403" s="29">
        <v>0</v>
      </c>
    </row>
    <row r="404" spans="1:15" x14ac:dyDescent="0.25">
      <c r="A404" s="15" t="str">
        <f>MID(Tabla1[[#This Row],[Org 2]],1,2)</f>
        <v>04</v>
      </c>
      <c r="B404" s="27" t="s">
        <v>290</v>
      </c>
      <c r="C404" s="27" t="s">
        <v>301</v>
      </c>
      <c r="D404" s="16" t="str">
        <f>VLOOKUP(Tabla1[[#This Row],[Prog.]],Hoja2!B:C,2,FALSE)</f>
        <v>Gestión de recursos humanos</v>
      </c>
      <c r="E404" s="17" t="str">
        <f t="shared" si="14"/>
        <v>2</v>
      </c>
      <c r="F404" s="17" t="str">
        <f t="shared" si="15"/>
        <v>21</v>
      </c>
      <c r="G404" s="27" t="s">
        <v>133</v>
      </c>
      <c r="H404" s="28" t="s">
        <v>134</v>
      </c>
      <c r="I404" s="29">
        <v>4765</v>
      </c>
      <c r="J404" s="29">
        <v>0</v>
      </c>
      <c r="K404" s="29">
        <v>4765</v>
      </c>
      <c r="L404" s="29">
        <v>400</v>
      </c>
      <c r="M404" s="29">
        <v>400</v>
      </c>
      <c r="N404" s="29">
        <v>0</v>
      </c>
      <c r="O404" s="29">
        <v>0</v>
      </c>
    </row>
    <row r="405" spans="1:15" x14ac:dyDescent="0.25">
      <c r="A405" s="15" t="str">
        <f>MID(Tabla1[[#This Row],[Org 2]],1,2)</f>
        <v>04</v>
      </c>
      <c r="B405" s="27" t="s">
        <v>290</v>
      </c>
      <c r="C405" s="27" t="s">
        <v>301</v>
      </c>
      <c r="D405" s="16" t="str">
        <f>VLOOKUP(Tabla1[[#This Row],[Prog.]],Hoja2!B:C,2,FALSE)</f>
        <v>Gestión de recursos humanos</v>
      </c>
      <c r="E405" s="17" t="str">
        <f t="shared" si="14"/>
        <v>2</v>
      </c>
      <c r="F405" s="17" t="str">
        <f t="shared" si="15"/>
        <v>22</v>
      </c>
      <c r="G405" s="27" t="s">
        <v>161</v>
      </c>
      <c r="H405" s="28" t="s">
        <v>162</v>
      </c>
      <c r="I405" s="29">
        <v>4250</v>
      </c>
      <c r="J405" s="29">
        <v>0</v>
      </c>
      <c r="K405" s="29">
        <v>4250</v>
      </c>
      <c r="L405" s="29">
        <v>0</v>
      </c>
      <c r="M405" s="29">
        <v>0</v>
      </c>
      <c r="N405" s="29">
        <v>0</v>
      </c>
      <c r="O405" s="29">
        <v>0</v>
      </c>
    </row>
    <row r="406" spans="1:15" x14ac:dyDescent="0.25">
      <c r="A406" s="15" t="str">
        <f>MID(Tabla1[[#This Row],[Org 2]],1,2)</f>
        <v>04</v>
      </c>
      <c r="B406" s="27" t="s">
        <v>290</v>
      </c>
      <c r="C406" s="27" t="s">
        <v>301</v>
      </c>
      <c r="D406" s="16" t="str">
        <f>VLOOKUP(Tabla1[[#This Row],[Prog.]],Hoja2!B:C,2,FALSE)</f>
        <v>Gestión de recursos humanos</v>
      </c>
      <c r="E406" s="17" t="str">
        <f t="shared" si="14"/>
        <v>2</v>
      </c>
      <c r="F406" s="17" t="str">
        <f t="shared" si="15"/>
        <v>22</v>
      </c>
      <c r="G406" s="27" t="s">
        <v>316</v>
      </c>
      <c r="H406" s="28" t="s">
        <v>317</v>
      </c>
      <c r="I406" s="29">
        <v>42500</v>
      </c>
      <c r="J406" s="29">
        <v>0</v>
      </c>
      <c r="K406" s="29">
        <v>42500</v>
      </c>
      <c r="L406" s="29">
        <v>0</v>
      </c>
      <c r="M406" s="29">
        <v>0</v>
      </c>
      <c r="N406" s="29">
        <v>0</v>
      </c>
      <c r="O406" s="29">
        <v>0</v>
      </c>
    </row>
    <row r="407" spans="1:15" x14ac:dyDescent="0.25">
      <c r="A407" s="15" t="str">
        <f>MID(Tabla1[[#This Row],[Org 2]],1,2)</f>
        <v>04</v>
      </c>
      <c r="B407" s="27" t="s">
        <v>290</v>
      </c>
      <c r="C407" s="27" t="s">
        <v>301</v>
      </c>
      <c r="D407" s="16" t="str">
        <f>VLOOKUP(Tabla1[[#This Row],[Prog.]],Hoja2!B:C,2,FALSE)</f>
        <v>Gestión de recursos humanos</v>
      </c>
      <c r="E407" s="17" t="str">
        <f t="shared" si="14"/>
        <v>2</v>
      </c>
      <c r="F407" s="17" t="str">
        <f t="shared" si="15"/>
        <v>22</v>
      </c>
      <c r="G407" s="27" t="s">
        <v>165</v>
      </c>
      <c r="H407" s="28" t="s">
        <v>166</v>
      </c>
      <c r="I407" s="29">
        <v>920</v>
      </c>
      <c r="J407" s="29">
        <v>0</v>
      </c>
      <c r="K407" s="29">
        <v>920</v>
      </c>
      <c r="L407" s="29">
        <v>143.55000000000001</v>
      </c>
      <c r="M407" s="29">
        <v>143.55000000000001</v>
      </c>
      <c r="N407" s="29">
        <v>0</v>
      </c>
      <c r="O407" s="29">
        <v>0</v>
      </c>
    </row>
    <row r="408" spans="1:15" x14ac:dyDescent="0.25">
      <c r="A408" s="15" t="str">
        <f>MID(Tabla1[[#This Row],[Org 2]],1,2)</f>
        <v>04</v>
      </c>
      <c r="B408" s="27" t="s">
        <v>290</v>
      </c>
      <c r="C408" s="27" t="s">
        <v>301</v>
      </c>
      <c r="D408" s="16" t="str">
        <f>VLOOKUP(Tabla1[[#This Row],[Prog.]],Hoja2!B:C,2,FALSE)</f>
        <v>Gestión de recursos humanos</v>
      </c>
      <c r="E408" s="17" t="str">
        <f t="shared" si="14"/>
        <v>2</v>
      </c>
      <c r="F408" s="17" t="str">
        <f t="shared" si="15"/>
        <v>22</v>
      </c>
      <c r="G408" s="27" t="s">
        <v>137</v>
      </c>
      <c r="H408" s="28" t="s">
        <v>138</v>
      </c>
      <c r="I408" s="29">
        <v>17000</v>
      </c>
      <c r="J408" s="29">
        <v>0</v>
      </c>
      <c r="K408" s="29">
        <v>17000</v>
      </c>
      <c r="L408" s="29">
        <v>0</v>
      </c>
      <c r="M408" s="29">
        <v>0</v>
      </c>
      <c r="N408" s="29">
        <v>0</v>
      </c>
      <c r="O408" s="29">
        <v>0</v>
      </c>
    </row>
    <row r="409" spans="1:15" x14ac:dyDescent="0.25">
      <c r="A409" s="15" t="str">
        <f>MID(Tabla1[[#This Row],[Org 2]],1,2)</f>
        <v>04</v>
      </c>
      <c r="B409" s="27" t="s">
        <v>290</v>
      </c>
      <c r="C409" s="27" t="s">
        <v>301</v>
      </c>
      <c r="D409" s="16" t="str">
        <f>VLOOKUP(Tabla1[[#This Row],[Prog.]],Hoja2!B:C,2,FALSE)</f>
        <v>Gestión de recursos humanos</v>
      </c>
      <c r="E409" s="17" t="str">
        <f t="shared" si="14"/>
        <v>2</v>
      </c>
      <c r="F409" s="17" t="str">
        <f t="shared" si="15"/>
        <v>23</v>
      </c>
      <c r="G409" s="27" t="s">
        <v>117</v>
      </c>
      <c r="H409" s="28" t="s">
        <v>118</v>
      </c>
      <c r="I409" s="29">
        <v>3000</v>
      </c>
      <c r="J409" s="29">
        <v>0</v>
      </c>
      <c r="K409" s="29">
        <v>3000</v>
      </c>
      <c r="L409" s="29">
        <v>190.11</v>
      </c>
      <c r="M409" s="29">
        <v>190.11</v>
      </c>
      <c r="N409" s="29">
        <v>190.11</v>
      </c>
      <c r="O409" s="29">
        <v>190.11</v>
      </c>
    </row>
    <row r="410" spans="1:15" x14ac:dyDescent="0.25">
      <c r="A410" s="15" t="str">
        <f>MID(Tabla1[[#This Row],[Org 2]],1,2)</f>
        <v>04</v>
      </c>
      <c r="B410" s="27" t="s">
        <v>290</v>
      </c>
      <c r="C410" s="27" t="s">
        <v>301</v>
      </c>
      <c r="D410" s="16" t="str">
        <f>VLOOKUP(Tabla1[[#This Row],[Prog.]],Hoja2!B:C,2,FALSE)</f>
        <v>Gestión de recursos humanos</v>
      </c>
      <c r="E410" s="17" t="str">
        <f t="shared" si="14"/>
        <v>2</v>
      </c>
      <c r="F410" s="17" t="str">
        <f t="shared" si="15"/>
        <v>23</v>
      </c>
      <c r="G410" s="27" t="s">
        <v>121</v>
      </c>
      <c r="H410" s="28" t="s">
        <v>122</v>
      </c>
      <c r="I410" s="29">
        <v>3000</v>
      </c>
      <c r="J410" s="29">
        <v>0</v>
      </c>
      <c r="K410" s="29">
        <v>3000</v>
      </c>
      <c r="L410" s="29">
        <v>100.32</v>
      </c>
      <c r="M410" s="29">
        <v>100.32</v>
      </c>
      <c r="N410" s="29">
        <v>100.32</v>
      </c>
      <c r="O410" s="29">
        <v>100.32</v>
      </c>
    </row>
    <row r="411" spans="1:15" x14ac:dyDescent="0.25">
      <c r="A411" s="15" t="str">
        <f>MID(Tabla1[[#This Row],[Org 2]],1,2)</f>
        <v>04</v>
      </c>
      <c r="B411" s="27" t="s">
        <v>290</v>
      </c>
      <c r="C411" s="27" t="s">
        <v>301</v>
      </c>
      <c r="D411" s="16" t="str">
        <f>VLOOKUP(Tabla1[[#This Row],[Prog.]],Hoja2!B:C,2,FALSE)</f>
        <v>Gestión de recursos humanos</v>
      </c>
      <c r="E411" s="17" t="str">
        <f t="shared" si="14"/>
        <v>2</v>
      </c>
      <c r="F411" s="17" t="str">
        <f t="shared" si="15"/>
        <v>23</v>
      </c>
      <c r="G411" s="27" t="s">
        <v>178</v>
      </c>
      <c r="H411" s="28" t="s">
        <v>179</v>
      </c>
      <c r="I411" s="29">
        <v>246500</v>
      </c>
      <c r="J411" s="29">
        <v>-7667.37</v>
      </c>
      <c r="K411" s="29">
        <v>238832.63</v>
      </c>
      <c r="L411" s="29">
        <v>65176.13</v>
      </c>
      <c r="M411" s="29">
        <v>65176.13</v>
      </c>
      <c r="N411" s="29">
        <v>65176.08</v>
      </c>
      <c r="O411" s="29">
        <v>65176.08</v>
      </c>
    </row>
    <row r="412" spans="1:15" x14ac:dyDescent="0.25">
      <c r="A412" s="15" t="str">
        <f>MID(Tabla1[[#This Row],[Org 2]],1,2)</f>
        <v>04</v>
      </c>
      <c r="B412" s="27" t="s">
        <v>290</v>
      </c>
      <c r="C412" s="27" t="s">
        <v>301</v>
      </c>
      <c r="D412" s="16" t="str">
        <f>VLOOKUP(Tabla1[[#This Row],[Prog.]],Hoja2!B:C,2,FALSE)</f>
        <v>Gestión de recursos humanos</v>
      </c>
      <c r="E412" s="17" t="str">
        <f t="shared" si="14"/>
        <v>6</v>
      </c>
      <c r="F412" s="17" t="str">
        <f t="shared" si="15"/>
        <v>64</v>
      </c>
      <c r="G412" s="27" t="s">
        <v>205</v>
      </c>
      <c r="H412" s="28" t="s">
        <v>206</v>
      </c>
      <c r="I412" s="29">
        <v>277150</v>
      </c>
      <c r="J412" s="29">
        <v>0</v>
      </c>
      <c r="K412" s="29">
        <v>277150</v>
      </c>
      <c r="L412" s="29">
        <v>277149.59999999998</v>
      </c>
      <c r="M412" s="29">
        <v>277149.59999999998</v>
      </c>
      <c r="N412" s="29">
        <v>0</v>
      </c>
      <c r="O412" s="29">
        <v>0</v>
      </c>
    </row>
    <row r="413" spans="1:15" x14ac:dyDescent="0.25">
      <c r="A413" s="15" t="str">
        <f>MID(Tabla1[[#This Row],[Org 2]],1,2)</f>
        <v>04</v>
      </c>
      <c r="B413" s="27" t="s">
        <v>290</v>
      </c>
      <c r="C413" s="27" t="s">
        <v>301</v>
      </c>
      <c r="D413" s="16" t="str">
        <f>VLOOKUP(Tabla1[[#This Row],[Prog.]],Hoja2!B:C,2,FALSE)</f>
        <v>Gestión de recursos humanos</v>
      </c>
      <c r="E413" s="17" t="str">
        <f t="shared" si="14"/>
        <v>8</v>
      </c>
      <c r="F413" s="17" t="str">
        <f t="shared" si="15"/>
        <v>83</v>
      </c>
      <c r="G413" s="27" t="s">
        <v>318</v>
      </c>
      <c r="H413" s="28" t="s">
        <v>319</v>
      </c>
      <c r="I413" s="29">
        <v>170000</v>
      </c>
      <c r="J413" s="29">
        <v>0</v>
      </c>
      <c r="K413" s="29">
        <v>170000</v>
      </c>
      <c r="L413" s="29">
        <v>82499.5</v>
      </c>
      <c r="M413" s="29">
        <v>82499.5</v>
      </c>
      <c r="N413" s="29">
        <v>82499.5</v>
      </c>
      <c r="O413" s="29">
        <v>82499.5</v>
      </c>
    </row>
    <row r="414" spans="1:15" x14ac:dyDescent="0.25">
      <c r="A414" s="15" t="str">
        <f>MID(Tabla1[[#This Row],[Org 2]],1,2)</f>
        <v>04</v>
      </c>
      <c r="B414" s="27" t="s">
        <v>290</v>
      </c>
      <c r="C414" s="27" t="s">
        <v>301</v>
      </c>
      <c r="D414" s="16" t="str">
        <f>VLOOKUP(Tabla1[[#This Row],[Prog.]],Hoja2!B:C,2,FALSE)</f>
        <v>Gestión de recursos humanos</v>
      </c>
      <c r="E414" s="17" t="str">
        <f t="shared" si="14"/>
        <v>8</v>
      </c>
      <c r="F414" s="17" t="str">
        <f t="shared" si="15"/>
        <v>83</v>
      </c>
      <c r="G414" s="27" t="s">
        <v>320</v>
      </c>
      <c r="H414" s="28" t="s">
        <v>321</v>
      </c>
      <c r="I414" s="29">
        <v>400000</v>
      </c>
      <c r="J414" s="29">
        <v>0</v>
      </c>
      <c r="K414" s="29">
        <v>400000</v>
      </c>
      <c r="L414" s="29">
        <v>30386</v>
      </c>
      <c r="M414" s="29">
        <v>30386</v>
      </c>
      <c r="N414" s="29">
        <v>30386</v>
      </c>
      <c r="O414" s="29">
        <v>30386</v>
      </c>
    </row>
    <row r="415" spans="1:15" x14ac:dyDescent="0.25">
      <c r="A415" s="15" t="str">
        <f>MID(Tabla1[[#This Row],[Org 2]],1,2)</f>
        <v>04</v>
      </c>
      <c r="B415" s="27" t="s">
        <v>290</v>
      </c>
      <c r="C415" s="27" t="s">
        <v>322</v>
      </c>
      <c r="D415" s="16" t="str">
        <f>VLOOKUP(Tabla1[[#This Row],[Prog.]],Hoja2!B:C,2,FALSE)</f>
        <v>Tecnologías de la información y comunicación</v>
      </c>
      <c r="E415" s="17" t="str">
        <f t="shared" si="14"/>
        <v>1</v>
      </c>
      <c r="F415" s="17" t="str">
        <f t="shared" si="15"/>
        <v>12</v>
      </c>
      <c r="G415" s="27" t="s">
        <v>125</v>
      </c>
      <c r="H415" s="28" t="s">
        <v>126</v>
      </c>
      <c r="I415" s="29">
        <v>171829</v>
      </c>
      <c r="J415" s="29">
        <v>0</v>
      </c>
      <c r="K415" s="29">
        <v>171829</v>
      </c>
      <c r="L415" s="29">
        <v>162786</v>
      </c>
      <c r="M415" s="29">
        <v>162786</v>
      </c>
      <c r="N415" s="29">
        <v>53739.45</v>
      </c>
      <c r="O415" s="29">
        <v>53739.45</v>
      </c>
    </row>
    <row r="416" spans="1:15" x14ac:dyDescent="0.25">
      <c r="A416" s="15" t="str">
        <f>MID(Tabla1[[#This Row],[Org 2]],1,2)</f>
        <v>04</v>
      </c>
      <c r="B416" s="27" t="s">
        <v>290</v>
      </c>
      <c r="C416" s="27" t="s">
        <v>322</v>
      </c>
      <c r="D416" s="16" t="str">
        <f>VLOOKUP(Tabla1[[#This Row],[Prog.]],Hoja2!B:C,2,FALSE)</f>
        <v>Tecnologías de la información y comunicación</v>
      </c>
      <c r="E416" s="17" t="str">
        <f t="shared" si="14"/>
        <v>1</v>
      </c>
      <c r="F416" s="17" t="str">
        <f t="shared" si="15"/>
        <v>12</v>
      </c>
      <c r="G416" s="27" t="s">
        <v>127</v>
      </c>
      <c r="H416" s="28" t="s">
        <v>128</v>
      </c>
      <c r="I416" s="29">
        <v>71573</v>
      </c>
      <c r="J416" s="29">
        <v>0</v>
      </c>
      <c r="K416" s="29">
        <v>71573</v>
      </c>
      <c r="L416" s="29">
        <v>47715</v>
      </c>
      <c r="M416" s="29">
        <v>47715</v>
      </c>
      <c r="N416" s="29">
        <v>13768.2</v>
      </c>
      <c r="O416" s="29">
        <v>13768.2</v>
      </c>
    </row>
    <row r="417" spans="1:15" x14ac:dyDescent="0.25">
      <c r="A417" s="15" t="str">
        <f>MID(Tabla1[[#This Row],[Org 2]],1,2)</f>
        <v>04</v>
      </c>
      <c r="B417" s="27" t="s">
        <v>290</v>
      </c>
      <c r="C417" s="27" t="s">
        <v>322</v>
      </c>
      <c r="D417" s="16" t="str">
        <f>VLOOKUP(Tabla1[[#This Row],[Prog.]],Hoja2!B:C,2,FALSE)</f>
        <v>Tecnologías de la información y comunicación</v>
      </c>
      <c r="E417" s="17" t="str">
        <f t="shared" si="14"/>
        <v>1</v>
      </c>
      <c r="F417" s="17" t="str">
        <f t="shared" si="15"/>
        <v>12</v>
      </c>
      <c r="G417" s="27" t="s">
        <v>95</v>
      </c>
      <c r="H417" s="28" t="s">
        <v>96</v>
      </c>
      <c r="I417" s="29">
        <v>12181</v>
      </c>
      <c r="J417" s="29">
        <v>0</v>
      </c>
      <c r="K417" s="29">
        <v>12181</v>
      </c>
      <c r="L417" s="29">
        <v>11770</v>
      </c>
      <c r="M417" s="29">
        <v>11770</v>
      </c>
      <c r="N417" s="29">
        <v>3445.84</v>
      </c>
      <c r="O417" s="29">
        <v>3445.84</v>
      </c>
    </row>
    <row r="418" spans="1:15" x14ac:dyDescent="0.25">
      <c r="A418" s="15" t="str">
        <f>MID(Tabla1[[#This Row],[Org 2]],1,2)</f>
        <v>04</v>
      </c>
      <c r="B418" s="27" t="s">
        <v>290</v>
      </c>
      <c r="C418" s="27" t="s">
        <v>322</v>
      </c>
      <c r="D418" s="16" t="str">
        <f>VLOOKUP(Tabla1[[#This Row],[Prog.]],Hoja2!B:C,2,FALSE)</f>
        <v>Tecnologías de la información y comunicación</v>
      </c>
      <c r="E418" s="17" t="str">
        <f t="shared" si="14"/>
        <v>1</v>
      </c>
      <c r="F418" s="17" t="str">
        <f t="shared" si="15"/>
        <v>12</v>
      </c>
      <c r="G418" s="27" t="s">
        <v>129</v>
      </c>
      <c r="H418" s="28" t="s">
        <v>130</v>
      </c>
      <c r="I418" s="29">
        <v>10325</v>
      </c>
      <c r="J418" s="29">
        <v>0</v>
      </c>
      <c r="K418" s="29">
        <v>10325</v>
      </c>
      <c r="L418" s="29">
        <v>9976</v>
      </c>
      <c r="M418" s="29">
        <v>9976</v>
      </c>
      <c r="N418" s="29">
        <v>2871.63</v>
      </c>
      <c r="O418" s="29">
        <v>2871.63</v>
      </c>
    </row>
    <row r="419" spans="1:15" x14ac:dyDescent="0.25">
      <c r="A419" s="15" t="str">
        <f>MID(Tabla1[[#This Row],[Org 2]],1,2)</f>
        <v>04</v>
      </c>
      <c r="B419" s="27" t="s">
        <v>290</v>
      </c>
      <c r="C419" s="27" t="s">
        <v>322</v>
      </c>
      <c r="D419" s="16" t="str">
        <f>VLOOKUP(Tabla1[[#This Row],[Prog.]],Hoja2!B:C,2,FALSE)</f>
        <v>Tecnologías de la información y comunicación</v>
      </c>
      <c r="E419" s="17" t="str">
        <f t="shared" si="14"/>
        <v>1</v>
      </c>
      <c r="F419" s="17" t="str">
        <f t="shared" si="15"/>
        <v>12</v>
      </c>
      <c r="G419" s="27" t="s">
        <v>97</v>
      </c>
      <c r="H419" s="28" t="s">
        <v>98</v>
      </c>
      <c r="I419" s="29">
        <v>41104</v>
      </c>
      <c r="J419" s="29">
        <v>0</v>
      </c>
      <c r="K419" s="29">
        <v>41104</v>
      </c>
      <c r="L419" s="29">
        <v>38858</v>
      </c>
      <c r="M419" s="29">
        <v>38858</v>
      </c>
      <c r="N419" s="29">
        <v>14328.88</v>
      </c>
      <c r="O419" s="29">
        <v>14328.88</v>
      </c>
    </row>
    <row r="420" spans="1:15" x14ac:dyDescent="0.25">
      <c r="A420" s="15" t="str">
        <f>MID(Tabla1[[#This Row],[Org 2]],1,2)</f>
        <v>04</v>
      </c>
      <c r="B420" s="27" t="s">
        <v>290</v>
      </c>
      <c r="C420" s="27" t="s">
        <v>322</v>
      </c>
      <c r="D420" s="16" t="str">
        <f>VLOOKUP(Tabla1[[#This Row],[Prog.]],Hoja2!B:C,2,FALSE)</f>
        <v>Tecnologías de la información y comunicación</v>
      </c>
      <c r="E420" s="17" t="str">
        <f t="shared" si="14"/>
        <v>1</v>
      </c>
      <c r="F420" s="17" t="str">
        <f t="shared" si="15"/>
        <v>12</v>
      </c>
      <c r="G420" s="27" t="s">
        <v>99</v>
      </c>
      <c r="H420" s="28" t="s">
        <v>100</v>
      </c>
      <c r="I420" s="29">
        <v>145518</v>
      </c>
      <c r="J420" s="29">
        <v>0</v>
      </c>
      <c r="K420" s="29">
        <v>145518</v>
      </c>
      <c r="L420" s="29">
        <v>129739</v>
      </c>
      <c r="M420" s="29">
        <v>129739</v>
      </c>
      <c r="N420" s="29">
        <v>38733.89</v>
      </c>
      <c r="O420" s="29">
        <v>38733.89</v>
      </c>
    </row>
    <row r="421" spans="1:15" x14ac:dyDescent="0.25">
      <c r="A421" s="15" t="str">
        <f>MID(Tabla1[[#This Row],[Org 2]],1,2)</f>
        <v>04</v>
      </c>
      <c r="B421" s="27" t="s">
        <v>290</v>
      </c>
      <c r="C421" s="27" t="s">
        <v>322</v>
      </c>
      <c r="D421" s="16" t="str">
        <f>VLOOKUP(Tabla1[[#This Row],[Prog.]],Hoja2!B:C,2,FALSE)</f>
        <v>Tecnologías de la información y comunicación</v>
      </c>
      <c r="E421" s="17" t="str">
        <f t="shared" si="14"/>
        <v>1</v>
      </c>
      <c r="F421" s="17" t="str">
        <f t="shared" si="15"/>
        <v>12</v>
      </c>
      <c r="G421" s="27" t="s">
        <v>101</v>
      </c>
      <c r="H421" s="28" t="s">
        <v>102</v>
      </c>
      <c r="I421" s="29">
        <v>417328</v>
      </c>
      <c r="J421" s="29">
        <v>0</v>
      </c>
      <c r="K421" s="29">
        <v>417328</v>
      </c>
      <c r="L421" s="29">
        <v>376629</v>
      </c>
      <c r="M421" s="29">
        <v>376629</v>
      </c>
      <c r="N421" s="29">
        <v>112680.49</v>
      </c>
      <c r="O421" s="29">
        <v>112680.49</v>
      </c>
    </row>
    <row r="422" spans="1:15" x14ac:dyDescent="0.25">
      <c r="A422" s="15" t="str">
        <f>MID(Tabla1[[#This Row],[Org 2]],1,2)</f>
        <v>04</v>
      </c>
      <c r="B422" s="27" t="s">
        <v>290</v>
      </c>
      <c r="C422" s="27" t="s">
        <v>322</v>
      </c>
      <c r="D422" s="16" t="str">
        <f>VLOOKUP(Tabla1[[#This Row],[Prog.]],Hoja2!B:C,2,FALSE)</f>
        <v>Tecnologías de la información y comunicación</v>
      </c>
      <c r="E422" s="17" t="str">
        <f t="shared" si="14"/>
        <v>1</v>
      </c>
      <c r="F422" s="17" t="str">
        <f t="shared" si="15"/>
        <v>12</v>
      </c>
      <c r="G422" s="27" t="s">
        <v>103</v>
      </c>
      <c r="H422" s="28" t="s">
        <v>104</v>
      </c>
      <c r="I422" s="29">
        <v>18248</v>
      </c>
      <c r="J422" s="29">
        <v>0</v>
      </c>
      <c r="K422" s="29">
        <v>18248</v>
      </c>
      <c r="L422" s="29">
        <v>16411</v>
      </c>
      <c r="M422" s="29">
        <v>16411</v>
      </c>
      <c r="N422" s="29">
        <v>7924.47</v>
      </c>
      <c r="O422" s="29">
        <v>7924.47</v>
      </c>
    </row>
    <row r="423" spans="1:15" x14ac:dyDescent="0.25">
      <c r="A423" s="15" t="str">
        <f>MID(Tabla1[[#This Row],[Org 2]],1,2)</f>
        <v>04</v>
      </c>
      <c r="B423" s="27" t="s">
        <v>290</v>
      </c>
      <c r="C423" s="27" t="s">
        <v>322</v>
      </c>
      <c r="D423" s="16" t="str">
        <f>VLOOKUP(Tabla1[[#This Row],[Prog.]],Hoja2!B:C,2,FALSE)</f>
        <v>Tecnologías de la información y comunicación</v>
      </c>
      <c r="E423" s="17" t="str">
        <f t="shared" si="14"/>
        <v>1</v>
      </c>
      <c r="F423" s="17" t="str">
        <f t="shared" si="15"/>
        <v>15</v>
      </c>
      <c r="G423" s="27" t="s">
        <v>149</v>
      </c>
      <c r="H423" s="28" t="s">
        <v>150</v>
      </c>
      <c r="I423" s="29">
        <v>1000</v>
      </c>
      <c r="J423" s="29">
        <v>0</v>
      </c>
      <c r="K423" s="29">
        <v>1000</v>
      </c>
      <c r="L423" s="29">
        <v>0</v>
      </c>
      <c r="M423" s="29">
        <v>0</v>
      </c>
      <c r="N423" s="29">
        <v>0</v>
      </c>
      <c r="O423" s="29">
        <v>0</v>
      </c>
    </row>
    <row r="424" spans="1:15" x14ac:dyDescent="0.25">
      <c r="A424" s="15" t="str">
        <f>MID(Tabla1[[#This Row],[Org 2]],1,2)</f>
        <v>04</v>
      </c>
      <c r="B424" s="27" t="s">
        <v>290</v>
      </c>
      <c r="C424" s="27" t="s">
        <v>322</v>
      </c>
      <c r="D424" s="16" t="str">
        <f>VLOOKUP(Tabla1[[#This Row],[Prog.]],Hoja2!B:C,2,FALSE)</f>
        <v>Tecnologías de la información y comunicación</v>
      </c>
      <c r="E424" s="17" t="str">
        <f t="shared" si="14"/>
        <v>2</v>
      </c>
      <c r="F424" s="17" t="str">
        <f t="shared" si="15"/>
        <v>21</v>
      </c>
      <c r="G424" s="27" t="s">
        <v>133</v>
      </c>
      <c r="H424" s="28" t="s">
        <v>134</v>
      </c>
      <c r="I424" s="29">
        <v>10725</v>
      </c>
      <c r="J424" s="29">
        <v>0</v>
      </c>
      <c r="K424" s="29">
        <v>10725</v>
      </c>
      <c r="L424" s="29">
        <v>8418.6</v>
      </c>
      <c r="M424" s="29">
        <v>8134.13</v>
      </c>
      <c r="N424" s="29">
        <v>715.53</v>
      </c>
      <c r="O424" s="29">
        <v>715.53</v>
      </c>
    </row>
    <row r="425" spans="1:15" x14ac:dyDescent="0.25">
      <c r="A425" s="15" t="str">
        <f>MID(Tabla1[[#This Row],[Org 2]],1,2)</f>
        <v>04</v>
      </c>
      <c r="B425" s="27" t="s">
        <v>290</v>
      </c>
      <c r="C425" s="27" t="s">
        <v>322</v>
      </c>
      <c r="D425" s="16" t="str">
        <f>VLOOKUP(Tabla1[[#This Row],[Prog.]],Hoja2!B:C,2,FALSE)</f>
        <v>Tecnologías de la información y comunicación</v>
      </c>
      <c r="E425" s="17" t="str">
        <f t="shared" si="14"/>
        <v>2</v>
      </c>
      <c r="F425" s="17" t="str">
        <f t="shared" si="15"/>
        <v>21</v>
      </c>
      <c r="G425" s="27" t="s">
        <v>323</v>
      </c>
      <c r="H425" s="28" t="s">
        <v>324</v>
      </c>
      <c r="I425" s="29">
        <v>1201032</v>
      </c>
      <c r="J425" s="29">
        <v>0</v>
      </c>
      <c r="K425" s="29">
        <v>1201032</v>
      </c>
      <c r="L425" s="29">
        <v>1146900.73</v>
      </c>
      <c r="M425" s="29">
        <v>1146900.73</v>
      </c>
      <c r="N425" s="29">
        <v>191460.39</v>
      </c>
      <c r="O425" s="29">
        <v>191460.39</v>
      </c>
    </row>
    <row r="426" spans="1:15" x14ac:dyDescent="0.25">
      <c r="A426" s="15" t="str">
        <f>MID(Tabla1[[#This Row],[Org 2]],1,2)</f>
        <v>04</v>
      </c>
      <c r="B426" s="27" t="s">
        <v>290</v>
      </c>
      <c r="C426" s="27" t="s">
        <v>322</v>
      </c>
      <c r="D426" s="16" t="str">
        <f>VLOOKUP(Tabla1[[#This Row],[Prog.]],Hoja2!B:C,2,FALSE)</f>
        <v>Tecnologías de la información y comunicación</v>
      </c>
      <c r="E426" s="17" t="str">
        <f t="shared" si="14"/>
        <v>2</v>
      </c>
      <c r="F426" s="17" t="str">
        <f t="shared" si="15"/>
        <v>22</v>
      </c>
      <c r="G426" s="27" t="s">
        <v>297</v>
      </c>
      <c r="H426" s="28" t="s">
        <v>298</v>
      </c>
      <c r="I426" s="29">
        <v>51363</v>
      </c>
      <c r="J426" s="29">
        <v>0</v>
      </c>
      <c r="K426" s="29">
        <v>51363</v>
      </c>
      <c r="L426" s="29">
        <v>48362.65</v>
      </c>
      <c r="M426" s="29">
        <v>48362.65</v>
      </c>
      <c r="N426" s="29">
        <v>5488.56</v>
      </c>
      <c r="O426" s="29">
        <v>5488.56</v>
      </c>
    </row>
    <row r="427" spans="1:15" x14ac:dyDescent="0.25">
      <c r="A427" s="15" t="str">
        <f>MID(Tabla1[[#This Row],[Org 2]],1,2)</f>
        <v>04</v>
      </c>
      <c r="B427" s="27" t="s">
        <v>290</v>
      </c>
      <c r="C427" s="27" t="s">
        <v>322</v>
      </c>
      <c r="D427" s="16" t="str">
        <f>VLOOKUP(Tabla1[[#This Row],[Prog.]],Hoja2!B:C,2,FALSE)</f>
        <v>Tecnologías de la información y comunicación</v>
      </c>
      <c r="E427" s="17" t="str">
        <f t="shared" si="14"/>
        <v>2</v>
      </c>
      <c r="F427" s="17" t="str">
        <f t="shared" si="15"/>
        <v>22</v>
      </c>
      <c r="G427" s="27" t="s">
        <v>168</v>
      </c>
      <c r="H427" s="28" t="s">
        <v>169</v>
      </c>
      <c r="I427" s="29">
        <v>81296</v>
      </c>
      <c r="J427" s="29">
        <v>0</v>
      </c>
      <c r="K427" s="29">
        <v>81296</v>
      </c>
      <c r="L427" s="29">
        <v>70000</v>
      </c>
      <c r="M427" s="29">
        <v>70000</v>
      </c>
      <c r="N427" s="29">
        <v>16766.8</v>
      </c>
      <c r="O427" s="29">
        <v>16766.8</v>
      </c>
    </row>
    <row r="428" spans="1:15" x14ac:dyDescent="0.25">
      <c r="A428" s="15" t="str">
        <f>MID(Tabla1[[#This Row],[Org 2]],1,2)</f>
        <v>04</v>
      </c>
      <c r="B428" s="27" t="s">
        <v>290</v>
      </c>
      <c r="C428" s="27" t="s">
        <v>322</v>
      </c>
      <c r="D428" s="16" t="str">
        <f>VLOOKUP(Tabla1[[#This Row],[Prog.]],Hoja2!B:C,2,FALSE)</f>
        <v>Tecnologías de la información y comunicación</v>
      </c>
      <c r="E428" s="17" t="str">
        <f t="shared" si="14"/>
        <v>2</v>
      </c>
      <c r="F428" s="17" t="str">
        <f t="shared" si="15"/>
        <v>22</v>
      </c>
      <c r="G428" s="27" t="s">
        <v>276</v>
      </c>
      <c r="H428" s="28" t="s">
        <v>277</v>
      </c>
      <c r="I428" s="29">
        <v>432824</v>
      </c>
      <c r="J428" s="29">
        <v>0</v>
      </c>
      <c r="K428" s="29">
        <v>432824</v>
      </c>
      <c r="L428" s="29">
        <v>328829.09999999998</v>
      </c>
      <c r="M428" s="29">
        <v>328829.09999999998</v>
      </c>
      <c r="N428" s="29">
        <v>54804.86</v>
      </c>
      <c r="O428" s="29">
        <v>54804.86</v>
      </c>
    </row>
    <row r="429" spans="1:15" x14ac:dyDescent="0.25">
      <c r="A429" s="15" t="str">
        <f>MID(Tabla1[[#This Row],[Org 2]],1,2)</f>
        <v>04</v>
      </c>
      <c r="B429" s="27" t="s">
        <v>290</v>
      </c>
      <c r="C429" s="27" t="s">
        <v>322</v>
      </c>
      <c r="D429" s="16" t="str">
        <f>VLOOKUP(Tabla1[[#This Row],[Prog.]],Hoja2!B:C,2,FALSE)</f>
        <v>Tecnologías de la información y comunicación</v>
      </c>
      <c r="E429" s="17" t="str">
        <f t="shared" si="14"/>
        <v>2</v>
      </c>
      <c r="F429" s="17" t="str">
        <f t="shared" si="15"/>
        <v>22</v>
      </c>
      <c r="G429" s="27" t="s">
        <v>165</v>
      </c>
      <c r="H429" s="28" t="s">
        <v>166</v>
      </c>
      <c r="I429" s="29">
        <v>3000</v>
      </c>
      <c r="J429" s="29">
        <v>0</v>
      </c>
      <c r="K429" s="29">
        <v>3000</v>
      </c>
      <c r="L429" s="29">
        <v>6050</v>
      </c>
      <c r="M429" s="29">
        <v>6050</v>
      </c>
      <c r="N429" s="29">
        <v>3025</v>
      </c>
      <c r="O429" s="29">
        <v>3025</v>
      </c>
    </row>
    <row r="430" spans="1:15" x14ac:dyDescent="0.25">
      <c r="A430" s="15" t="str">
        <f>MID(Tabla1[[#This Row],[Org 2]],1,2)</f>
        <v>04</v>
      </c>
      <c r="B430" s="27" t="s">
        <v>290</v>
      </c>
      <c r="C430" s="27" t="s">
        <v>322</v>
      </c>
      <c r="D430" s="16" t="str">
        <f>VLOOKUP(Tabla1[[#This Row],[Prog.]],Hoja2!B:C,2,FALSE)</f>
        <v>Tecnologías de la información y comunicación</v>
      </c>
      <c r="E430" s="17" t="str">
        <f t="shared" si="14"/>
        <v>2</v>
      </c>
      <c r="F430" s="17" t="str">
        <f t="shared" si="15"/>
        <v>22</v>
      </c>
      <c r="G430" s="27" t="s">
        <v>215</v>
      </c>
      <c r="H430" s="28" t="s">
        <v>216</v>
      </c>
      <c r="I430" s="29">
        <v>15331</v>
      </c>
      <c r="J430" s="29">
        <v>0</v>
      </c>
      <c r="K430" s="29">
        <v>15331</v>
      </c>
      <c r="L430" s="29">
        <v>11724.78</v>
      </c>
      <c r="M430" s="29">
        <v>11724.78</v>
      </c>
      <c r="N430" s="29">
        <v>1954.12</v>
      </c>
      <c r="O430" s="29">
        <v>1954.12</v>
      </c>
    </row>
    <row r="431" spans="1:15" x14ac:dyDescent="0.25">
      <c r="A431" s="15" t="str">
        <f>MID(Tabla1[[#This Row],[Org 2]],1,2)</f>
        <v>04</v>
      </c>
      <c r="B431" s="27" t="s">
        <v>290</v>
      </c>
      <c r="C431" s="27" t="s">
        <v>322</v>
      </c>
      <c r="D431" s="16" t="str">
        <f>VLOOKUP(Tabla1[[#This Row],[Prog.]],Hoja2!B:C,2,FALSE)</f>
        <v>Tecnologías de la información y comunicación</v>
      </c>
      <c r="E431" s="17" t="str">
        <f t="shared" si="14"/>
        <v>2</v>
      </c>
      <c r="F431" s="17" t="str">
        <f t="shared" si="15"/>
        <v>22</v>
      </c>
      <c r="G431" s="27" t="s">
        <v>280</v>
      </c>
      <c r="H431" s="28" t="s">
        <v>281</v>
      </c>
      <c r="I431" s="29">
        <v>40064</v>
      </c>
      <c r="J431" s="29">
        <v>0</v>
      </c>
      <c r="K431" s="29">
        <v>40064</v>
      </c>
      <c r="L431" s="29">
        <v>40063.1</v>
      </c>
      <c r="M431" s="29">
        <v>40063.1</v>
      </c>
      <c r="N431" s="29">
        <v>3589.62</v>
      </c>
      <c r="O431" s="29">
        <v>3589.62</v>
      </c>
    </row>
    <row r="432" spans="1:15" x14ac:dyDescent="0.25">
      <c r="A432" s="15" t="str">
        <f>MID(Tabla1[[#This Row],[Org 2]],1,2)</f>
        <v>04</v>
      </c>
      <c r="B432" s="27" t="s">
        <v>290</v>
      </c>
      <c r="C432" s="27" t="s">
        <v>322</v>
      </c>
      <c r="D432" s="16" t="str">
        <f>VLOOKUP(Tabla1[[#This Row],[Prog.]],Hoja2!B:C,2,FALSE)</f>
        <v>Tecnologías de la información y comunicación</v>
      </c>
      <c r="E432" s="17" t="str">
        <f t="shared" si="14"/>
        <v>2</v>
      </c>
      <c r="F432" s="17" t="str">
        <f t="shared" si="15"/>
        <v>22</v>
      </c>
      <c r="G432" s="27" t="s">
        <v>137</v>
      </c>
      <c r="H432" s="28" t="s">
        <v>138</v>
      </c>
      <c r="I432" s="29">
        <v>19965</v>
      </c>
      <c r="J432" s="29">
        <v>0</v>
      </c>
      <c r="K432" s="29">
        <v>19965</v>
      </c>
      <c r="L432" s="29">
        <v>19965</v>
      </c>
      <c r="M432" s="29">
        <v>19965</v>
      </c>
      <c r="N432" s="29">
        <v>0</v>
      </c>
      <c r="O432" s="29">
        <v>0</v>
      </c>
    </row>
    <row r="433" spans="1:15" x14ac:dyDescent="0.25">
      <c r="A433" s="15" t="str">
        <f>MID(Tabla1[[#This Row],[Org 2]],1,2)</f>
        <v>04</v>
      </c>
      <c r="B433" s="27" t="s">
        <v>290</v>
      </c>
      <c r="C433" s="27" t="s">
        <v>322</v>
      </c>
      <c r="D433" s="16" t="str">
        <f>VLOOKUP(Tabla1[[#This Row],[Prog.]],Hoja2!B:C,2,FALSE)</f>
        <v>Tecnologías de la información y comunicación</v>
      </c>
      <c r="E433" s="17" t="str">
        <f t="shared" si="14"/>
        <v>2</v>
      </c>
      <c r="F433" s="17" t="str">
        <f t="shared" si="15"/>
        <v>23</v>
      </c>
      <c r="G433" s="27" t="s">
        <v>117</v>
      </c>
      <c r="H433" s="28" t="s">
        <v>118</v>
      </c>
      <c r="I433" s="29">
        <v>500</v>
      </c>
      <c r="J433" s="29">
        <v>0</v>
      </c>
      <c r="K433" s="29">
        <v>500</v>
      </c>
      <c r="L433" s="29">
        <v>0</v>
      </c>
      <c r="M433" s="29">
        <v>0</v>
      </c>
      <c r="N433" s="29">
        <v>0</v>
      </c>
      <c r="O433" s="29">
        <v>0</v>
      </c>
    </row>
    <row r="434" spans="1:15" x14ac:dyDescent="0.25">
      <c r="A434" s="15" t="str">
        <f>MID(Tabla1[[#This Row],[Org 2]],1,2)</f>
        <v>04</v>
      </c>
      <c r="B434" s="27" t="s">
        <v>290</v>
      </c>
      <c r="C434" s="27" t="s">
        <v>322</v>
      </c>
      <c r="D434" s="16" t="str">
        <f>VLOOKUP(Tabla1[[#This Row],[Prog.]],Hoja2!B:C,2,FALSE)</f>
        <v>Tecnologías de la información y comunicación</v>
      </c>
      <c r="E434" s="17" t="str">
        <f t="shared" si="14"/>
        <v>2</v>
      </c>
      <c r="F434" s="17" t="str">
        <f t="shared" si="15"/>
        <v>23</v>
      </c>
      <c r="G434" s="27" t="s">
        <v>121</v>
      </c>
      <c r="H434" s="28" t="s">
        <v>122</v>
      </c>
      <c r="I434" s="29">
        <v>500</v>
      </c>
      <c r="J434" s="29">
        <v>0</v>
      </c>
      <c r="K434" s="29">
        <v>500</v>
      </c>
      <c r="L434" s="29">
        <v>0</v>
      </c>
      <c r="M434" s="29">
        <v>0</v>
      </c>
      <c r="N434" s="29">
        <v>0</v>
      </c>
      <c r="O434" s="29">
        <v>0</v>
      </c>
    </row>
    <row r="435" spans="1:15" x14ac:dyDescent="0.25">
      <c r="A435" s="15" t="str">
        <f>MID(Tabla1[[#This Row],[Org 2]],1,2)</f>
        <v>04</v>
      </c>
      <c r="B435" s="27" t="s">
        <v>290</v>
      </c>
      <c r="C435" s="27" t="s">
        <v>322</v>
      </c>
      <c r="D435" s="16" t="str">
        <f>VLOOKUP(Tabla1[[#This Row],[Prog.]],Hoja2!B:C,2,FALSE)</f>
        <v>Tecnologías de la información y comunicación</v>
      </c>
      <c r="E435" s="17" t="str">
        <f t="shared" si="14"/>
        <v>6</v>
      </c>
      <c r="F435" s="17" t="str">
        <f t="shared" si="15"/>
        <v>62</v>
      </c>
      <c r="G435" s="27" t="s">
        <v>325</v>
      </c>
      <c r="H435" s="28" t="s">
        <v>324</v>
      </c>
      <c r="I435" s="29">
        <v>496928</v>
      </c>
      <c r="J435" s="29">
        <v>0</v>
      </c>
      <c r="K435" s="29">
        <v>496928</v>
      </c>
      <c r="L435" s="29">
        <v>139221.87</v>
      </c>
      <c r="M435" s="29">
        <v>139221.87</v>
      </c>
      <c r="N435" s="29">
        <v>15427.5</v>
      </c>
      <c r="O435" s="29">
        <v>0</v>
      </c>
    </row>
    <row r="436" spans="1:15" x14ac:dyDescent="0.25">
      <c r="A436" s="15" t="str">
        <f>MID(Tabla1[[#This Row],[Org 2]],1,2)</f>
        <v>04</v>
      </c>
      <c r="B436" s="27" t="s">
        <v>290</v>
      </c>
      <c r="C436" s="27" t="s">
        <v>322</v>
      </c>
      <c r="D436" s="16" t="str">
        <f>VLOOKUP(Tabla1[[#This Row],[Prog.]],Hoja2!B:C,2,FALSE)</f>
        <v>Tecnologías de la información y comunicación</v>
      </c>
      <c r="E436" s="17" t="str">
        <f t="shared" si="14"/>
        <v>6</v>
      </c>
      <c r="F436" s="17" t="str">
        <f t="shared" si="15"/>
        <v>63</v>
      </c>
      <c r="G436" s="27" t="s">
        <v>326</v>
      </c>
      <c r="H436" s="28" t="s">
        <v>324</v>
      </c>
      <c r="I436" s="29">
        <v>1217785</v>
      </c>
      <c r="J436" s="29">
        <v>0</v>
      </c>
      <c r="K436" s="29">
        <v>1217785</v>
      </c>
      <c r="L436" s="29">
        <v>822086.91</v>
      </c>
      <c r="M436" s="29">
        <v>822086.91</v>
      </c>
      <c r="N436" s="29">
        <v>183467.85</v>
      </c>
      <c r="O436" s="29">
        <v>183467.85</v>
      </c>
    </row>
    <row r="437" spans="1:15" x14ac:dyDescent="0.25">
      <c r="A437" s="15" t="str">
        <f>MID(Tabla1[[#This Row],[Org 2]],1,2)</f>
        <v>04</v>
      </c>
      <c r="B437" s="27" t="s">
        <v>290</v>
      </c>
      <c r="C437" s="27" t="s">
        <v>322</v>
      </c>
      <c r="D437" s="16" t="str">
        <f>VLOOKUP(Tabla1[[#This Row],[Prog.]],Hoja2!B:C,2,FALSE)</f>
        <v>Tecnologías de la información y comunicación</v>
      </c>
      <c r="E437" s="17" t="str">
        <f t="shared" si="14"/>
        <v>6</v>
      </c>
      <c r="F437" s="17" t="str">
        <f t="shared" si="15"/>
        <v>64</v>
      </c>
      <c r="G437" s="27" t="s">
        <v>205</v>
      </c>
      <c r="H437" s="28" t="s">
        <v>206</v>
      </c>
      <c r="I437" s="29">
        <v>2853987</v>
      </c>
      <c r="J437" s="29">
        <v>0</v>
      </c>
      <c r="K437" s="29">
        <v>2853987</v>
      </c>
      <c r="L437" s="29">
        <v>2364660.2999999998</v>
      </c>
      <c r="M437" s="29">
        <v>2364660.2999999998</v>
      </c>
      <c r="N437" s="29">
        <v>231792.24</v>
      </c>
      <c r="O437" s="29">
        <v>231792.24</v>
      </c>
    </row>
    <row r="438" spans="1:15" x14ac:dyDescent="0.25">
      <c r="A438" s="15" t="str">
        <f>MID(Tabla1[[#This Row],[Org 2]],1,2)</f>
        <v>04</v>
      </c>
      <c r="B438" s="27" t="s">
        <v>290</v>
      </c>
      <c r="C438" s="27" t="s">
        <v>327</v>
      </c>
      <c r="D438" s="16" t="str">
        <f>VLOOKUP(Tabla1[[#This Row],[Prog.]],Hoja2!B:C,2,FALSE)</f>
        <v>Dirección del área de hacienda, personal y modernización administrativa</v>
      </c>
      <c r="E438" s="17" t="str">
        <f t="shared" si="14"/>
        <v>1</v>
      </c>
      <c r="F438" s="17" t="str">
        <f t="shared" si="15"/>
        <v>12</v>
      </c>
      <c r="G438" s="27" t="s">
        <v>125</v>
      </c>
      <c r="H438" s="28" t="s">
        <v>126</v>
      </c>
      <c r="I438" s="29">
        <v>108524</v>
      </c>
      <c r="J438" s="29">
        <v>0</v>
      </c>
      <c r="K438" s="29">
        <v>108524</v>
      </c>
      <c r="L438" s="29">
        <v>104854</v>
      </c>
      <c r="M438" s="29">
        <v>104854</v>
      </c>
      <c r="N438" s="29">
        <v>31845.599999999999</v>
      </c>
      <c r="O438" s="29">
        <v>31845.599999999999</v>
      </c>
    </row>
    <row r="439" spans="1:15" x14ac:dyDescent="0.25">
      <c r="A439" s="15" t="str">
        <f>MID(Tabla1[[#This Row],[Org 2]],1,2)</f>
        <v>04</v>
      </c>
      <c r="B439" s="27" t="s">
        <v>290</v>
      </c>
      <c r="C439" s="27" t="s">
        <v>327</v>
      </c>
      <c r="D439" s="16" t="str">
        <f>VLOOKUP(Tabla1[[#This Row],[Prog.]],Hoja2!B:C,2,FALSE)</f>
        <v>Dirección del área de hacienda, personal y modernización administrativa</v>
      </c>
      <c r="E439" s="17" t="str">
        <f t="shared" si="14"/>
        <v>1</v>
      </c>
      <c r="F439" s="17" t="str">
        <f t="shared" si="15"/>
        <v>12</v>
      </c>
      <c r="G439" s="27" t="s">
        <v>127</v>
      </c>
      <c r="H439" s="28" t="s">
        <v>128</v>
      </c>
      <c r="I439" s="29">
        <v>23858</v>
      </c>
      <c r="J439" s="29">
        <v>0</v>
      </c>
      <c r="K439" s="29">
        <v>23858</v>
      </c>
      <c r="L439" s="29">
        <v>15905</v>
      </c>
      <c r="M439" s="29">
        <v>15905</v>
      </c>
      <c r="N439" s="29">
        <v>4589.3999999999996</v>
      </c>
      <c r="O439" s="29">
        <v>4589.3999999999996</v>
      </c>
    </row>
    <row r="440" spans="1:15" x14ac:dyDescent="0.25">
      <c r="A440" s="15" t="str">
        <f>MID(Tabla1[[#This Row],[Org 2]],1,2)</f>
        <v>04</v>
      </c>
      <c r="B440" s="27" t="s">
        <v>290</v>
      </c>
      <c r="C440" s="27" t="s">
        <v>327</v>
      </c>
      <c r="D440" s="16" t="str">
        <f>VLOOKUP(Tabla1[[#This Row],[Prog.]],Hoja2!B:C,2,FALSE)</f>
        <v>Dirección del área de hacienda, personal y modernización administrativa</v>
      </c>
      <c r="E440" s="17" t="str">
        <f t="shared" si="14"/>
        <v>1</v>
      </c>
      <c r="F440" s="17" t="str">
        <f t="shared" si="15"/>
        <v>12</v>
      </c>
      <c r="G440" s="27" t="s">
        <v>95</v>
      </c>
      <c r="H440" s="28" t="s">
        <v>96</v>
      </c>
      <c r="I440" s="29">
        <v>60907</v>
      </c>
      <c r="J440" s="29">
        <v>0</v>
      </c>
      <c r="K440" s="29">
        <v>60907</v>
      </c>
      <c r="L440" s="29">
        <v>47111</v>
      </c>
      <c r="M440" s="29">
        <v>47111</v>
      </c>
      <c r="N440" s="29">
        <v>10337.52</v>
      </c>
      <c r="O440" s="29">
        <v>10337.52</v>
      </c>
    </row>
    <row r="441" spans="1:15" x14ac:dyDescent="0.25">
      <c r="A441" s="15" t="str">
        <f>MID(Tabla1[[#This Row],[Org 2]],1,2)</f>
        <v>04</v>
      </c>
      <c r="B441" s="27" t="s">
        <v>290</v>
      </c>
      <c r="C441" s="27" t="s">
        <v>327</v>
      </c>
      <c r="D441" s="16" t="str">
        <f>VLOOKUP(Tabla1[[#This Row],[Prog.]],Hoja2!B:C,2,FALSE)</f>
        <v>Dirección del área de hacienda, personal y modernización administrativa</v>
      </c>
      <c r="E441" s="17" t="str">
        <f t="shared" si="14"/>
        <v>1</v>
      </c>
      <c r="F441" s="17" t="str">
        <f t="shared" si="15"/>
        <v>12</v>
      </c>
      <c r="G441" s="27" t="s">
        <v>129</v>
      </c>
      <c r="H441" s="28" t="s">
        <v>130</v>
      </c>
      <c r="I441" s="29">
        <v>20651</v>
      </c>
      <c r="J441" s="29">
        <v>0</v>
      </c>
      <c r="K441" s="29">
        <v>20651</v>
      </c>
      <c r="L441" s="29">
        <v>19952</v>
      </c>
      <c r="M441" s="29">
        <v>19952</v>
      </c>
      <c r="N441" s="29">
        <v>5404.96</v>
      </c>
      <c r="O441" s="29">
        <v>5404.96</v>
      </c>
    </row>
    <row r="442" spans="1:15" x14ac:dyDescent="0.25">
      <c r="A442" s="15" t="str">
        <f>MID(Tabla1[[#This Row],[Org 2]],1,2)</f>
        <v>04</v>
      </c>
      <c r="B442" s="27" t="s">
        <v>290</v>
      </c>
      <c r="C442" s="27" t="s">
        <v>327</v>
      </c>
      <c r="D442" s="16" t="str">
        <f>VLOOKUP(Tabla1[[#This Row],[Prog.]],Hoja2!B:C,2,FALSE)</f>
        <v>Dirección del área de hacienda, personal y modernización administrativa</v>
      </c>
      <c r="E442" s="17" t="str">
        <f t="shared" si="14"/>
        <v>1</v>
      </c>
      <c r="F442" s="17" t="str">
        <f t="shared" si="15"/>
        <v>12</v>
      </c>
      <c r="G442" s="27" t="s">
        <v>97</v>
      </c>
      <c r="H442" s="28" t="s">
        <v>98</v>
      </c>
      <c r="I442" s="29">
        <v>68946</v>
      </c>
      <c r="J442" s="29">
        <v>0</v>
      </c>
      <c r="K442" s="29">
        <v>68946</v>
      </c>
      <c r="L442" s="29">
        <v>66602</v>
      </c>
      <c r="M442" s="29">
        <v>66602</v>
      </c>
      <c r="N442" s="29">
        <v>19294.96</v>
      </c>
      <c r="O442" s="29">
        <v>19294.96</v>
      </c>
    </row>
    <row r="443" spans="1:15" x14ac:dyDescent="0.25">
      <c r="A443" s="15" t="str">
        <f>MID(Tabla1[[#This Row],[Org 2]],1,2)</f>
        <v>04</v>
      </c>
      <c r="B443" s="27" t="s">
        <v>290</v>
      </c>
      <c r="C443" s="27" t="s">
        <v>327</v>
      </c>
      <c r="D443" s="16" t="str">
        <f>VLOOKUP(Tabla1[[#This Row],[Prog.]],Hoja2!B:C,2,FALSE)</f>
        <v>Dirección del área de hacienda, personal y modernización administrativa</v>
      </c>
      <c r="E443" s="17" t="str">
        <f t="shared" si="14"/>
        <v>1</v>
      </c>
      <c r="F443" s="17" t="str">
        <f t="shared" si="15"/>
        <v>12</v>
      </c>
      <c r="G443" s="27" t="s">
        <v>99</v>
      </c>
      <c r="H443" s="28" t="s">
        <v>100</v>
      </c>
      <c r="I443" s="29">
        <v>148911</v>
      </c>
      <c r="J443" s="29">
        <v>0</v>
      </c>
      <c r="K443" s="29">
        <v>148911</v>
      </c>
      <c r="L443" s="29">
        <v>138306</v>
      </c>
      <c r="M443" s="29">
        <v>138306</v>
      </c>
      <c r="N443" s="29">
        <v>36090.639999999999</v>
      </c>
      <c r="O443" s="29">
        <v>36090.639999999999</v>
      </c>
    </row>
    <row r="444" spans="1:15" x14ac:dyDescent="0.25">
      <c r="A444" s="15" t="str">
        <f>MID(Tabla1[[#This Row],[Org 2]],1,2)</f>
        <v>04</v>
      </c>
      <c r="B444" s="27" t="s">
        <v>290</v>
      </c>
      <c r="C444" s="27" t="s">
        <v>327</v>
      </c>
      <c r="D444" s="16" t="str">
        <f>VLOOKUP(Tabla1[[#This Row],[Prog.]],Hoja2!B:C,2,FALSE)</f>
        <v>Dirección del área de hacienda, personal y modernización administrativa</v>
      </c>
      <c r="E444" s="17" t="str">
        <f t="shared" si="14"/>
        <v>1</v>
      </c>
      <c r="F444" s="17" t="str">
        <f t="shared" si="15"/>
        <v>12</v>
      </c>
      <c r="G444" s="27" t="s">
        <v>101</v>
      </c>
      <c r="H444" s="28" t="s">
        <v>102</v>
      </c>
      <c r="I444" s="29">
        <v>356161</v>
      </c>
      <c r="J444" s="29">
        <v>0</v>
      </c>
      <c r="K444" s="29">
        <v>356161</v>
      </c>
      <c r="L444" s="29">
        <v>332931</v>
      </c>
      <c r="M444" s="29">
        <v>332931</v>
      </c>
      <c r="N444" s="29">
        <v>99967.08</v>
      </c>
      <c r="O444" s="29">
        <v>99967.08</v>
      </c>
    </row>
    <row r="445" spans="1:15" x14ac:dyDescent="0.25">
      <c r="A445" s="15" t="str">
        <f>MID(Tabla1[[#This Row],[Org 2]],1,2)</f>
        <v>04</v>
      </c>
      <c r="B445" s="27" t="s">
        <v>290</v>
      </c>
      <c r="C445" s="27" t="s">
        <v>327</v>
      </c>
      <c r="D445" s="16" t="str">
        <f>VLOOKUP(Tabla1[[#This Row],[Prog.]],Hoja2!B:C,2,FALSE)</f>
        <v>Dirección del área de hacienda, personal y modernización administrativa</v>
      </c>
      <c r="E445" s="17" t="str">
        <f t="shared" si="14"/>
        <v>1</v>
      </c>
      <c r="F445" s="17" t="str">
        <f t="shared" si="15"/>
        <v>12</v>
      </c>
      <c r="G445" s="27" t="s">
        <v>103</v>
      </c>
      <c r="H445" s="28" t="s">
        <v>104</v>
      </c>
      <c r="I445" s="29">
        <v>33593</v>
      </c>
      <c r="J445" s="29">
        <v>0</v>
      </c>
      <c r="K445" s="29">
        <v>33593</v>
      </c>
      <c r="L445" s="29">
        <v>32171</v>
      </c>
      <c r="M445" s="29">
        <v>32171</v>
      </c>
      <c r="N445" s="29">
        <v>11285.78</v>
      </c>
      <c r="O445" s="29">
        <v>11285.78</v>
      </c>
    </row>
    <row r="446" spans="1:15" x14ac:dyDescent="0.25">
      <c r="A446" s="15" t="str">
        <f>MID(Tabla1[[#This Row],[Org 2]],1,2)</f>
        <v>04</v>
      </c>
      <c r="B446" s="27" t="s">
        <v>290</v>
      </c>
      <c r="C446" s="27" t="s">
        <v>327</v>
      </c>
      <c r="D446" s="16" t="str">
        <f>VLOOKUP(Tabla1[[#This Row],[Prog.]],Hoja2!B:C,2,FALSE)</f>
        <v>Dirección del área de hacienda, personal y modernización administrativa</v>
      </c>
      <c r="E446" s="17" t="str">
        <f t="shared" si="14"/>
        <v>2</v>
      </c>
      <c r="F446" s="17" t="str">
        <f t="shared" si="15"/>
        <v>20</v>
      </c>
      <c r="G446" s="27" t="s">
        <v>131</v>
      </c>
      <c r="H446" s="28" t="s">
        <v>132</v>
      </c>
      <c r="I446" s="29">
        <v>4000</v>
      </c>
      <c r="J446" s="29">
        <v>0</v>
      </c>
      <c r="K446" s="29">
        <v>4000</v>
      </c>
      <c r="L446" s="29">
        <v>3956.7</v>
      </c>
      <c r="M446" s="29">
        <v>3956.7</v>
      </c>
      <c r="N446" s="29">
        <v>0</v>
      </c>
      <c r="O446" s="29">
        <v>0</v>
      </c>
    </row>
    <row r="447" spans="1:15" x14ac:dyDescent="0.25">
      <c r="A447" s="15" t="str">
        <f>MID(Tabla1[[#This Row],[Org 2]],1,2)</f>
        <v>04</v>
      </c>
      <c r="B447" s="27" t="s">
        <v>290</v>
      </c>
      <c r="C447" s="27" t="s">
        <v>327</v>
      </c>
      <c r="D447" s="16" t="str">
        <f>VLOOKUP(Tabla1[[#This Row],[Prog.]],Hoja2!B:C,2,FALSE)</f>
        <v>Dirección del área de hacienda, personal y modernización administrativa</v>
      </c>
      <c r="E447" s="17" t="str">
        <f t="shared" si="14"/>
        <v>2</v>
      </c>
      <c r="F447" s="17" t="str">
        <f t="shared" si="15"/>
        <v>22</v>
      </c>
      <c r="G447" s="27" t="s">
        <v>171</v>
      </c>
      <c r="H447" s="28" t="s">
        <v>172</v>
      </c>
      <c r="I447" s="29">
        <v>15250</v>
      </c>
      <c r="J447" s="29">
        <v>0</v>
      </c>
      <c r="K447" s="29">
        <v>15250</v>
      </c>
      <c r="L447" s="29">
        <v>0</v>
      </c>
      <c r="M447" s="29">
        <v>0</v>
      </c>
      <c r="N447" s="29">
        <v>0</v>
      </c>
      <c r="O447" s="29">
        <v>0</v>
      </c>
    </row>
    <row r="448" spans="1:15" x14ac:dyDescent="0.25">
      <c r="A448" s="15" t="str">
        <f>MID(Tabla1[[#This Row],[Org 2]],1,2)</f>
        <v>04</v>
      </c>
      <c r="B448" s="27" t="s">
        <v>290</v>
      </c>
      <c r="C448" s="27" t="s">
        <v>327</v>
      </c>
      <c r="D448" s="16" t="str">
        <f>VLOOKUP(Tabla1[[#This Row],[Prog.]],Hoja2!B:C,2,FALSE)</f>
        <v>Dirección del área de hacienda, personal y modernización administrativa</v>
      </c>
      <c r="E448" s="17" t="str">
        <f t="shared" si="14"/>
        <v>2</v>
      </c>
      <c r="F448" s="17" t="str">
        <f t="shared" si="15"/>
        <v>23</v>
      </c>
      <c r="G448" s="27" t="s">
        <v>115</v>
      </c>
      <c r="H448" s="28" t="s">
        <v>116</v>
      </c>
      <c r="I448" s="29">
        <v>1000</v>
      </c>
      <c r="J448" s="29">
        <v>0</v>
      </c>
      <c r="K448" s="29">
        <v>1000</v>
      </c>
      <c r="L448" s="29">
        <v>0</v>
      </c>
      <c r="M448" s="29">
        <v>0</v>
      </c>
      <c r="N448" s="29">
        <v>0</v>
      </c>
      <c r="O448" s="29">
        <v>0</v>
      </c>
    </row>
    <row r="449" spans="1:15" x14ac:dyDescent="0.25">
      <c r="A449" s="15" t="str">
        <f>MID(Tabla1[[#This Row],[Org 2]],1,2)</f>
        <v>04</v>
      </c>
      <c r="B449" s="27" t="s">
        <v>290</v>
      </c>
      <c r="C449" s="27" t="s">
        <v>327</v>
      </c>
      <c r="D449" s="16" t="str">
        <f>VLOOKUP(Tabla1[[#This Row],[Prog.]],Hoja2!B:C,2,FALSE)</f>
        <v>Dirección del área de hacienda, personal y modernización administrativa</v>
      </c>
      <c r="E449" s="17" t="str">
        <f t="shared" ref="E449:E512" si="16">LEFT(G449,1)</f>
        <v>2</v>
      </c>
      <c r="F449" s="17" t="str">
        <f t="shared" ref="F449:F512" si="17">LEFT(G449,2)</f>
        <v>23</v>
      </c>
      <c r="G449" s="27" t="s">
        <v>117</v>
      </c>
      <c r="H449" s="28" t="s">
        <v>118</v>
      </c>
      <c r="I449" s="29">
        <v>1000</v>
      </c>
      <c r="J449" s="29">
        <v>0</v>
      </c>
      <c r="K449" s="29">
        <v>1000</v>
      </c>
      <c r="L449" s="29">
        <v>0</v>
      </c>
      <c r="M449" s="29">
        <v>0</v>
      </c>
      <c r="N449" s="29">
        <v>0</v>
      </c>
      <c r="O449" s="29">
        <v>0</v>
      </c>
    </row>
    <row r="450" spans="1:15" x14ac:dyDescent="0.25">
      <c r="A450" s="15" t="str">
        <f>MID(Tabla1[[#This Row],[Org 2]],1,2)</f>
        <v>04</v>
      </c>
      <c r="B450" s="27" t="s">
        <v>290</v>
      </c>
      <c r="C450" s="27" t="s">
        <v>327</v>
      </c>
      <c r="D450" s="16" t="str">
        <f>VLOOKUP(Tabla1[[#This Row],[Prog.]],Hoja2!B:C,2,FALSE)</f>
        <v>Dirección del área de hacienda, personal y modernización administrativa</v>
      </c>
      <c r="E450" s="17" t="str">
        <f t="shared" si="16"/>
        <v>3</v>
      </c>
      <c r="F450" s="17" t="str">
        <f t="shared" si="17"/>
        <v>35</v>
      </c>
      <c r="G450" s="27" t="s">
        <v>892</v>
      </c>
      <c r="H450" s="28" t="s">
        <v>893</v>
      </c>
      <c r="I450" s="29">
        <v>200</v>
      </c>
      <c r="J450" s="29">
        <v>0</v>
      </c>
      <c r="K450" s="29">
        <v>200</v>
      </c>
      <c r="L450" s="29">
        <v>200</v>
      </c>
      <c r="M450" s="29">
        <v>200</v>
      </c>
      <c r="N450" s="29">
        <v>200</v>
      </c>
      <c r="O450" s="29">
        <v>200</v>
      </c>
    </row>
    <row r="451" spans="1:15" x14ac:dyDescent="0.25">
      <c r="A451" s="15" t="str">
        <f>MID(Tabla1[[#This Row],[Org 2]],1,2)</f>
        <v>04</v>
      </c>
      <c r="B451" s="27" t="s">
        <v>290</v>
      </c>
      <c r="C451" s="27" t="s">
        <v>327</v>
      </c>
      <c r="D451" s="16" t="str">
        <f>VLOOKUP(Tabla1[[#This Row],[Prog.]],Hoja2!B:C,2,FALSE)</f>
        <v>Dirección del área de hacienda, personal y modernización administrativa</v>
      </c>
      <c r="E451" s="17" t="str">
        <f t="shared" si="16"/>
        <v>6</v>
      </c>
      <c r="F451" s="17" t="str">
        <f t="shared" si="17"/>
        <v>62</v>
      </c>
      <c r="G451" s="27" t="s">
        <v>328</v>
      </c>
      <c r="H451" s="28" t="s">
        <v>289</v>
      </c>
      <c r="I451" s="29">
        <v>250000</v>
      </c>
      <c r="J451" s="29">
        <v>0</v>
      </c>
      <c r="K451" s="29">
        <v>250000</v>
      </c>
      <c r="L451" s="29">
        <v>4645.0200000000004</v>
      </c>
      <c r="M451" s="29">
        <v>4645.0200000000004</v>
      </c>
      <c r="N451" s="29">
        <v>0</v>
      </c>
      <c r="O451" s="29">
        <v>0</v>
      </c>
    </row>
    <row r="452" spans="1:15" x14ac:dyDescent="0.25">
      <c r="A452" s="15" t="str">
        <f>MID(Tabla1[[#This Row],[Org 2]],1,2)</f>
        <v>04</v>
      </c>
      <c r="B452" s="27" t="s">
        <v>290</v>
      </c>
      <c r="C452" s="27" t="s">
        <v>329</v>
      </c>
      <c r="D452" s="16" t="str">
        <f>VLOOKUP(Tabla1[[#This Row],[Prog.]],Hoja2!B:C,2,FALSE)</f>
        <v>Información, registro y gestión del padrón</v>
      </c>
      <c r="E452" s="17" t="str">
        <f t="shared" si="16"/>
        <v>1</v>
      </c>
      <c r="F452" s="17" t="str">
        <f t="shared" si="17"/>
        <v>12</v>
      </c>
      <c r="G452" s="27" t="s">
        <v>125</v>
      </c>
      <c r="H452" s="28" t="s">
        <v>126</v>
      </c>
      <c r="I452" s="29">
        <v>36175</v>
      </c>
      <c r="J452" s="29">
        <v>0</v>
      </c>
      <c r="K452" s="29">
        <v>36175</v>
      </c>
      <c r="L452" s="29">
        <v>34951</v>
      </c>
      <c r="M452" s="29">
        <v>34951</v>
      </c>
      <c r="N452" s="29">
        <v>10615.2</v>
      </c>
      <c r="O452" s="29">
        <v>10615.2</v>
      </c>
    </row>
    <row r="453" spans="1:15" x14ac:dyDescent="0.25">
      <c r="A453" s="15" t="str">
        <f>MID(Tabla1[[#This Row],[Org 2]],1,2)</f>
        <v>04</v>
      </c>
      <c r="B453" s="27" t="s">
        <v>290</v>
      </c>
      <c r="C453" s="27" t="s">
        <v>329</v>
      </c>
      <c r="D453" s="16" t="str">
        <f>VLOOKUP(Tabla1[[#This Row],[Prog.]],Hoja2!B:C,2,FALSE)</f>
        <v>Información, registro y gestión del padrón</v>
      </c>
      <c r="E453" s="17" t="str">
        <f t="shared" si="16"/>
        <v>1</v>
      </c>
      <c r="F453" s="17" t="str">
        <f t="shared" si="17"/>
        <v>12</v>
      </c>
      <c r="G453" s="27" t="s">
        <v>127</v>
      </c>
      <c r="H453" s="28" t="s">
        <v>128</v>
      </c>
      <c r="I453" s="29">
        <v>31810</v>
      </c>
      <c r="J453" s="29">
        <v>0</v>
      </c>
      <c r="K453" s="29">
        <v>31810</v>
      </c>
      <c r="L453" s="29">
        <v>30734</v>
      </c>
      <c r="M453" s="29">
        <v>30734</v>
      </c>
      <c r="N453" s="29">
        <v>9178.7999999999993</v>
      </c>
      <c r="O453" s="29">
        <v>9178.7999999999993</v>
      </c>
    </row>
    <row r="454" spans="1:15" x14ac:dyDescent="0.25">
      <c r="A454" s="15" t="str">
        <f>MID(Tabla1[[#This Row],[Org 2]],1,2)</f>
        <v>04</v>
      </c>
      <c r="B454" s="27" t="s">
        <v>290</v>
      </c>
      <c r="C454" s="27" t="s">
        <v>329</v>
      </c>
      <c r="D454" s="16" t="str">
        <f>VLOOKUP(Tabla1[[#This Row],[Prog.]],Hoja2!B:C,2,FALSE)</f>
        <v>Información, registro y gestión del padrón</v>
      </c>
      <c r="E454" s="17" t="str">
        <f t="shared" si="16"/>
        <v>1</v>
      </c>
      <c r="F454" s="17" t="str">
        <f t="shared" si="17"/>
        <v>12</v>
      </c>
      <c r="G454" s="27" t="s">
        <v>95</v>
      </c>
      <c r="H454" s="28" t="s">
        <v>96</v>
      </c>
      <c r="I454" s="29">
        <v>207084</v>
      </c>
      <c r="J454" s="29">
        <v>0</v>
      </c>
      <c r="K454" s="29">
        <v>207084</v>
      </c>
      <c r="L454" s="29">
        <v>170539</v>
      </c>
      <c r="M454" s="29">
        <v>170539</v>
      </c>
      <c r="N454" s="29">
        <v>49823.49</v>
      </c>
      <c r="O454" s="29">
        <v>49823.49</v>
      </c>
    </row>
    <row r="455" spans="1:15" x14ac:dyDescent="0.25">
      <c r="A455" s="15" t="str">
        <f>MID(Tabla1[[#This Row],[Org 2]],1,2)</f>
        <v>04</v>
      </c>
      <c r="B455" s="27" t="s">
        <v>290</v>
      </c>
      <c r="C455" s="27" t="s">
        <v>329</v>
      </c>
      <c r="D455" s="16" t="str">
        <f>VLOOKUP(Tabla1[[#This Row],[Prog.]],Hoja2!B:C,2,FALSE)</f>
        <v>Información, registro y gestión del padrón</v>
      </c>
      <c r="E455" s="17" t="str">
        <f t="shared" si="16"/>
        <v>1</v>
      </c>
      <c r="F455" s="17" t="str">
        <f t="shared" si="17"/>
        <v>12</v>
      </c>
      <c r="G455" s="27" t="s">
        <v>129</v>
      </c>
      <c r="H455" s="28" t="s">
        <v>130</v>
      </c>
      <c r="I455" s="29">
        <v>92928</v>
      </c>
      <c r="J455" s="29">
        <v>0</v>
      </c>
      <c r="K455" s="29">
        <v>92928</v>
      </c>
      <c r="L455" s="29">
        <v>82603</v>
      </c>
      <c r="M455" s="29">
        <v>82603</v>
      </c>
      <c r="N455" s="29">
        <v>24369.19</v>
      </c>
      <c r="O455" s="29">
        <v>24369.19</v>
      </c>
    </row>
    <row r="456" spans="1:15" x14ac:dyDescent="0.25">
      <c r="A456" s="15" t="str">
        <f>MID(Tabla1[[#This Row],[Org 2]],1,2)</f>
        <v>04</v>
      </c>
      <c r="B456" s="27" t="s">
        <v>290</v>
      </c>
      <c r="C456" s="27" t="s">
        <v>329</v>
      </c>
      <c r="D456" s="16" t="str">
        <f>VLOOKUP(Tabla1[[#This Row],[Prog.]],Hoja2!B:C,2,FALSE)</f>
        <v>Información, registro y gestión del padrón</v>
      </c>
      <c r="E456" s="17" t="str">
        <f t="shared" si="16"/>
        <v>1</v>
      </c>
      <c r="F456" s="17" t="str">
        <f t="shared" si="17"/>
        <v>12</v>
      </c>
      <c r="G456" s="27" t="s">
        <v>97</v>
      </c>
      <c r="H456" s="28" t="s">
        <v>98</v>
      </c>
      <c r="I456" s="29">
        <v>110818</v>
      </c>
      <c r="J456" s="29">
        <v>0</v>
      </c>
      <c r="K456" s="29">
        <v>110818</v>
      </c>
      <c r="L456" s="29">
        <v>110797</v>
      </c>
      <c r="M456" s="29">
        <v>110797</v>
      </c>
      <c r="N456" s="29">
        <v>31712.77</v>
      </c>
      <c r="O456" s="29">
        <v>31712.77</v>
      </c>
    </row>
    <row r="457" spans="1:15" x14ac:dyDescent="0.25">
      <c r="A457" s="15" t="str">
        <f>MID(Tabla1[[#This Row],[Org 2]],1,2)</f>
        <v>04</v>
      </c>
      <c r="B457" s="27" t="s">
        <v>290</v>
      </c>
      <c r="C457" s="27" t="s">
        <v>329</v>
      </c>
      <c r="D457" s="16" t="str">
        <f>VLOOKUP(Tabla1[[#This Row],[Prog.]],Hoja2!B:C,2,FALSE)</f>
        <v>Información, registro y gestión del padrón</v>
      </c>
      <c r="E457" s="17" t="str">
        <f t="shared" si="16"/>
        <v>1</v>
      </c>
      <c r="F457" s="17" t="str">
        <f t="shared" si="17"/>
        <v>12</v>
      </c>
      <c r="G457" s="27" t="s">
        <v>99</v>
      </c>
      <c r="H457" s="28" t="s">
        <v>100</v>
      </c>
      <c r="I457" s="29">
        <v>226382</v>
      </c>
      <c r="J457" s="29">
        <v>0</v>
      </c>
      <c r="K457" s="29">
        <v>226382</v>
      </c>
      <c r="L457" s="29">
        <v>198360</v>
      </c>
      <c r="M457" s="29">
        <v>198360</v>
      </c>
      <c r="N457" s="29">
        <v>56633.79</v>
      </c>
      <c r="O457" s="29">
        <v>56633.79</v>
      </c>
    </row>
    <row r="458" spans="1:15" x14ac:dyDescent="0.25">
      <c r="A458" s="15" t="str">
        <f>MID(Tabla1[[#This Row],[Org 2]],1,2)</f>
        <v>04</v>
      </c>
      <c r="B458" s="27" t="s">
        <v>290</v>
      </c>
      <c r="C458" s="27" t="s">
        <v>329</v>
      </c>
      <c r="D458" s="16" t="str">
        <f>VLOOKUP(Tabla1[[#This Row],[Prog.]],Hoja2!B:C,2,FALSE)</f>
        <v>Información, registro y gestión del padrón</v>
      </c>
      <c r="E458" s="17" t="str">
        <f t="shared" si="16"/>
        <v>1</v>
      </c>
      <c r="F458" s="17" t="str">
        <f t="shared" si="17"/>
        <v>12</v>
      </c>
      <c r="G458" s="27" t="s">
        <v>101</v>
      </c>
      <c r="H458" s="28" t="s">
        <v>102</v>
      </c>
      <c r="I458" s="29">
        <v>510203</v>
      </c>
      <c r="J458" s="29">
        <v>0</v>
      </c>
      <c r="K458" s="29">
        <v>510203</v>
      </c>
      <c r="L458" s="29">
        <v>448006</v>
      </c>
      <c r="M458" s="29">
        <v>448006</v>
      </c>
      <c r="N458" s="29">
        <v>128625.8</v>
      </c>
      <c r="O458" s="29">
        <v>128625.8</v>
      </c>
    </row>
    <row r="459" spans="1:15" x14ac:dyDescent="0.25">
      <c r="A459" s="15" t="str">
        <f>MID(Tabla1[[#This Row],[Org 2]],1,2)</f>
        <v>04</v>
      </c>
      <c r="B459" s="27" t="s">
        <v>290</v>
      </c>
      <c r="C459" s="27" t="s">
        <v>329</v>
      </c>
      <c r="D459" s="16" t="str">
        <f>VLOOKUP(Tabla1[[#This Row],[Prog.]],Hoja2!B:C,2,FALSE)</f>
        <v>Información, registro y gestión del padrón</v>
      </c>
      <c r="E459" s="17" t="str">
        <f t="shared" si="16"/>
        <v>1</v>
      </c>
      <c r="F459" s="17" t="str">
        <f t="shared" si="17"/>
        <v>12</v>
      </c>
      <c r="G459" s="27" t="s">
        <v>103</v>
      </c>
      <c r="H459" s="28" t="s">
        <v>104</v>
      </c>
      <c r="I459" s="29">
        <v>61705</v>
      </c>
      <c r="J459" s="29">
        <v>0</v>
      </c>
      <c r="K459" s="29">
        <v>61705</v>
      </c>
      <c r="L459" s="29">
        <v>59277</v>
      </c>
      <c r="M459" s="29">
        <v>59277</v>
      </c>
      <c r="N459" s="29">
        <v>19886.12</v>
      </c>
      <c r="O459" s="29">
        <v>19886.12</v>
      </c>
    </row>
    <row r="460" spans="1:15" x14ac:dyDescent="0.25">
      <c r="A460" s="15" t="str">
        <f>MID(Tabla1[[#This Row],[Org 2]],1,2)</f>
        <v>04</v>
      </c>
      <c r="B460" s="27" t="s">
        <v>290</v>
      </c>
      <c r="C460" s="27" t="s">
        <v>329</v>
      </c>
      <c r="D460" s="16" t="str">
        <f>VLOOKUP(Tabla1[[#This Row],[Prog.]],Hoja2!B:C,2,FALSE)</f>
        <v>Información, registro y gestión del padrón</v>
      </c>
      <c r="E460" s="17" t="str">
        <f t="shared" si="16"/>
        <v>1</v>
      </c>
      <c r="F460" s="17" t="str">
        <f t="shared" si="17"/>
        <v>13</v>
      </c>
      <c r="G460" s="27" t="s">
        <v>142</v>
      </c>
      <c r="H460" s="28" t="s">
        <v>94</v>
      </c>
      <c r="I460" s="29">
        <v>82836</v>
      </c>
      <c r="J460" s="29">
        <v>0</v>
      </c>
      <c r="K460" s="29">
        <v>82836</v>
      </c>
      <c r="L460" s="29">
        <v>77994</v>
      </c>
      <c r="M460" s="29">
        <v>77994</v>
      </c>
      <c r="N460" s="29">
        <v>22896.16</v>
      </c>
      <c r="O460" s="29">
        <v>22896.16</v>
      </c>
    </row>
    <row r="461" spans="1:15" x14ac:dyDescent="0.25">
      <c r="A461" s="15" t="str">
        <f>MID(Tabla1[[#This Row],[Org 2]],1,2)</f>
        <v>04</v>
      </c>
      <c r="B461" s="27" t="s">
        <v>290</v>
      </c>
      <c r="C461" s="27" t="s">
        <v>329</v>
      </c>
      <c r="D461" s="16" t="str">
        <f>VLOOKUP(Tabla1[[#This Row],[Prog.]],Hoja2!B:C,2,FALSE)</f>
        <v>Información, registro y gestión del padrón</v>
      </c>
      <c r="E461" s="17" t="str">
        <f t="shared" si="16"/>
        <v>1</v>
      </c>
      <c r="F461" s="17" t="str">
        <f t="shared" si="17"/>
        <v>13</v>
      </c>
      <c r="G461" s="27" t="s">
        <v>145</v>
      </c>
      <c r="H461" s="28" t="s">
        <v>146</v>
      </c>
      <c r="I461" s="29">
        <v>72573</v>
      </c>
      <c r="J461" s="29">
        <v>0</v>
      </c>
      <c r="K461" s="29">
        <v>72573</v>
      </c>
      <c r="L461" s="29">
        <v>70664.800000000003</v>
      </c>
      <c r="M461" s="29">
        <v>70664.800000000003</v>
      </c>
      <c r="N461" s="29">
        <v>21590.45</v>
      </c>
      <c r="O461" s="29">
        <v>21590.45</v>
      </c>
    </row>
    <row r="462" spans="1:15" x14ac:dyDescent="0.25">
      <c r="A462" s="15" t="str">
        <f>MID(Tabla1[[#This Row],[Org 2]],1,2)</f>
        <v>04</v>
      </c>
      <c r="B462" s="27" t="s">
        <v>290</v>
      </c>
      <c r="C462" s="27" t="s">
        <v>329</v>
      </c>
      <c r="D462" s="16" t="str">
        <f>VLOOKUP(Tabla1[[#This Row],[Prog.]],Hoja2!B:C,2,FALSE)</f>
        <v>Información, registro y gestión del padrón</v>
      </c>
      <c r="E462" s="17" t="str">
        <f t="shared" si="16"/>
        <v>2</v>
      </c>
      <c r="F462" s="17" t="str">
        <f t="shared" si="17"/>
        <v>21</v>
      </c>
      <c r="G462" s="27" t="s">
        <v>133</v>
      </c>
      <c r="H462" s="28" t="s">
        <v>134</v>
      </c>
      <c r="I462" s="29">
        <v>6000</v>
      </c>
      <c r="J462" s="29">
        <v>0</v>
      </c>
      <c r="K462" s="29">
        <v>6000</v>
      </c>
      <c r="L462" s="29">
        <v>5000</v>
      </c>
      <c r="M462" s="29">
        <v>5000</v>
      </c>
      <c r="N462" s="29">
        <v>0</v>
      </c>
      <c r="O462" s="29">
        <v>0</v>
      </c>
    </row>
    <row r="463" spans="1:15" x14ac:dyDescent="0.25">
      <c r="A463" s="15" t="str">
        <f>MID(Tabla1[[#This Row],[Org 2]],1,2)</f>
        <v>04</v>
      </c>
      <c r="B463" s="27" t="s">
        <v>290</v>
      </c>
      <c r="C463" s="27" t="s">
        <v>329</v>
      </c>
      <c r="D463" s="16" t="str">
        <f>VLOOKUP(Tabla1[[#This Row],[Prog.]],Hoja2!B:C,2,FALSE)</f>
        <v>Información, registro y gestión del padrón</v>
      </c>
      <c r="E463" s="17" t="str">
        <f t="shared" si="16"/>
        <v>2</v>
      </c>
      <c r="F463" s="17" t="str">
        <f t="shared" si="17"/>
        <v>22</v>
      </c>
      <c r="G463" s="27" t="s">
        <v>105</v>
      </c>
      <c r="H463" s="28" t="s">
        <v>106</v>
      </c>
      <c r="I463" s="29">
        <v>1500</v>
      </c>
      <c r="J463" s="29">
        <v>0</v>
      </c>
      <c r="K463" s="29">
        <v>1500</v>
      </c>
      <c r="L463" s="29">
        <v>0</v>
      </c>
      <c r="M463" s="29">
        <v>0</v>
      </c>
      <c r="N463" s="29">
        <v>0</v>
      </c>
      <c r="O463" s="29">
        <v>0</v>
      </c>
    </row>
    <row r="464" spans="1:15" x14ac:dyDescent="0.25">
      <c r="A464" s="15" t="str">
        <f>MID(Tabla1[[#This Row],[Org 2]],1,2)</f>
        <v>04</v>
      </c>
      <c r="B464" s="27" t="s">
        <v>290</v>
      </c>
      <c r="C464" s="27" t="s">
        <v>329</v>
      </c>
      <c r="D464" s="16" t="str">
        <f>VLOOKUP(Tabla1[[#This Row],[Prog.]],Hoja2!B:C,2,FALSE)</f>
        <v>Información, registro y gestión del padrón</v>
      </c>
      <c r="E464" s="17" t="str">
        <f t="shared" si="16"/>
        <v>2</v>
      </c>
      <c r="F464" s="17" t="str">
        <f t="shared" si="17"/>
        <v>22</v>
      </c>
      <c r="G464" s="27" t="s">
        <v>159</v>
      </c>
      <c r="H464" s="28" t="s">
        <v>160</v>
      </c>
      <c r="I464" s="29">
        <v>1000</v>
      </c>
      <c r="J464" s="29">
        <v>0</v>
      </c>
      <c r="K464" s="29">
        <v>1000</v>
      </c>
      <c r="L464" s="29">
        <v>0</v>
      </c>
      <c r="M464" s="29">
        <v>0</v>
      </c>
      <c r="N464" s="29">
        <v>0</v>
      </c>
      <c r="O464" s="29">
        <v>0</v>
      </c>
    </row>
    <row r="465" spans="1:15" x14ac:dyDescent="0.25">
      <c r="A465" s="15" t="str">
        <f>MID(Tabla1[[#This Row],[Org 2]],1,2)</f>
        <v>04</v>
      </c>
      <c r="B465" s="27" t="s">
        <v>290</v>
      </c>
      <c r="C465" s="27" t="s">
        <v>329</v>
      </c>
      <c r="D465" s="16" t="str">
        <f>VLOOKUP(Tabla1[[#This Row],[Prog.]],Hoja2!B:C,2,FALSE)</f>
        <v>Información, registro y gestión del padrón</v>
      </c>
      <c r="E465" s="17" t="str">
        <f t="shared" si="16"/>
        <v>2</v>
      </c>
      <c r="F465" s="17" t="str">
        <f t="shared" si="17"/>
        <v>22</v>
      </c>
      <c r="G465" s="27" t="s">
        <v>330</v>
      </c>
      <c r="H465" s="28" t="s">
        <v>331</v>
      </c>
      <c r="I465" s="29">
        <v>2936000</v>
      </c>
      <c r="J465" s="29">
        <v>0</v>
      </c>
      <c r="K465" s="29">
        <v>2936000</v>
      </c>
      <c r="L465" s="29">
        <v>2851205.48</v>
      </c>
      <c r="M465" s="29">
        <v>2851205.48</v>
      </c>
      <c r="N465" s="29">
        <v>178166.97</v>
      </c>
      <c r="O465" s="29">
        <v>178166.97</v>
      </c>
    </row>
    <row r="466" spans="1:15" x14ac:dyDescent="0.25">
      <c r="A466" s="15" t="str">
        <f>MID(Tabla1[[#This Row],[Org 2]],1,2)</f>
        <v>04</v>
      </c>
      <c r="B466" s="27" t="s">
        <v>290</v>
      </c>
      <c r="C466" s="27" t="s">
        <v>329</v>
      </c>
      <c r="D466" s="16" t="str">
        <f>VLOOKUP(Tabla1[[#This Row],[Prog.]],Hoja2!B:C,2,FALSE)</f>
        <v>Información, registro y gestión del padrón</v>
      </c>
      <c r="E466" s="17" t="str">
        <f t="shared" si="16"/>
        <v>2</v>
      </c>
      <c r="F466" s="17" t="str">
        <f t="shared" si="17"/>
        <v>22</v>
      </c>
      <c r="G466" s="27" t="s">
        <v>165</v>
      </c>
      <c r="H466" s="28" t="s">
        <v>166</v>
      </c>
      <c r="I466" s="29">
        <v>4500</v>
      </c>
      <c r="J466" s="29">
        <v>0</v>
      </c>
      <c r="K466" s="29">
        <v>4500</v>
      </c>
      <c r="L466" s="29">
        <v>64.92</v>
      </c>
      <c r="M466" s="29">
        <v>64.92</v>
      </c>
      <c r="N466" s="29">
        <v>64.92</v>
      </c>
      <c r="O466" s="29">
        <v>64.92</v>
      </c>
    </row>
    <row r="467" spans="1:15" x14ac:dyDescent="0.25">
      <c r="A467" s="15" t="str">
        <f>MID(Tabla1[[#This Row],[Org 2]],1,2)</f>
        <v>04</v>
      </c>
      <c r="B467" s="27" t="s">
        <v>290</v>
      </c>
      <c r="C467" s="27" t="s">
        <v>329</v>
      </c>
      <c r="D467" s="16" t="str">
        <f>VLOOKUP(Tabla1[[#This Row],[Prog.]],Hoja2!B:C,2,FALSE)</f>
        <v>Información, registro y gestión del padrón</v>
      </c>
      <c r="E467" s="17" t="str">
        <f t="shared" si="16"/>
        <v>2</v>
      </c>
      <c r="F467" s="17" t="str">
        <f t="shared" si="17"/>
        <v>22</v>
      </c>
      <c r="G467" s="27" t="s">
        <v>334</v>
      </c>
      <c r="H467" s="28" t="s">
        <v>335</v>
      </c>
      <c r="I467" s="29">
        <v>27500</v>
      </c>
      <c r="J467" s="29">
        <v>0</v>
      </c>
      <c r="K467" s="29">
        <v>27500</v>
      </c>
      <c r="L467" s="29">
        <v>0</v>
      </c>
      <c r="M467" s="29">
        <v>0</v>
      </c>
      <c r="N467" s="29">
        <v>0</v>
      </c>
      <c r="O467" s="29">
        <v>0</v>
      </c>
    </row>
    <row r="468" spans="1:15" x14ac:dyDescent="0.25">
      <c r="A468" s="15" t="str">
        <f>MID(Tabla1[[#This Row],[Org 2]],1,2)</f>
        <v>04</v>
      </c>
      <c r="B468" s="27" t="s">
        <v>290</v>
      </c>
      <c r="C468" s="27" t="s">
        <v>329</v>
      </c>
      <c r="D468" s="16" t="str">
        <f>VLOOKUP(Tabla1[[#This Row],[Prog.]],Hoja2!B:C,2,FALSE)</f>
        <v>Información, registro y gestión del padrón</v>
      </c>
      <c r="E468" s="17" t="str">
        <f t="shared" si="16"/>
        <v>2</v>
      </c>
      <c r="F468" s="17" t="str">
        <f t="shared" si="17"/>
        <v>22</v>
      </c>
      <c r="G468" s="27" t="s">
        <v>137</v>
      </c>
      <c r="H468" s="28" t="s">
        <v>138</v>
      </c>
      <c r="I468" s="29">
        <v>530000</v>
      </c>
      <c r="J468" s="29">
        <v>0</v>
      </c>
      <c r="K468" s="29">
        <v>530000</v>
      </c>
      <c r="L468" s="29">
        <v>521545.26</v>
      </c>
      <c r="M468" s="29">
        <v>521545.26</v>
      </c>
      <c r="N468" s="29">
        <v>45712.959999999999</v>
      </c>
      <c r="O468" s="29">
        <v>45712.959999999999</v>
      </c>
    </row>
    <row r="469" spans="1:15" x14ac:dyDescent="0.25">
      <c r="A469" s="15" t="str">
        <f>MID(Tabla1[[#This Row],[Org 2]],1,2)</f>
        <v>04</v>
      </c>
      <c r="B469" s="27" t="s">
        <v>290</v>
      </c>
      <c r="C469" s="27" t="s">
        <v>329</v>
      </c>
      <c r="D469" s="16" t="str">
        <f>VLOOKUP(Tabla1[[#This Row],[Prog.]],Hoja2!B:C,2,FALSE)</f>
        <v>Información, registro y gestión del padrón</v>
      </c>
      <c r="E469" s="17" t="str">
        <f t="shared" si="16"/>
        <v>4</v>
      </c>
      <c r="F469" s="17" t="str">
        <f t="shared" si="17"/>
        <v>46</v>
      </c>
      <c r="G469" s="27" t="s">
        <v>182</v>
      </c>
      <c r="H469" s="28" t="s">
        <v>183</v>
      </c>
      <c r="I469" s="29">
        <v>3000</v>
      </c>
      <c r="J469" s="29">
        <v>0</v>
      </c>
      <c r="K469" s="29">
        <v>3000</v>
      </c>
      <c r="L469" s="29">
        <v>0</v>
      </c>
      <c r="M469" s="29">
        <v>0</v>
      </c>
      <c r="N469" s="29">
        <v>0</v>
      </c>
      <c r="O469" s="29">
        <v>0</v>
      </c>
    </row>
    <row r="470" spans="1:15" x14ac:dyDescent="0.25">
      <c r="A470" s="15" t="str">
        <f>MID(Tabla1[[#This Row],[Org 2]],1,2)</f>
        <v>04</v>
      </c>
      <c r="B470" s="27" t="s">
        <v>290</v>
      </c>
      <c r="C470" s="27" t="s">
        <v>329</v>
      </c>
      <c r="D470" s="16" t="str">
        <f>VLOOKUP(Tabla1[[#This Row],[Prog.]],Hoja2!B:C,2,FALSE)</f>
        <v>Información, registro y gestión del padrón</v>
      </c>
      <c r="E470" s="17" t="str">
        <f t="shared" si="16"/>
        <v>6</v>
      </c>
      <c r="F470" s="17" t="str">
        <f t="shared" si="17"/>
        <v>64</v>
      </c>
      <c r="G470" s="27" t="s">
        <v>205</v>
      </c>
      <c r="H470" s="28" t="s">
        <v>206</v>
      </c>
      <c r="I470" s="29">
        <v>6479</v>
      </c>
      <c r="J470" s="29">
        <v>7667.37</v>
      </c>
      <c r="K470" s="29">
        <v>14146.37</v>
      </c>
      <c r="L470" s="29">
        <v>14146.37</v>
      </c>
      <c r="M470" s="29">
        <v>14146.37</v>
      </c>
      <c r="N470" s="29">
        <v>2750</v>
      </c>
      <c r="O470" s="29">
        <v>2750</v>
      </c>
    </row>
    <row r="471" spans="1:15" x14ac:dyDescent="0.25">
      <c r="A471" s="15" t="str">
        <f>MID(Tabla1[[#This Row],[Org 2]],1,2)</f>
        <v>04</v>
      </c>
      <c r="B471" s="27" t="s">
        <v>290</v>
      </c>
      <c r="C471" s="27" t="s">
        <v>336</v>
      </c>
      <c r="D471" s="16" t="str">
        <f>VLOOKUP(Tabla1[[#This Row],[Prog.]],Hoja2!B:C,2,FALSE)</f>
        <v>Imprevistos y contingencias de ejecución</v>
      </c>
      <c r="E471" s="17" t="str">
        <f t="shared" si="16"/>
        <v>5</v>
      </c>
      <c r="F471" s="17" t="str">
        <f t="shared" si="17"/>
        <v>50</v>
      </c>
      <c r="G471" s="27" t="s">
        <v>337</v>
      </c>
      <c r="H471" s="28" t="s">
        <v>338</v>
      </c>
      <c r="I471" s="29">
        <v>200000</v>
      </c>
      <c r="J471" s="29">
        <v>0</v>
      </c>
      <c r="K471" s="29">
        <v>200000</v>
      </c>
      <c r="L471" s="29">
        <v>0</v>
      </c>
      <c r="M471" s="29">
        <v>0</v>
      </c>
      <c r="N471" s="29">
        <v>0</v>
      </c>
      <c r="O471" s="29">
        <v>0</v>
      </c>
    </row>
    <row r="472" spans="1:15" x14ac:dyDescent="0.25">
      <c r="A472" s="15" t="str">
        <f>MID(Tabla1[[#This Row],[Org 2]],1,2)</f>
        <v>04</v>
      </c>
      <c r="B472" s="27" t="s">
        <v>290</v>
      </c>
      <c r="C472" s="27" t="s">
        <v>339</v>
      </c>
      <c r="D472" s="16" t="str">
        <f>VLOOKUP(Tabla1[[#This Row],[Prog.]],Hoja2!B:C,2,FALSE)</f>
        <v>Planificación económico financiera</v>
      </c>
      <c r="E472" s="17" t="str">
        <f t="shared" si="16"/>
        <v>1</v>
      </c>
      <c r="F472" s="17" t="str">
        <f t="shared" si="17"/>
        <v>12</v>
      </c>
      <c r="G472" s="27" t="s">
        <v>125</v>
      </c>
      <c r="H472" s="28" t="s">
        <v>126</v>
      </c>
      <c r="I472" s="29">
        <v>36175</v>
      </c>
      <c r="J472" s="29">
        <v>0</v>
      </c>
      <c r="K472" s="29">
        <v>36175</v>
      </c>
      <c r="L472" s="29">
        <v>18087</v>
      </c>
      <c r="M472" s="29">
        <v>18087</v>
      </c>
      <c r="N472" s="29">
        <v>5307.6</v>
      </c>
      <c r="O472" s="29">
        <v>5307.6</v>
      </c>
    </row>
    <row r="473" spans="1:15" x14ac:dyDescent="0.25">
      <c r="A473" s="15" t="str">
        <f>MID(Tabla1[[#This Row],[Org 2]],1,2)</f>
        <v>04</v>
      </c>
      <c r="B473" s="27" t="s">
        <v>290</v>
      </c>
      <c r="C473" s="27" t="s">
        <v>339</v>
      </c>
      <c r="D473" s="16" t="str">
        <f>VLOOKUP(Tabla1[[#This Row],[Prog.]],Hoja2!B:C,2,FALSE)</f>
        <v>Planificación económico financiera</v>
      </c>
      <c r="E473" s="17" t="str">
        <f t="shared" si="16"/>
        <v>1</v>
      </c>
      <c r="F473" s="17" t="str">
        <f t="shared" si="17"/>
        <v>12</v>
      </c>
      <c r="G473" s="27" t="s">
        <v>95</v>
      </c>
      <c r="H473" s="28" t="s">
        <v>96</v>
      </c>
      <c r="I473" s="29">
        <v>24363</v>
      </c>
      <c r="J473" s="29">
        <v>0</v>
      </c>
      <c r="K473" s="29">
        <v>24363</v>
      </c>
      <c r="L473" s="29">
        <v>23539</v>
      </c>
      <c r="M473" s="29">
        <v>23539</v>
      </c>
      <c r="N473" s="29">
        <v>6891.68</v>
      </c>
      <c r="O473" s="29">
        <v>6891.68</v>
      </c>
    </row>
    <row r="474" spans="1:15" x14ac:dyDescent="0.25">
      <c r="A474" s="15" t="str">
        <f>MID(Tabla1[[#This Row],[Org 2]],1,2)</f>
        <v>04</v>
      </c>
      <c r="B474" s="27" t="s">
        <v>290</v>
      </c>
      <c r="C474" s="27" t="s">
        <v>339</v>
      </c>
      <c r="D474" s="16" t="str">
        <f>VLOOKUP(Tabla1[[#This Row],[Prog.]],Hoja2!B:C,2,FALSE)</f>
        <v>Planificación económico financiera</v>
      </c>
      <c r="E474" s="17" t="str">
        <f t="shared" si="16"/>
        <v>1</v>
      </c>
      <c r="F474" s="17" t="str">
        <f t="shared" si="17"/>
        <v>12</v>
      </c>
      <c r="G474" s="27" t="s">
        <v>97</v>
      </c>
      <c r="H474" s="28" t="s">
        <v>98</v>
      </c>
      <c r="I474" s="29">
        <v>9611</v>
      </c>
      <c r="J474" s="29">
        <v>0</v>
      </c>
      <c r="K474" s="29">
        <v>9611</v>
      </c>
      <c r="L474" s="29">
        <v>9611</v>
      </c>
      <c r="M474" s="29">
        <v>9611</v>
      </c>
      <c r="N474" s="29">
        <v>2852.8</v>
      </c>
      <c r="O474" s="29">
        <v>2852.8</v>
      </c>
    </row>
    <row r="475" spans="1:15" x14ac:dyDescent="0.25">
      <c r="A475" s="15" t="str">
        <f>MID(Tabla1[[#This Row],[Org 2]],1,2)</f>
        <v>04</v>
      </c>
      <c r="B475" s="27" t="s">
        <v>290</v>
      </c>
      <c r="C475" s="27" t="s">
        <v>339</v>
      </c>
      <c r="D475" s="16" t="str">
        <f>VLOOKUP(Tabla1[[#This Row],[Prog.]],Hoja2!B:C,2,FALSE)</f>
        <v>Planificación económico financiera</v>
      </c>
      <c r="E475" s="17" t="str">
        <f t="shared" si="16"/>
        <v>1</v>
      </c>
      <c r="F475" s="17" t="str">
        <f t="shared" si="17"/>
        <v>12</v>
      </c>
      <c r="G475" s="27" t="s">
        <v>99</v>
      </c>
      <c r="H475" s="28" t="s">
        <v>100</v>
      </c>
      <c r="I475" s="29">
        <v>41580</v>
      </c>
      <c r="J475" s="29">
        <v>0</v>
      </c>
      <c r="K475" s="29">
        <v>41580</v>
      </c>
      <c r="L475" s="29">
        <v>29533</v>
      </c>
      <c r="M475" s="29">
        <v>29533</v>
      </c>
      <c r="N475" s="29">
        <v>8192.44</v>
      </c>
      <c r="O475" s="29">
        <v>8192.44</v>
      </c>
    </row>
    <row r="476" spans="1:15" x14ac:dyDescent="0.25">
      <c r="A476" s="15" t="str">
        <f>MID(Tabla1[[#This Row],[Org 2]],1,2)</f>
        <v>04</v>
      </c>
      <c r="B476" s="27" t="s">
        <v>290</v>
      </c>
      <c r="C476" s="27" t="s">
        <v>339</v>
      </c>
      <c r="D476" s="16" t="str">
        <f>VLOOKUP(Tabla1[[#This Row],[Prog.]],Hoja2!B:C,2,FALSE)</f>
        <v>Planificación económico financiera</v>
      </c>
      <c r="E476" s="17" t="str">
        <f t="shared" si="16"/>
        <v>1</v>
      </c>
      <c r="F476" s="17" t="str">
        <f t="shared" si="17"/>
        <v>12</v>
      </c>
      <c r="G476" s="27" t="s">
        <v>101</v>
      </c>
      <c r="H476" s="28" t="s">
        <v>102</v>
      </c>
      <c r="I476" s="29">
        <v>99766</v>
      </c>
      <c r="J476" s="29">
        <v>0</v>
      </c>
      <c r="K476" s="29">
        <v>99766</v>
      </c>
      <c r="L476" s="29">
        <v>67055</v>
      </c>
      <c r="M476" s="29">
        <v>67055</v>
      </c>
      <c r="N476" s="29">
        <v>18600.64</v>
      </c>
      <c r="O476" s="29">
        <v>18600.64</v>
      </c>
    </row>
    <row r="477" spans="1:15" x14ac:dyDescent="0.25">
      <c r="A477" s="15" t="str">
        <f>MID(Tabla1[[#This Row],[Org 2]],1,2)</f>
        <v>04</v>
      </c>
      <c r="B477" s="27" t="s">
        <v>290</v>
      </c>
      <c r="C477" s="27" t="s">
        <v>339</v>
      </c>
      <c r="D477" s="16" t="str">
        <f>VLOOKUP(Tabla1[[#This Row],[Prog.]],Hoja2!B:C,2,FALSE)</f>
        <v>Planificación económico financiera</v>
      </c>
      <c r="E477" s="17" t="str">
        <f t="shared" si="16"/>
        <v>1</v>
      </c>
      <c r="F477" s="17" t="str">
        <f t="shared" si="17"/>
        <v>12</v>
      </c>
      <c r="G477" s="27" t="s">
        <v>103</v>
      </c>
      <c r="H477" s="28" t="s">
        <v>104</v>
      </c>
      <c r="I477" s="29">
        <v>4545</v>
      </c>
      <c r="J477" s="29">
        <v>0</v>
      </c>
      <c r="K477" s="29">
        <v>4545</v>
      </c>
      <c r="L477" s="29">
        <v>4545</v>
      </c>
      <c r="M477" s="29">
        <v>4545</v>
      </c>
      <c r="N477" s="29">
        <v>1526.2</v>
      </c>
      <c r="O477" s="29">
        <v>1526.2</v>
      </c>
    </row>
    <row r="478" spans="1:15" x14ac:dyDescent="0.25">
      <c r="A478" s="15" t="str">
        <f>MID(Tabla1[[#This Row],[Org 2]],1,2)</f>
        <v>04</v>
      </c>
      <c r="B478" s="27" t="s">
        <v>290</v>
      </c>
      <c r="C478" s="27" t="s">
        <v>339</v>
      </c>
      <c r="D478" s="16" t="str">
        <f>VLOOKUP(Tabla1[[#This Row],[Prog.]],Hoja2!B:C,2,FALSE)</f>
        <v>Planificación económico financiera</v>
      </c>
      <c r="E478" s="17" t="str">
        <f t="shared" si="16"/>
        <v>2</v>
      </c>
      <c r="F478" s="17" t="str">
        <f t="shared" si="17"/>
        <v>20</v>
      </c>
      <c r="G478" s="27" t="s">
        <v>131</v>
      </c>
      <c r="H478" s="28" t="s">
        <v>132</v>
      </c>
      <c r="I478" s="29">
        <v>2000</v>
      </c>
      <c r="J478" s="29">
        <v>0</v>
      </c>
      <c r="K478" s="29">
        <v>2000</v>
      </c>
      <c r="L478" s="29">
        <v>1502.82</v>
      </c>
      <c r="M478" s="29">
        <v>1502.82</v>
      </c>
      <c r="N478" s="29">
        <v>0</v>
      </c>
      <c r="O478" s="29">
        <v>0</v>
      </c>
    </row>
    <row r="479" spans="1:15" x14ac:dyDescent="0.25">
      <c r="A479" s="15" t="str">
        <f>MID(Tabla1[[#This Row],[Org 2]],1,2)</f>
        <v>04</v>
      </c>
      <c r="B479" s="27" t="s">
        <v>290</v>
      </c>
      <c r="C479" s="27" t="s">
        <v>339</v>
      </c>
      <c r="D479" s="16" t="str">
        <f>VLOOKUP(Tabla1[[#This Row],[Prog.]],Hoja2!B:C,2,FALSE)</f>
        <v>Planificación económico financiera</v>
      </c>
      <c r="E479" s="17" t="str">
        <f t="shared" si="16"/>
        <v>2</v>
      </c>
      <c r="F479" s="17" t="str">
        <f t="shared" si="17"/>
        <v>22</v>
      </c>
      <c r="G479" s="27" t="s">
        <v>189</v>
      </c>
      <c r="H479" s="28" t="s">
        <v>190</v>
      </c>
      <c r="I479" s="29">
        <v>7500</v>
      </c>
      <c r="J479" s="29">
        <v>0</v>
      </c>
      <c r="K479" s="29">
        <v>7500</v>
      </c>
      <c r="L479" s="29">
        <v>6040.21</v>
      </c>
      <c r="M479" s="29">
        <v>6040.21</v>
      </c>
      <c r="N479" s="29">
        <v>6040.21</v>
      </c>
      <c r="O479" s="29">
        <v>6040.21</v>
      </c>
    </row>
    <row r="480" spans="1:15" x14ac:dyDescent="0.25">
      <c r="A480" s="15" t="str">
        <f>MID(Tabla1[[#This Row],[Org 2]],1,2)</f>
        <v>04</v>
      </c>
      <c r="B480" s="27" t="s">
        <v>290</v>
      </c>
      <c r="C480" s="27" t="s">
        <v>339</v>
      </c>
      <c r="D480" s="16" t="str">
        <f>VLOOKUP(Tabla1[[#This Row],[Prog.]],Hoja2!B:C,2,FALSE)</f>
        <v>Planificación económico financiera</v>
      </c>
      <c r="E480" s="17" t="str">
        <f t="shared" si="16"/>
        <v>2</v>
      </c>
      <c r="F480" s="17" t="str">
        <f t="shared" si="17"/>
        <v>22</v>
      </c>
      <c r="G480" s="27" t="s">
        <v>442</v>
      </c>
      <c r="H480" s="28" t="s">
        <v>443</v>
      </c>
      <c r="I480" s="29">
        <v>1117</v>
      </c>
      <c r="J480" s="29">
        <v>0</v>
      </c>
      <c r="K480" s="29">
        <v>1117</v>
      </c>
      <c r="L480" s="29">
        <v>16.8</v>
      </c>
      <c r="M480" s="29">
        <v>16.8</v>
      </c>
      <c r="N480" s="29">
        <v>16.8</v>
      </c>
      <c r="O480" s="29">
        <v>16.8</v>
      </c>
    </row>
    <row r="481" spans="1:15" x14ac:dyDescent="0.25">
      <c r="A481" s="15" t="str">
        <f>MID(Tabla1[[#This Row],[Org 2]],1,2)</f>
        <v>04</v>
      </c>
      <c r="B481" s="27" t="s">
        <v>290</v>
      </c>
      <c r="C481" s="27" t="s">
        <v>339</v>
      </c>
      <c r="D481" s="16" t="str">
        <f>VLOOKUP(Tabla1[[#This Row],[Prog.]],Hoja2!B:C,2,FALSE)</f>
        <v>Planificación económico financiera</v>
      </c>
      <c r="E481" s="17" t="str">
        <f t="shared" si="16"/>
        <v>2</v>
      </c>
      <c r="F481" s="17" t="str">
        <f t="shared" si="17"/>
        <v>22</v>
      </c>
      <c r="G481" s="27" t="s">
        <v>165</v>
      </c>
      <c r="H481" s="28" t="s">
        <v>166</v>
      </c>
      <c r="I481" s="29">
        <v>1000</v>
      </c>
      <c r="J481" s="29">
        <v>0</v>
      </c>
      <c r="K481" s="29">
        <v>1000</v>
      </c>
      <c r="L481" s="29">
        <v>0</v>
      </c>
      <c r="M481" s="29">
        <v>0</v>
      </c>
      <c r="N481" s="29">
        <v>0</v>
      </c>
      <c r="O481" s="29">
        <v>0</v>
      </c>
    </row>
    <row r="482" spans="1:15" x14ac:dyDescent="0.25">
      <c r="A482" s="15" t="str">
        <f>MID(Tabla1[[#This Row],[Org 2]],1,2)</f>
        <v>04</v>
      </c>
      <c r="B482" s="27" t="s">
        <v>290</v>
      </c>
      <c r="C482" s="27" t="s">
        <v>339</v>
      </c>
      <c r="D482" s="16" t="str">
        <f>VLOOKUP(Tabla1[[#This Row],[Prog.]],Hoja2!B:C,2,FALSE)</f>
        <v>Planificación económico financiera</v>
      </c>
      <c r="E482" s="17" t="str">
        <f t="shared" si="16"/>
        <v>2</v>
      </c>
      <c r="F482" s="17" t="str">
        <f t="shared" si="17"/>
        <v>23</v>
      </c>
      <c r="G482" s="27" t="s">
        <v>117</v>
      </c>
      <c r="H482" s="28" t="s">
        <v>118</v>
      </c>
      <c r="I482" s="29">
        <v>1000</v>
      </c>
      <c r="J482" s="29">
        <v>0</v>
      </c>
      <c r="K482" s="29">
        <v>1000</v>
      </c>
      <c r="L482" s="29">
        <v>0</v>
      </c>
      <c r="M482" s="29">
        <v>0</v>
      </c>
      <c r="N482" s="29">
        <v>0</v>
      </c>
      <c r="O482" s="29">
        <v>0</v>
      </c>
    </row>
    <row r="483" spans="1:15" x14ac:dyDescent="0.25">
      <c r="A483" s="15" t="str">
        <f>MID(Tabla1[[#This Row],[Org 2]],1,2)</f>
        <v>04</v>
      </c>
      <c r="B483" s="27" t="s">
        <v>290</v>
      </c>
      <c r="C483" s="27" t="s">
        <v>340</v>
      </c>
      <c r="D483" s="16" t="str">
        <f>VLOOKUP(Tabla1[[#This Row],[Prog.]],Hoja2!B:C,2,FALSE)</f>
        <v>Gestión de ingresos e inspección</v>
      </c>
      <c r="E483" s="17" t="str">
        <f t="shared" si="16"/>
        <v>1</v>
      </c>
      <c r="F483" s="17" t="str">
        <f t="shared" si="17"/>
        <v>12</v>
      </c>
      <c r="G483" s="27" t="s">
        <v>125</v>
      </c>
      <c r="H483" s="28" t="s">
        <v>126</v>
      </c>
      <c r="I483" s="29">
        <v>126611</v>
      </c>
      <c r="J483" s="29">
        <v>0</v>
      </c>
      <c r="K483" s="29">
        <v>126611</v>
      </c>
      <c r="L483" s="29">
        <v>100155</v>
      </c>
      <c r="M483" s="29">
        <v>100155</v>
      </c>
      <c r="N483" s="29">
        <v>25653.4</v>
      </c>
      <c r="O483" s="29">
        <v>25653.4</v>
      </c>
    </row>
    <row r="484" spans="1:15" x14ac:dyDescent="0.25">
      <c r="A484" s="15" t="str">
        <f>MID(Tabla1[[#This Row],[Org 2]],1,2)</f>
        <v>04</v>
      </c>
      <c r="B484" s="27" t="s">
        <v>290</v>
      </c>
      <c r="C484" s="27" t="s">
        <v>340</v>
      </c>
      <c r="D484" s="16" t="str">
        <f>VLOOKUP(Tabla1[[#This Row],[Prog.]],Hoja2!B:C,2,FALSE)</f>
        <v>Gestión de ingresos e inspección</v>
      </c>
      <c r="E484" s="17" t="str">
        <f t="shared" si="16"/>
        <v>1</v>
      </c>
      <c r="F484" s="17" t="str">
        <f t="shared" si="17"/>
        <v>12</v>
      </c>
      <c r="G484" s="27" t="s">
        <v>127</v>
      </c>
      <c r="H484" s="28" t="s">
        <v>128</v>
      </c>
      <c r="I484" s="29">
        <v>63620</v>
      </c>
      <c r="J484" s="29">
        <v>0</v>
      </c>
      <c r="K484" s="29">
        <v>63620</v>
      </c>
      <c r="L484" s="29">
        <v>31810</v>
      </c>
      <c r="M484" s="29">
        <v>31810</v>
      </c>
      <c r="N484" s="29">
        <v>13653.47</v>
      </c>
      <c r="O484" s="29">
        <v>13653.47</v>
      </c>
    </row>
    <row r="485" spans="1:15" x14ac:dyDescent="0.25">
      <c r="A485" s="15" t="str">
        <f>MID(Tabla1[[#This Row],[Org 2]],1,2)</f>
        <v>04</v>
      </c>
      <c r="B485" s="27" t="s">
        <v>290</v>
      </c>
      <c r="C485" s="27" t="s">
        <v>340</v>
      </c>
      <c r="D485" s="16" t="str">
        <f>VLOOKUP(Tabla1[[#This Row],[Prog.]],Hoja2!B:C,2,FALSE)</f>
        <v>Gestión de ingresos e inspección</v>
      </c>
      <c r="E485" s="17" t="str">
        <f t="shared" si="16"/>
        <v>1</v>
      </c>
      <c r="F485" s="17" t="str">
        <f t="shared" si="17"/>
        <v>12</v>
      </c>
      <c r="G485" s="27" t="s">
        <v>95</v>
      </c>
      <c r="H485" s="28" t="s">
        <v>96</v>
      </c>
      <c r="I485" s="29">
        <v>255809</v>
      </c>
      <c r="J485" s="29">
        <v>0</v>
      </c>
      <c r="K485" s="29">
        <v>255809</v>
      </c>
      <c r="L485" s="29">
        <v>235423</v>
      </c>
      <c r="M485" s="29">
        <v>235423</v>
      </c>
      <c r="N485" s="29">
        <v>70954.559999999998</v>
      </c>
      <c r="O485" s="29">
        <v>70954.559999999998</v>
      </c>
    </row>
    <row r="486" spans="1:15" x14ac:dyDescent="0.25">
      <c r="A486" s="15" t="str">
        <f>MID(Tabla1[[#This Row],[Org 2]],1,2)</f>
        <v>04</v>
      </c>
      <c r="B486" s="27" t="s">
        <v>290</v>
      </c>
      <c r="C486" s="27" t="s">
        <v>340</v>
      </c>
      <c r="D486" s="16" t="str">
        <f>VLOOKUP(Tabla1[[#This Row],[Prog.]],Hoja2!B:C,2,FALSE)</f>
        <v>Gestión de ingresos e inspección</v>
      </c>
      <c r="E486" s="17" t="str">
        <f t="shared" si="16"/>
        <v>1</v>
      </c>
      <c r="F486" s="17" t="str">
        <f t="shared" si="17"/>
        <v>12</v>
      </c>
      <c r="G486" s="27" t="s">
        <v>129</v>
      </c>
      <c r="H486" s="28" t="s">
        <v>130</v>
      </c>
      <c r="I486" s="29">
        <v>82603</v>
      </c>
      <c r="J486" s="29">
        <v>0</v>
      </c>
      <c r="K486" s="29">
        <v>82603</v>
      </c>
      <c r="L486" s="29">
        <v>72277</v>
      </c>
      <c r="M486" s="29">
        <v>72277</v>
      </c>
      <c r="N486" s="29">
        <v>23181.99</v>
      </c>
      <c r="O486" s="29">
        <v>23181.99</v>
      </c>
    </row>
    <row r="487" spans="1:15" x14ac:dyDescent="0.25">
      <c r="A487" s="15" t="str">
        <f>MID(Tabla1[[#This Row],[Org 2]],1,2)</f>
        <v>04</v>
      </c>
      <c r="B487" s="27" t="s">
        <v>290</v>
      </c>
      <c r="C487" s="27" t="s">
        <v>340</v>
      </c>
      <c r="D487" s="16" t="str">
        <f>VLOOKUP(Tabla1[[#This Row],[Prog.]],Hoja2!B:C,2,FALSE)</f>
        <v>Gestión de ingresos e inspección</v>
      </c>
      <c r="E487" s="17" t="str">
        <f t="shared" si="16"/>
        <v>1</v>
      </c>
      <c r="F487" s="17" t="str">
        <f t="shared" si="17"/>
        <v>12</v>
      </c>
      <c r="G487" s="27" t="s">
        <v>97</v>
      </c>
      <c r="H487" s="28" t="s">
        <v>98</v>
      </c>
      <c r="I487" s="29">
        <v>151733</v>
      </c>
      <c r="J487" s="29">
        <v>0</v>
      </c>
      <c r="K487" s="29">
        <v>151733</v>
      </c>
      <c r="L487" s="29">
        <v>131899</v>
      </c>
      <c r="M487" s="29">
        <v>131899</v>
      </c>
      <c r="N487" s="29">
        <v>42441.99</v>
      </c>
      <c r="O487" s="29">
        <v>42441.99</v>
      </c>
    </row>
    <row r="488" spans="1:15" x14ac:dyDescent="0.25">
      <c r="A488" s="15" t="str">
        <f>MID(Tabla1[[#This Row],[Org 2]],1,2)</f>
        <v>04</v>
      </c>
      <c r="B488" s="27" t="s">
        <v>290</v>
      </c>
      <c r="C488" s="27" t="s">
        <v>340</v>
      </c>
      <c r="D488" s="16" t="str">
        <f>VLOOKUP(Tabla1[[#This Row],[Prog.]],Hoja2!B:C,2,FALSE)</f>
        <v>Gestión de ingresos e inspección</v>
      </c>
      <c r="E488" s="17" t="str">
        <f t="shared" si="16"/>
        <v>1</v>
      </c>
      <c r="F488" s="17" t="str">
        <f t="shared" si="17"/>
        <v>12</v>
      </c>
      <c r="G488" s="27" t="s">
        <v>99</v>
      </c>
      <c r="H488" s="28" t="s">
        <v>100</v>
      </c>
      <c r="I488" s="29">
        <v>314014</v>
      </c>
      <c r="J488" s="29">
        <v>0</v>
      </c>
      <c r="K488" s="29">
        <v>314014</v>
      </c>
      <c r="L488" s="29">
        <v>272146.01</v>
      </c>
      <c r="M488" s="29">
        <v>272146.01</v>
      </c>
      <c r="N488" s="29">
        <v>79003.95</v>
      </c>
      <c r="O488" s="29">
        <v>79003.95</v>
      </c>
    </row>
    <row r="489" spans="1:15" x14ac:dyDescent="0.25">
      <c r="A489" s="15" t="str">
        <f>MID(Tabla1[[#This Row],[Org 2]],1,2)</f>
        <v>04</v>
      </c>
      <c r="B489" s="27" t="s">
        <v>290</v>
      </c>
      <c r="C489" s="27" t="s">
        <v>340</v>
      </c>
      <c r="D489" s="16" t="str">
        <f>VLOOKUP(Tabla1[[#This Row],[Prog.]],Hoja2!B:C,2,FALSE)</f>
        <v>Gestión de ingresos e inspección</v>
      </c>
      <c r="E489" s="17" t="str">
        <f t="shared" si="16"/>
        <v>1</v>
      </c>
      <c r="F489" s="17" t="str">
        <f t="shared" si="17"/>
        <v>12</v>
      </c>
      <c r="G489" s="27" t="s">
        <v>101</v>
      </c>
      <c r="H489" s="28" t="s">
        <v>102</v>
      </c>
      <c r="I489" s="29">
        <v>733541</v>
      </c>
      <c r="J489" s="29">
        <v>0</v>
      </c>
      <c r="K489" s="29">
        <v>733541</v>
      </c>
      <c r="L489" s="29">
        <v>628141.06999999995</v>
      </c>
      <c r="M489" s="29">
        <v>628141.06999999995</v>
      </c>
      <c r="N489" s="29">
        <v>200053.11</v>
      </c>
      <c r="O489" s="29">
        <v>200053.11</v>
      </c>
    </row>
    <row r="490" spans="1:15" x14ac:dyDescent="0.25">
      <c r="A490" s="15" t="str">
        <f>MID(Tabla1[[#This Row],[Org 2]],1,2)</f>
        <v>04</v>
      </c>
      <c r="B490" s="27" t="s">
        <v>290</v>
      </c>
      <c r="C490" s="27" t="s">
        <v>340</v>
      </c>
      <c r="D490" s="16" t="str">
        <f>VLOOKUP(Tabla1[[#This Row],[Prog.]],Hoja2!B:C,2,FALSE)</f>
        <v>Gestión de ingresos e inspección</v>
      </c>
      <c r="E490" s="17" t="str">
        <f t="shared" si="16"/>
        <v>1</v>
      </c>
      <c r="F490" s="17" t="str">
        <f t="shared" si="17"/>
        <v>12</v>
      </c>
      <c r="G490" s="27" t="s">
        <v>103</v>
      </c>
      <c r="H490" s="28" t="s">
        <v>104</v>
      </c>
      <c r="I490" s="29">
        <v>75724</v>
      </c>
      <c r="J490" s="29">
        <v>0</v>
      </c>
      <c r="K490" s="29">
        <v>75724</v>
      </c>
      <c r="L490" s="29">
        <v>66190</v>
      </c>
      <c r="M490" s="29">
        <v>66190</v>
      </c>
      <c r="N490" s="29">
        <v>23599.279999999999</v>
      </c>
      <c r="O490" s="29">
        <v>23599.279999999999</v>
      </c>
    </row>
    <row r="491" spans="1:15" x14ac:dyDescent="0.25">
      <c r="A491" s="15" t="str">
        <f>MID(Tabla1[[#This Row],[Org 2]],1,2)</f>
        <v>04</v>
      </c>
      <c r="B491" s="27" t="s">
        <v>290</v>
      </c>
      <c r="C491" s="27" t="s">
        <v>340</v>
      </c>
      <c r="D491" s="16" t="str">
        <f>VLOOKUP(Tabla1[[#This Row],[Prog.]],Hoja2!B:C,2,FALSE)</f>
        <v>Gestión de ingresos e inspección</v>
      </c>
      <c r="E491" s="17" t="str">
        <f t="shared" si="16"/>
        <v>1</v>
      </c>
      <c r="F491" s="17" t="str">
        <f t="shared" si="17"/>
        <v>13</v>
      </c>
      <c r="G491" s="27" t="s">
        <v>142</v>
      </c>
      <c r="H491" s="28" t="s">
        <v>94</v>
      </c>
      <c r="I491" s="29">
        <v>37847</v>
      </c>
      <c r="J491" s="29">
        <v>0</v>
      </c>
      <c r="K491" s="29">
        <v>37847</v>
      </c>
      <c r="L491" s="29">
        <v>35322</v>
      </c>
      <c r="M491" s="29">
        <v>35322</v>
      </c>
      <c r="N491" s="29">
        <v>8391.5400000000009</v>
      </c>
      <c r="O491" s="29">
        <v>8391.5400000000009</v>
      </c>
    </row>
    <row r="492" spans="1:15" x14ac:dyDescent="0.25">
      <c r="A492" s="15" t="str">
        <f>MID(Tabla1[[#This Row],[Org 2]],1,2)</f>
        <v>04</v>
      </c>
      <c r="B492" s="27" t="s">
        <v>290</v>
      </c>
      <c r="C492" s="27" t="s">
        <v>340</v>
      </c>
      <c r="D492" s="16" t="str">
        <f>VLOOKUP(Tabla1[[#This Row],[Prog.]],Hoja2!B:C,2,FALSE)</f>
        <v>Gestión de ingresos e inspección</v>
      </c>
      <c r="E492" s="17" t="str">
        <f t="shared" si="16"/>
        <v>1</v>
      </c>
      <c r="F492" s="17" t="str">
        <f t="shared" si="17"/>
        <v>13</v>
      </c>
      <c r="G492" s="27" t="s">
        <v>145</v>
      </c>
      <c r="H492" s="28" t="s">
        <v>146</v>
      </c>
      <c r="I492" s="29">
        <v>35295</v>
      </c>
      <c r="J492" s="29">
        <v>0</v>
      </c>
      <c r="K492" s="29">
        <v>35295</v>
      </c>
      <c r="L492" s="29">
        <v>34374.400000000001</v>
      </c>
      <c r="M492" s="29">
        <v>34374.400000000001</v>
      </c>
      <c r="N492" s="29">
        <v>12830.06</v>
      </c>
      <c r="O492" s="29">
        <v>12830.06</v>
      </c>
    </row>
    <row r="493" spans="1:15" x14ac:dyDescent="0.25">
      <c r="A493" s="15" t="str">
        <f>MID(Tabla1[[#This Row],[Org 2]],1,2)</f>
        <v>04</v>
      </c>
      <c r="B493" s="27" t="s">
        <v>290</v>
      </c>
      <c r="C493" s="27" t="s">
        <v>340</v>
      </c>
      <c r="D493" s="16" t="str">
        <f>VLOOKUP(Tabla1[[#This Row],[Prog.]],Hoja2!B:C,2,FALSE)</f>
        <v>Gestión de ingresos e inspección</v>
      </c>
      <c r="E493" s="17" t="str">
        <f t="shared" si="16"/>
        <v>1</v>
      </c>
      <c r="F493" s="17" t="str">
        <f t="shared" si="17"/>
        <v>15</v>
      </c>
      <c r="G493" s="27" t="s">
        <v>149</v>
      </c>
      <c r="H493" s="28" t="s">
        <v>150</v>
      </c>
      <c r="I493" s="29">
        <v>7000</v>
      </c>
      <c r="J493" s="29">
        <v>0</v>
      </c>
      <c r="K493" s="29">
        <v>7000</v>
      </c>
      <c r="L493" s="29">
        <v>0</v>
      </c>
      <c r="M493" s="29">
        <v>0</v>
      </c>
      <c r="N493" s="29">
        <v>0</v>
      </c>
      <c r="O493" s="29">
        <v>0</v>
      </c>
    </row>
    <row r="494" spans="1:15" x14ac:dyDescent="0.25">
      <c r="A494" s="15" t="str">
        <f>MID(Tabla1[[#This Row],[Org 2]],1,2)</f>
        <v>04</v>
      </c>
      <c r="B494" s="27" t="s">
        <v>290</v>
      </c>
      <c r="C494" s="27" t="s">
        <v>340</v>
      </c>
      <c r="D494" s="16" t="str">
        <f>VLOOKUP(Tabla1[[#This Row],[Prog.]],Hoja2!B:C,2,FALSE)</f>
        <v>Gestión de ingresos e inspección</v>
      </c>
      <c r="E494" s="17" t="str">
        <f t="shared" si="16"/>
        <v>2</v>
      </c>
      <c r="F494" s="17" t="str">
        <f t="shared" si="17"/>
        <v>20</v>
      </c>
      <c r="G494" s="27" t="s">
        <v>131</v>
      </c>
      <c r="H494" s="28" t="s">
        <v>132</v>
      </c>
      <c r="I494" s="29">
        <v>8075</v>
      </c>
      <c r="J494" s="29">
        <v>0</v>
      </c>
      <c r="K494" s="29">
        <v>8075</v>
      </c>
      <c r="L494" s="29">
        <v>7000</v>
      </c>
      <c r="M494" s="29">
        <v>7000</v>
      </c>
      <c r="N494" s="29">
        <v>317.93</v>
      </c>
      <c r="O494" s="29">
        <v>317.93</v>
      </c>
    </row>
    <row r="495" spans="1:15" x14ac:dyDescent="0.25">
      <c r="A495" s="15" t="str">
        <f>MID(Tabla1[[#This Row],[Org 2]],1,2)</f>
        <v>04</v>
      </c>
      <c r="B495" s="27" t="s">
        <v>290</v>
      </c>
      <c r="C495" s="27" t="s">
        <v>340</v>
      </c>
      <c r="D495" s="16" t="str">
        <f>VLOOKUP(Tabla1[[#This Row],[Prog.]],Hoja2!B:C,2,FALSE)</f>
        <v>Gestión de ingresos e inspección</v>
      </c>
      <c r="E495" s="17" t="str">
        <f t="shared" si="16"/>
        <v>2</v>
      </c>
      <c r="F495" s="17" t="str">
        <f t="shared" si="17"/>
        <v>22</v>
      </c>
      <c r="G495" s="27" t="s">
        <v>105</v>
      </c>
      <c r="H495" s="28" t="s">
        <v>106</v>
      </c>
      <c r="I495" s="29">
        <v>1540</v>
      </c>
      <c r="J495" s="29">
        <v>0</v>
      </c>
      <c r="K495" s="29">
        <v>1540</v>
      </c>
      <c r="L495" s="29">
        <v>0</v>
      </c>
      <c r="M495" s="29">
        <v>0</v>
      </c>
      <c r="N495" s="29">
        <v>0</v>
      </c>
      <c r="O495" s="29">
        <v>0</v>
      </c>
    </row>
    <row r="496" spans="1:15" x14ac:dyDescent="0.25">
      <c r="A496" s="15" t="str">
        <f>MID(Tabla1[[#This Row],[Org 2]],1,2)</f>
        <v>04</v>
      </c>
      <c r="B496" s="27" t="s">
        <v>290</v>
      </c>
      <c r="C496" s="27" t="s">
        <v>340</v>
      </c>
      <c r="D496" s="16" t="str">
        <f>VLOOKUP(Tabla1[[#This Row],[Prog.]],Hoja2!B:C,2,FALSE)</f>
        <v>Gestión de ingresos e inspección</v>
      </c>
      <c r="E496" s="17" t="str">
        <f t="shared" si="16"/>
        <v>2</v>
      </c>
      <c r="F496" s="17" t="str">
        <f t="shared" si="17"/>
        <v>22</v>
      </c>
      <c r="G496" s="27" t="s">
        <v>161</v>
      </c>
      <c r="H496" s="28" t="s">
        <v>162</v>
      </c>
      <c r="I496" s="29">
        <v>11900</v>
      </c>
      <c r="J496" s="29">
        <v>0</v>
      </c>
      <c r="K496" s="29">
        <v>11900</v>
      </c>
      <c r="L496" s="29">
        <v>11074.4</v>
      </c>
      <c r="M496" s="29">
        <v>11074.4</v>
      </c>
      <c r="N496" s="29">
        <v>649.39</v>
      </c>
      <c r="O496" s="29">
        <v>649.39</v>
      </c>
    </row>
    <row r="497" spans="1:15" x14ac:dyDescent="0.25">
      <c r="A497" s="15" t="str">
        <f>MID(Tabla1[[#This Row],[Org 2]],1,2)</f>
        <v>04</v>
      </c>
      <c r="B497" s="27" t="s">
        <v>290</v>
      </c>
      <c r="C497" s="27" t="s">
        <v>340</v>
      </c>
      <c r="D497" s="16" t="str">
        <f>VLOOKUP(Tabla1[[#This Row],[Prog.]],Hoja2!B:C,2,FALSE)</f>
        <v>Gestión de ingresos e inspección</v>
      </c>
      <c r="E497" s="17" t="str">
        <f t="shared" si="16"/>
        <v>2</v>
      </c>
      <c r="F497" s="17" t="str">
        <f t="shared" si="17"/>
        <v>22</v>
      </c>
      <c r="G497" s="27" t="s">
        <v>135</v>
      </c>
      <c r="H497" s="28" t="s">
        <v>136</v>
      </c>
      <c r="I497" s="29">
        <v>850</v>
      </c>
      <c r="J497" s="29">
        <v>0</v>
      </c>
      <c r="K497" s="29">
        <v>850</v>
      </c>
      <c r="L497" s="29">
        <v>0</v>
      </c>
      <c r="M497" s="29">
        <v>0</v>
      </c>
      <c r="N497" s="29">
        <v>0</v>
      </c>
      <c r="O497" s="29">
        <v>0</v>
      </c>
    </row>
    <row r="498" spans="1:15" x14ac:dyDescent="0.25">
      <c r="A498" s="15" t="str">
        <f>MID(Tabla1[[#This Row],[Org 2]],1,2)</f>
        <v>04</v>
      </c>
      <c r="B498" s="27" t="s">
        <v>290</v>
      </c>
      <c r="C498" s="27" t="s">
        <v>340</v>
      </c>
      <c r="D498" s="16" t="str">
        <f>VLOOKUP(Tabla1[[#This Row],[Prog.]],Hoja2!B:C,2,FALSE)</f>
        <v>Gestión de ingresos e inspección</v>
      </c>
      <c r="E498" s="17" t="str">
        <f t="shared" si="16"/>
        <v>2</v>
      </c>
      <c r="F498" s="17" t="str">
        <f t="shared" si="17"/>
        <v>22</v>
      </c>
      <c r="G498" s="27" t="s">
        <v>165</v>
      </c>
      <c r="H498" s="28" t="s">
        <v>166</v>
      </c>
      <c r="I498" s="29">
        <v>3970</v>
      </c>
      <c r="J498" s="29">
        <v>0</v>
      </c>
      <c r="K498" s="29">
        <v>3970</v>
      </c>
      <c r="L498" s="29">
        <v>0</v>
      </c>
      <c r="M498" s="29">
        <v>0</v>
      </c>
      <c r="N498" s="29">
        <v>0</v>
      </c>
      <c r="O498" s="29">
        <v>0</v>
      </c>
    </row>
    <row r="499" spans="1:15" x14ac:dyDescent="0.25">
      <c r="A499" s="15" t="str">
        <f>MID(Tabla1[[#This Row],[Org 2]],1,2)</f>
        <v>04</v>
      </c>
      <c r="B499" s="27" t="s">
        <v>290</v>
      </c>
      <c r="C499" s="27" t="s">
        <v>340</v>
      </c>
      <c r="D499" s="16" t="str">
        <f>VLOOKUP(Tabla1[[#This Row],[Prog.]],Hoja2!B:C,2,FALSE)</f>
        <v>Gestión de ingresos e inspección</v>
      </c>
      <c r="E499" s="17" t="str">
        <f t="shared" si="16"/>
        <v>2</v>
      </c>
      <c r="F499" s="17" t="str">
        <f t="shared" si="17"/>
        <v>22</v>
      </c>
      <c r="G499" s="27" t="s">
        <v>137</v>
      </c>
      <c r="H499" s="28" t="s">
        <v>138</v>
      </c>
      <c r="I499" s="29">
        <v>34000</v>
      </c>
      <c r="J499" s="29">
        <v>0</v>
      </c>
      <c r="K499" s="29">
        <v>34000</v>
      </c>
      <c r="L499" s="29">
        <v>38255.42</v>
      </c>
      <c r="M499" s="29">
        <v>38255.42</v>
      </c>
      <c r="N499" s="29">
        <v>30392.12</v>
      </c>
      <c r="O499" s="29">
        <v>30392.12</v>
      </c>
    </row>
    <row r="500" spans="1:15" x14ac:dyDescent="0.25">
      <c r="A500" s="15" t="str">
        <f>MID(Tabla1[[#This Row],[Org 2]],1,2)</f>
        <v>04</v>
      </c>
      <c r="B500" s="27" t="s">
        <v>290</v>
      </c>
      <c r="C500" s="27" t="s">
        <v>340</v>
      </c>
      <c r="D500" s="16" t="str">
        <f>VLOOKUP(Tabla1[[#This Row],[Prog.]],Hoja2!B:C,2,FALSE)</f>
        <v>Gestión de ingresos e inspección</v>
      </c>
      <c r="E500" s="17" t="str">
        <f t="shared" si="16"/>
        <v>6</v>
      </c>
      <c r="F500" s="17" t="str">
        <f t="shared" si="17"/>
        <v>64</v>
      </c>
      <c r="G500" s="27" t="s">
        <v>205</v>
      </c>
      <c r="H500" s="28" t="s">
        <v>206</v>
      </c>
      <c r="I500" s="29">
        <v>1027304</v>
      </c>
      <c r="J500" s="29">
        <v>33189</v>
      </c>
      <c r="K500" s="29">
        <v>1060493</v>
      </c>
      <c r="L500" s="29">
        <v>137894.04999999999</v>
      </c>
      <c r="M500" s="29">
        <v>137894.04999999999</v>
      </c>
      <c r="N500" s="29">
        <v>27637.47</v>
      </c>
      <c r="O500" s="29">
        <v>27637.47</v>
      </c>
    </row>
    <row r="501" spans="1:15" x14ac:dyDescent="0.25">
      <c r="A501" s="15" t="str">
        <f>MID(Tabla1[[#This Row],[Org 2]],1,2)</f>
        <v>04</v>
      </c>
      <c r="B501" s="27" t="s">
        <v>290</v>
      </c>
      <c r="C501" s="27" t="s">
        <v>341</v>
      </c>
      <c r="D501" s="16" t="str">
        <f>VLOOKUP(Tabla1[[#This Row],[Prog.]],Hoja2!B:C,2,FALSE)</f>
        <v>Tesorería y recaudación</v>
      </c>
      <c r="E501" s="17" t="str">
        <f t="shared" si="16"/>
        <v>1</v>
      </c>
      <c r="F501" s="17" t="str">
        <f t="shared" si="17"/>
        <v>12</v>
      </c>
      <c r="G501" s="27" t="s">
        <v>125</v>
      </c>
      <c r="H501" s="28" t="s">
        <v>126</v>
      </c>
      <c r="I501" s="29">
        <v>90436</v>
      </c>
      <c r="J501" s="29">
        <v>0</v>
      </c>
      <c r="K501" s="29">
        <v>90436</v>
      </c>
      <c r="L501" s="29">
        <v>101281</v>
      </c>
      <c r="M501" s="29">
        <v>101281</v>
      </c>
      <c r="N501" s="29">
        <v>19502.84</v>
      </c>
      <c r="O501" s="29">
        <v>19502.84</v>
      </c>
    </row>
    <row r="502" spans="1:15" x14ac:dyDescent="0.25">
      <c r="A502" s="15" t="str">
        <f>MID(Tabla1[[#This Row],[Org 2]],1,2)</f>
        <v>04</v>
      </c>
      <c r="B502" s="27" t="s">
        <v>290</v>
      </c>
      <c r="C502" s="27" t="s">
        <v>341</v>
      </c>
      <c r="D502" s="16" t="str">
        <f>VLOOKUP(Tabla1[[#This Row],[Prog.]],Hoja2!B:C,2,FALSE)</f>
        <v>Tesorería y recaudación</v>
      </c>
      <c r="E502" s="17" t="str">
        <f t="shared" si="16"/>
        <v>1</v>
      </c>
      <c r="F502" s="17" t="str">
        <f t="shared" si="17"/>
        <v>12</v>
      </c>
      <c r="G502" s="27" t="s">
        <v>127</v>
      </c>
      <c r="H502" s="28" t="s">
        <v>128</v>
      </c>
      <c r="I502" s="29">
        <v>47715</v>
      </c>
      <c r="J502" s="29">
        <v>0</v>
      </c>
      <c r="K502" s="29">
        <v>47715</v>
      </c>
      <c r="L502" s="29">
        <v>58701</v>
      </c>
      <c r="M502" s="29">
        <v>58701</v>
      </c>
      <c r="N502" s="29">
        <v>17530.59</v>
      </c>
      <c r="O502" s="29">
        <v>17530.59</v>
      </c>
    </row>
    <row r="503" spans="1:15" x14ac:dyDescent="0.25">
      <c r="A503" s="15" t="str">
        <f>MID(Tabla1[[#This Row],[Org 2]],1,2)</f>
        <v>04</v>
      </c>
      <c r="B503" s="27" t="s">
        <v>290</v>
      </c>
      <c r="C503" s="27" t="s">
        <v>341</v>
      </c>
      <c r="D503" s="16" t="str">
        <f>VLOOKUP(Tabla1[[#This Row],[Prog.]],Hoja2!B:C,2,FALSE)</f>
        <v>Tesorería y recaudación</v>
      </c>
      <c r="E503" s="17" t="str">
        <f t="shared" si="16"/>
        <v>1</v>
      </c>
      <c r="F503" s="17" t="str">
        <f t="shared" si="17"/>
        <v>12</v>
      </c>
      <c r="G503" s="27" t="s">
        <v>95</v>
      </c>
      <c r="H503" s="28" t="s">
        <v>96</v>
      </c>
      <c r="I503" s="29">
        <v>231447</v>
      </c>
      <c r="J503" s="29">
        <v>0</v>
      </c>
      <c r="K503" s="29">
        <v>231447</v>
      </c>
      <c r="L503" s="29">
        <v>100721</v>
      </c>
      <c r="M503" s="29">
        <v>100721</v>
      </c>
      <c r="N503" s="29">
        <v>56339.48</v>
      </c>
      <c r="O503" s="29">
        <v>56339.48</v>
      </c>
    </row>
    <row r="504" spans="1:15" x14ac:dyDescent="0.25">
      <c r="A504" s="15" t="str">
        <f>MID(Tabla1[[#This Row],[Org 2]],1,2)</f>
        <v>04</v>
      </c>
      <c r="B504" s="27" t="s">
        <v>290</v>
      </c>
      <c r="C504" s="27" t="s">
        <v>341</v>
      </c>
      <c r="D504" s="16" t="str">
        <f>VLOOKUP(Tabla1[[#This Row],[Prog.]],Hoja2!B:C,2,FALSE)</f>
        <v>Tesorería y recaudación</v>
      </c>
      <c r="E504" s="17" t="str">
        <f t="shared" si="16"/>
        <v>1</v>
      </c>
      <c r="F504" s="17" t="str">
        <f t="shared" si="17"/>
        <v>12</v>
      </c>
      <c r="G504" s="27" t="s">
        <v>129</v>
      </c>
      <c r="H504" s="28" t="s">
        <v>130</v>
      </c>
      <c r="I504" s="29">
        <v>92928</v>
      </c>
      <c r="J504" s="29">
        <v>0</v>
      </c>
      <c r="K504" s="29">
        <v>92928</v>
      </c>
      <c r="L504" s="29">
        <v>69833</v>
      </c>
      <c r="M504" s="29">
        <v>69833</v>
      </c>
      <c r="N504" s="29">
        <v>29430.63</v>
      </c>
      <c r="O504" s="29">
        <v>29430.63</v>
      </c>
    </row>
    <row r="505" spans="1:15" x14ac:dyDescent="0.25">
      <c r="A505" s="15" t="str">
        <f>MID(Tabla1[[#This Row],[Org 2]],1,2)</f>
        <v>04</v>
      </c>
      <c r="B505" s="27" t="s">
        <v>290</v>
      </c>
      <c r="C505" s="27" t="s">
        <v>341</v>
      </c>
      <c r="D505" s="16" t="str">
        <f>VLOOKUP(Tabla1[[#This Row],[Prog.]],Hoja2!B:C,2,FALSE)</f>
        <v>Tesorería y recaudación</v>
      </c>
      <c r="E505" s="17" t="str">
        <f t="shared" si="16"/>
        <v>1</v>
      </c>
      <c r="F505" s="17" t="str">
        <f t="shared" si="17"/>
        <v>12</v>
      </c>
      <c r="G505" s="27" t="s">
        <v>97</v>
      </c>
      <c r="H505" s="28" t="s">
        <v>98</v>
      </c>
      <c r="I505" s="29">
        <v>134761</v>
      </c>
      <c r="J505" s="29">
        <v>0</v>
      </c>
      <c r="K505" s="29">
        <v>134761</v>
      </c>
      <c r="L505" s="29">
        <v>100358</v>
      </c>
      <c r="M505" s="29">
        <v>100358</v>
      </c>
      <c r="N505" s="29">
        <v>36561.199999999997</v>
      </c>
      <c r="O505" s="29">
        <v>36561.199999999997</v>
      </c>
    </row>
    <row r="506" spans="1:15" x14ac:dyDescent="0.25">
      <c r="A506" s="15" t="str">
        <f>MID(Tabla1[[#This Row],[Org 2]],1,2)</f>
        <v>04</v>
      </c>
      <c r="B506" s="27" t="s">
        <v>290</v>
      </c>
      <c r="C506" s="27" t="s">
        <v>341</v>
      </c>
      <c r="D506" s="16" t="str">
        <f>VLOOKUP(Tabla1[[#This Row],[Prog.]],Hoja2!B:C,2,FALSE)</f>
        <v>Tesorería y recaudación</v>
      </c>
      <c r="E506" s="17" t="str">
        <f t="shared" si="16"/>
        <v>1</v>
      </c>
      <c r="F506" s="17" t="str">
        <f t="shared" si="17"/>
        <v>12</v>
      </c>
      <c r="G506" s="27" t="s">
        <v>99</v>
      </c>
      <c r="H506" s="28" t="s">
        <v>100</v>
      </c>
      <c r="I506" s="29">
        <v>278026</v>
      </c>
      <c r="J506" s="29">
        <v>-2000</v>
      </c>
      <c r="K506" s="29">
        <v>276026</v>
      </c>
      <c r="L506" s="29">
        <v>216872</v>
      </c>
      <c r="M506" s="29">
        <v>216872</v>
      </c>
      <c r="N506" s="29">
        <v>71954.179999999993</v>
      </c>
      <c r="O506" s="29">
        <v>71954.179999999993</v>
      </c>
    </row>
    <row r="507" spans="1:15" x14ac:dyDescent="0.25">
      <c r="A507" s="15" t="str">
        <f>MID(Tabla1[[#This Row],[Org 2]],1,2)</f>
        <v>04</v>
      </c>
      <c r="B507" s="27" t="s">
        <v>290</v>
      </c>
      <c r="C507" s="27" t="s">
        <v>341</v>
      </c>
      <c r="D507" s="16" t="str">
        <f>VLOOKUP(Tabla1[[#This Row],[Prog.]],Hoja2!B:C,2,FALSE)</f>
        <v>Tesorería y recaudación</v>
      </c>
      <c r="E507" s="17" t="str">
        <f t="shared" si="16"/>
        <v>1</v>
      </c>
      <c r="F507" s="17" t="str">
        <f t="shared" si="17"/>
        <v>12</v>
      </c>
      <c r="G507" s="27" t="s">
        <v>101</v>
      </c>
      <c r="H507" s="28" t="s">
        <v>102</v>
      </c>
      <c r="I507" s="29">
        <v>668527</v>
      </c>
      <c r="J507" s="29">
        <v>0</v>
      </c>
      <c r="K507" s="29">
        <v>668527</v>
      </c>
      <c r="L507" s="29">
        <v>342535</v>
      </c>
      <c r="M507" s="29">
        <v>342535</v>
      </c>
      <c r="N507" s="29">
        <v>195575.54</v>
      </c>
      <c r="O507" s="29">
        <v>195575.54</v>
      </c>
    </row>
    <row r="508" spans="1:15" x14ac:dyDescent="0.25">
      <c r="A508" s="15" t="str">
        <f>MID(Tabla1[[#This Row],[Org 2]],1,2)</f>
        <v>04</v>
      </c>
      <c r="B508" s="27" t="s">
        <v>290</v>
      </c>
      <c r="C508" s="27" t="s">
        <v>341</v>
      </c>
      <c r="D508" s="16" t="str">
        <f>VLOOKUP(Tabla1[[#This Row],[Prog.]],Hoja2!B:C,2,FALSE)</f>
        <v>Tesorería y recaudación</v>
      </c>
      <c r="E508" s="17" t="str">
        <f t="shared" si="16"/>
        <v>1</v>
      </c>
      <c r="F508" s="17" t="str">
        <f t="shared" si="17"/>
        <v>12</v>
      </c>
      <c r="G508" s="27" t="s">
        <v>103</v>
      </c>
      <c r="H508" s="28" t="s">
        <v>104</v>
      </c>
      <c r="I508" s="29">
        <v>65138</v>
      </c>
      <c r="J508" s="29">
        <v>0</v>
      </c>
      <c r="K508" s="29">
        <v>65138</v>
      </c>
      <c r="L508" s="29">
        <v>64488</v>
      </c>
      <c r="M508" s="29">
        <v>64488</v>
      </c>
      <c r="N508" s="29">
        <v>19104.72</v>
      </c>
      <c r="O508" s="29">
        <v>19104.72</v>
      </c>
    </row>
    <row r="509" spans="1:15" x14ac:dyDescent="0.25">
      <c r="A509" s="15" t="str">
        <f>MID(Tabla1[[#This Row],[Org 2]],1,2)</f>
        <v>04</v>
      </c>
      <c r="B509" s="27" t="s">
        <v>290</v>
      </c>
      <c r="C509" s="27" t="s">
        <v>341</v>
      </c>
      <c r="D509" s="16" t="str">
        <f>VLOOKUP(Tabla1[[#This Row],[Prog.]],Hoja2!B:C,2,FALSE)</f>
        <v>Tesorería y recaudación</v>
      </c>
      <c r="E509" s="17" t="str">
        <f t="shared" si="16"/>
        <v>1</v>
      </c>
      <c r="F509" s="17" t="str">
        <f t="shared" si="17"/>
        <v>13</v>
      </c>
      <c r="G509" s="27" t="s">
        <v>142</v>
      </c>
      <c r="H509" s="28" t="s">
        <v>94</v>
      </c>
      <c r="I509" s="29">
        <v>51742</v>
      </c>
      <c r="J509" s="29">
        <v>0</v>
      </c>
      <c r="K509" s="29">
        <v>51742</v>
      </c>
      <c r="L509" s="29">
        <v>38169</v>
      </c>
      <c r="M509" s="29">
        <v>38169</v>
      </c>
      <c r="N509" s="29">
        <v>13135.53</v>
      </c>
      <c r="O509" s="29">
        <v>13135.53</v>
      </c>
    </row>
    <row r="510" spans="1:15" x14ac:dyDescent="0.25">
      <c r="A510" s="15" t="str">
        <f>MID(Tabla1[[#This Row],[Org 2]],1,2)</f>
        <v>04</v>
      </c>
      <c r="B510" s="27" t="s">
        <v>290</v>
      </c>
      <c r="C510" s="27" t="s">
        <v>341</v>
      </c>
      <c r="D510" s="16" t="str">
        <f>VLOOKUP(Tabla1[[#This Row],[Prog.]],Hoja2!B:C,2,FALSE)</f>
        <v>Tesorería y recaudación</v>
      </c>
      <c r="E510" s="17" t="str">
        <f t="shared" si="16"/>
        <v>1</v>
      </c>
      <c r="F510" s="17" t="str">
        <f t="shared" si="17"/>
        <v>13</v>
      </c>
      <c r="G510" s="27" t="s">
        <v>145</v>
      </c>
      <c r="H510" s="28" t="s">
        <v>146</v>
      </c>
      <c r="I510" s="29">
        <v>49878</v>
      </c>
      <c r="J510" s="29">
        <v>0</v>
      </c>
      <c r="K510" s="29">
        <v>49878</v>
      </c>
      <c r="L510" s="29">
        <v>36780</v>
      </c>
      <c r="M510" s="29">
        <v>36780</v>
      </c>
      <c r="N510" s="29">
        <v>14063.56</v>
      </c>
      <c r="O510" s="29">
        <v>14063.56</v>
      </c>
    </row>
    <row r="511" spans="1:15" x14ac:dyDescent="0.25">
      <c r="A511" s="15" t="str">
        <f>MID(Tabla1[[#This Row],[Org 2]],1,2)</f>
        <v>04</v>
      </c>
      <c r="B511" s="27" t="s">
        <v>290</v>
      </c>
      <c r="C511" s="27" t="s">
        <v>341</v>
      </c>
      <c r="D511" s="16" t="str">
        <f>VLOOKUP(Tabla1[[#This Row],[Prog.]],Hoja2!B:C,2,FALSE)</f>
        <v>Tesorería y recaudación</v>
      </c>
      <c r="E511" s="17" t="str">
        <f t="shared" si="16"/>
        <v>1</v>
      </c>
      <c r="F511" s="17" t="str">
        <f t="shared" si="17"/>
        <v>13</v>
      </c>
      <c r="G511" s="27" t="s">
        <v>147</v>
      </c>
      <c r="H511" s="28" t="s">
        <v>148</v>
      </c>
      <c r="I511" s="29">
        <v>26500</v>
      </c>
      <c r="J511" s="29">
        <v>0</v>
      </c>
      <c r="K511" s="29">
        <v>26500</v>
      </c>
      <c r="L511" s="29">
        <v>26500</v>
      </c>
      <c r="M511" s="29">
        <v>26500</v>
      </c>
      <c r="N511" s="29">
        <v>21901.79</v>
      </c>
      <c r="O511" s="29">
        <v>21901.79</v>
      </c>
    </row>
    <row r="512" spans="1:15" x14ac:dyDescent="0.25">
      <c r="A512" s="15" t="str">
        <f>MID(Tabla1[[#This Row],[Org 2]],1,2)</f>
        <v>04</v>
      </c>
      <c r="B512" s="27" t="s">
        <v>290</v>
      </c>
      <c r="C512" s="27" t="s">
        <v>341</v>
      </c>
      <c r="D512" s="16" t="str">
        <f>VLOOKUP(Tabla1[[#This Row],[Prog.]],Hoja2!B:C,2,FALSE)</f>
        <v>Tesorería y recaudación</v>
      </c>
      <c r="E512" s="17" t="str">
        <f t="shared" si="16"/>
        <v>1</v>
      </c>
      <c r="F512" s="17" t="str">
        <f t="shared" si="17"/>
        <v>15</v>
      </c>
      <c r="G512" s="27" t="s">
        <v>149</v>
      </c>
      <c r="H512" s="28" t="s">
        <v>150</v>
      </c>
      <c r="I512" s="29">
        <v>0</v>
      </c>
      <c r="J512" s="29">
        <v>2000</v>
      </c>
      <c r="K512" s="29">
        <v>2000</v>
      </c>
      <c r="L512" s="29">
        <v>1983.28</v>
      </c>
      <c r="M512" s="29">
        <v>1983.28</v>
      </c>
      <c r="N512" s="29">
        <v>1983.28</v>
      </c>
      <c r="O512" s="29">
        <v>1983.28</v>
      </c>
    </row>
    <row r="513" spans="1:15" x14ac:dyDescent="0.25">
      <c r="A513" s="15" t="str">
        <f>MID(Tabla1[[#This Row],[Org 2]],1,2)</f>
        <v>04</v>
      </c>
      <c r="B513" s="27" t="s">
        <v>290</v>
      </c>
      <c r="C513" s="27" t="s">
        <v>341</v>
      </c>
      <c r="D513" s="16" t="str">
        <f>VLOOKUP(Tabla1[[#This Row],[Prog.]],Hoja2!B:C,2,FALSE)</f>
        <v>Tesorería y recaudación</v>
      </c>
      <c r="E513" s="17" t="str">
        <f t="shared" ref="E513:E576" si="18">LEFT(G513,1)</f>
        <v>2</v>
      </c>
      <c r="F513" s="17" t="str">
        <f t="shared" ref="F513:F576" si="19">LEFT(G513,2)</f>
        <v>21</v>
      </c>
      <c r="G513" s="27" t="s">
        <v>133</v>
      </c>
      <c r="H513" s="28" t="s">
        <v>134</v>
      </c>
      <c r="I513" s="29">
        <v>5700</v>
      </c>
      <c r="J513" s="29">
        <v>0</v>
      </c>
      <c r="K513" s="29">
        <v>5700</v>
      </c>
      <c r="L513" s="29">
        <v>1000</v>
      </c>
      <c r="M513" s="29">
        <v>1000</v>
      </c>
      <c r="N513" s="29">
        <v>0</v>
      </c>
      <c r="O513" s="29">
        <v>0</v>
      </c>
    </row>
    <row r="514" spans="1:15" x14ac:dyDescent="0.25">
      <c r="A514" s="15" t="str">
        <f>MID(Tabla1[[#This Row],[Org 2]],1,2)</f>
        <v>04</v>
      </c>
      <c r="B514" s="27" t="s">
        <v>290</v>
      </c>
      <c r="C514" s="27" t="s">
        <v>341</v>
      </c>
      <c r="D514" s="16" t="str">
        <f>VLOOKUP(Tabla1[[#This Row],[Prog.]],Hoja2!B:C,2,FALSE)</f>
        <v>Tesorería y recaudación</v>
      </c>
      <c r="E514" s="17" t="str">
        <f t="shared" si="18"/>
        <v>2</v>
      </c>
      <c r="F514" s="17" t="str">
        <f t="shared" si="19"/>
        <v>22</v>
      </c>
      <c r="G514" s="27" t="s">
        <v>105</v>
      </c>
      <c r="H514" s="28" t="s">
        <v>106</v>
      </c>
      <c r="I514" s="29">
        <v>1000</v>
      </c>
      <c r="J514" s="29">
        <v>0</v>
      </c>
      <c r="K514" s="29">
        <v>1000</v>
      </c>
      <c r="L514" s="29">
        <v>0</v>
      </c>
      <c r="M514" s="29">
        <v>0</v>
      </c>
      <c r="N514" s="29">
        <v>0</v>
      </c>
      <c r="O514" s="29">
        <v>0</v>
      </c>
    </row>
    <row r="515" spans="1:15" x14ac:dyDescent="0.25">
      <c r="A515" s="15" t="str">
        <f>MID(Tabla1[[#This Row],[Org 2]],1,2)</f>
        <v>04</v>
      </c>
      <c r="B515" s="27" t="s">
        <v>290</v>
      </c>
      <c r="C515" s="27" t="s">
        <v>341</v>
      </c>
      <c r="D515" s="16" t="str">
        <f>VLOOKUP(Tabla1[[#This Row],[Prog.]],Hoja2!B:C,2,FALSE)</f>
        <v>Tesorería y recaudación</v>
      </c>
      <c r="E515" s="17" t="str">
        <f t="shared" si="18"/>
        <v>2</v>
      </c>
      <c r="F515" s="17" t="str">
        <f t="shared" si="19"/>
        <v>22</v>
      </c>
      <c r="G515" s="27" t="s">
        <v>165</v>
      </c>
      <c r="H515" s="28" t="s">
        <v>166</v>
      </c>
      <c r="I515" s="29">
        <v>62800</v>
      </c>
      <c r="J515" s="29">
        <v>0</v>
      </c>
      <c r="K515" s="29">
        <v>62800</v>
      </c>
      <c r="L515" s="29">
        <v>51932.31</v>
      </c>
      <c r="M515" s="29">
        <v>51932.31</v>
      </c>
      <c r="N515" s="29">
        <v>4580.32</v>
      </c>
      <c r="O515" s="29">
        <v>4580.32</v>
      </c>
    </row>
    <row r="516" spans="1:15" x14ac:dyDescent="0.25">
      <c r="A516" s="15" t="str">
        <f>MID(Tabla1[[#This Row],[Org 2]],1,2)</f>
        <v>04</v>
      </c>
      <c r="B516" s="27" t="s">
        <v>290</v>
      </c>
      <c r="C516" s="27" t="s">
        <v>341</v>
      </c>
      <c r="D516" s="16" t="str">
        <f>VLOOKUP(Tabla1[[#This Row],[Prog.]],Hoja2!B:C,2,FALSE)</f>
        <v>Tesorería y recaudación</v>
      </c>
      <c r="E516" s="17" t="str">
        <f t="shared" si="18"/>
        <v>2</v>
      </c>
      <c r="F516" s="17" t="str">
        <f t="shared" si="19"/>
        <v>23</v>
      </c>
      <c r="G516" s="27" t="s">
        <v>117</v>
      </c>
      <c r="H516" s="28" t="s">
        <v>118</v>
      </c>
      <c r="I516" s="29">
        <v>1000</v>
      </c>
      <c r="J516" s="29">
        <v>0</v>
      </c>
      <c r="K516" s="29">
        <v>1000</v>
      </c>
      <c r="L516" s="29">
        <v>0</v>
      </c>
      <c r="M516" s="29">
        <v>0</v>
      </c>
      <c r="N516" s="29">
        <v>0</v>
      </c>
      <c r="O516" s="29">
        <v>0</v>
      </c>
    </row>
    <row r="517" spans="1:15" x14ac:dyDescent="0.25">
      <c r="A517" s="15" t="str">
        <f>MID(Tabla1[[#This Row],[Org 2]],1,2)</f>
        <v>04</v>
      </c>
      <c r="B517" s="27" t="s">
        <v>290</v>
      </c>
      <c r="C517" s="27" t="s">
        <v>341</v>
      </c>
      <c r="D517" s="16" t="str">
        <f>VLOOKUP(Tabla1[[#This Row],[Prog.]],Hoja2!B:C,2,FALSE)</f>
        <v>Tesorería y recaudación</v>
      </c>
      <c r="E517" s="17" t="str">
        <f t="shared" si="18"/>
        <v>2</v>
      </c>
      <c r="F517" s="17" t="str">
        <f t="shared" si="19"/>
        <v>23</v>
      </c>
      <c r="G517" s="27" t="s">
        <v>121</v>
      </c>
      <c r="H517" s="28" t="s">
        <v>122</v>
      </c>
      <c r="I517" s="29">
        <v>600</v>
      </c>
      <c r="J517" s="29">
        <v>0</v>
      </c>
      <c r="K517" s="29">
        <v>600</v>
      </c>
      <c r="L517" s="29">
        <v>0</v>
      </c>
      <c r="M517" s="29">
        <v>0</v>
      </c>
      <c r="N517" s="29">
        <v>0</v>
      </c>
      <c r="O517" s="29">
        <v>0</v>
      </c>
    </row>
    <row r="518" spans="1:15" x14ac:dyDescent="0.25">
      <c r="A518" s="15" t="str">
        <f>MID(Tabla1[[#This Row],[Org 2]],1,2)</f>
        <v>04</v>
      </c>
      <c r="B518" s="27" t="s">
        <v>290</v>
      </c>
      <c r="C518" s="27" t="s">
        <v>341</v>
      </c>
      <c r="D518" s="16" t="str">
        <f>VLOOKUP(Tabla1[[#This Row],[Prog.]],Hoja2!B:C,2,FALSE)</f>
        <v>Tesorería y recaudación</v>
      </c>
      <c r="E518" s="17" t="str">
        <f t="shared" si="18"/>
        <v>2</v>
      </c>
      <c r="F518" s="17" t="str">
        <f t="shared" si="19"/>
        <v>23</v>
      </c>
      <c r="G518" s="27" t="s">
        <v>178</v>
      </c>
      <c r="H518" s="28" t="s">
        <v>179</v>
      </c>
      <c r="I518" s="29">
        <v>1450</v>
      </c>
      <c r="J518" s="29">
        <v>0</v>
      </c>
      <c r="K518" s="29">
        <v>1450</v>
      </c>
      <c r="L518" s="29">
        <v>0</v>
      </c>
      <c r="M518" s="29">
        <v>0</v>
      </c>
      <c r="N518" s="29">
        <v>0</v>
      </c>
      <c r="O518" s="29">
        <v>0</v>
      </c>
    </row>
    <row r="519" spans="1:15" x14ac:dyDescent="0.25">
      <c r="A519" s="15" t="str">
        <f>MID(Tabla1[[#This Row],[Org 2]],1,2)</f>
        <v>05</v>
      </c>
      <c r="B519" s="27" t="s">
        <v>342</v>
      </c>
      <c r="C519" s="27" t="s">
        <v>343</v>
      </c>
      <c r="D519" s="16" t="str">
        <f>VLOOKUP(Tabla1[[#This Row],[Prog.]],Hoja2!B:C,2,FALSE)</f>
        <v>Dirección del área de comercio, mercados y consumo</v>
      </c>
      <c r="E519" s="17" t="str">
        <f t="shared" si="18"/>
        <v>1</v>
      </c>
      <c r="F519" s="17" t="str">
        <f t="shared" si="19"/>
        <v>12</v>
      </c>
      <c r="G519" s="27" t="s">
        <v>125</v>
      </c>
      <c r="H519" s="28" t="s">
        <v>126</v>
      </c>
      <c r="I519" s="29">
        <v>54262</v>
      </c>
      <c r="J519" s="29">
        <v>0</v>
      </c>
      <c r="K519" s="29">
        <v>54262</v>
      </c>
      <c r="L519" s="29">
        <v>36174</v>
      </c>
      <c r="M519" s="29">
        <v>36174</v>
      </c>
      <c r="N519" s="29">
        <v>10615.2</v>
      </c>
      <c r="O519" s="29">
        <v>10615.2</v>
      </c>
    </row>
    <row r="520" spans="1:15" x14ac:dyDescent="0.25">
      <c r="A520" s="15" t="str">
        <f>MID(Tabla1[[#This Row],[Org 2]],1,2)</f>
        <v>05</v>
      </c>
      <c r="B520" s="27" t="s">
        <v>342</v>
      </c>
      <c r="C520" s="27" t="s">
        <v>343</v>
      </c>
      <c r="D520" s="16" t="str">
        <f>VLOOKUP(Tabla1[[#This Row],[Prog.]],Hoja2!B:C,2,FALSE)</f>
        <v>Dirección del área de comercio, mercados y consumo</v>
      </c>
      <c r="E520" s="17" t="str">
        <f t="shared" si="18"/>
        <v>1</v>
      </c>
      <c r="F520" s="17" t="str">
        <f t="shared" si="19"/>
        <v>12</v>
      </c>
      <c r="G520" s="27" t="s">
        <v>127</v>
      </c>
      <c r="H520" s="28" t="s">
        <v>128</v>
      </c>
      <c r="I520" s="29">
        <v>15905</v>
      </c>
      <c r="J520" s="29">
        <v>0</v>
      </c>
      <c r="K520" s="29">
        <v>15905</v>
      </c>
      <c r="L520" s="29">
        <v>15367</v>
      </c>
      <c r="M520" s="29">
        <v>15367</v>
      </c>
      <c r="N520" s="29">
        <v>4589.3999999999996</v>
      </c>
      <c r="O520" s="29">
        <v>4589.3999999999996</v>
      </c>
    </row>
    <row r="521" spans="1:15" x14ac:dyDescent="0.25">
      <c r="A521" s="15" t="str">
        <f>MID(Tabla1[[#This Row],[Org 2]],1,2)</f>
        <v>05</v>
      </c>
      <c r="B521" s="27" t="s">
        <v>342</v>
      </c>
      <c r="C521" s="27" t="s">
        <v>343</v>
      </c>
      <c r="D521" s="16" t="str">
        <f>VLOOKUP(Tabla1[[#This Row],[Prog.]],Hoja2!B:C,2,FALSE)</f>
        <v>Dirección del área de comercio, mercados y consumo</v>
      </c>
      <c r="E521" s="17" t="str">
        <f t="shared" si="18"/>
        <v>1</v>
      </c>
      <c r="F521" s="17" t="str">
        <f t="shared" si="19"/>
        <v>12</v>
      </c>
      <c r="G521" s="27" t="s">
        <v>95</v>
      </c>
      <c r="H521" s="28" t="s">
        <v>96</v>
      </c>
      <c r="I521" s="29">
        <v>24363</v>
      </c>
      <c r="J521" s="29">
        <v>0</v>
      </c>
      <c r="K521" s="29">
        <v>24363</v>
      </c>
      <c r="L521" s="29">
        <v>23539</v>
      </c>
      <c r="M521" s="29">
        <v>23539</v>
      </c>
      <c r="N521" s="29">
        <v>6891.68</v>
      </c>
      <c r="O521" s="29">
        <v>6891.68</v>
      </c>
    </row>
    <row r="522" spans="1:15" x14ac:dyDescent="0.25">
      <c r="A522" s="15" t="str">
        <f>MID(Tabla1[[#This Row],[Org 2]],1,2)</f>
        <v>05</v>
      </c>
      <c r="B522" s="27" t="s">
        <v>342</v>
      </c>
      <c r="C522" s="27" t="s">
        <v>343</v>
      </c>
      <c r="D522" s="16" t="str">
        <f>VLOOKUP(Tabla1[[#This Row],[Prog.]],Hoja2!B:C,2,FALSE)</f>
        <v>Dirección del área de comercio, mercados y consumo</v>
      </c>
      <c r="E522" s="17" t="str">
        <f t="shared" si="18"/>
        <v>1</v>
      </c>
      <c r="F522" s="17" t="str">
        <f t="shared" si="19"/>
        <v>12</v>
      </c>
      <c r="G522" s="27" t="s">
        <v>129</v>
      </c>
      <c r="H522" s="28" t="s">
        <v>130</v>
      </c>
      <c r="I522" s="29">
        <v>10325</v>
      </c>
      <c r="J522" s="29">
        <v>0</v>
      </c>
      <c r="K522" s="29">
        <v>10325</v>
      </c>
      <c r="L522" s="29">
        <v>9976</v>
      </c>
      <c r="M522" s="29">
        <v>9976</v>
      </c>
      <c r="N522" s="29">
        <v>2150.94</v>
      </c>
      <c r="O522" s="29">
        <v>2150.94</v>
      </c>
    </row>
    <row r="523" spans="1:15" x14ac:dyDescent="0.25">
      <c r="A523" s="15" t="str">
        <f>MID(Tabla1[[#This Row],[Org 2]],1,2)</f>
        <v>05</v>
      </c>
      <c r="B523" s="27" t="s">
        <v>342</v>
      </c>
      <c r="C523" s="27" t="s">
        <v>343</v>
      </c>
      <c r="D523" s="16" t="str">
        <f>VLOOKUP(Tabla1[[#This Row],[Prog.]],Hoja2!B:C,2,FALSE)</f>
        <v>Dirección del área de comercio, mercados y consumo</v>
      </c>
      <c r="E523" s="17" t="str">
        <f t="shared" si="18"/>
        <v>1</v>
      </c>
      <c r="F523" s="17" t="str">
        <f t="shared" si="19"/>
        <v>12</v>
      </c>
      <c r="G523" s="27" t="s">
        <v>97</v>
      </c>
      <c r="H523" s="28" t="s">
        <v>98</v>
      </c>
      <c r="I523" s="29">
        <v>30567</v>
      </c>
      <c r="J523" s="29">
        <v>0</v>
      </c>
      <c r="K523" s="29">
        <v>30567</v>
      </c>
      <c r="L523" s="29">
        <v>27902</v>
      </c>
      <c r="M523" s="29">
        <v>27902</v>
      </c>
      <c r="N523" s="29">
        <v>9066.2800000000007</v>
      </c>
      <c r="O523" s="29">
        <v>9066.2800000000007</v>
      </c>
    </row>
    <row r="524" spans="1:15" x14ac:dyDescent="0.25">
      <c r="A524" s="15" t="str">
        <f>MID(Tabla1[[#This Row],[Org 2]],1,2)</f>
        <v>05</v>
      </c>
      <c r="B524" s="27" t="s">
        <v>342</v>
      </c>
      <c r="C524" s="27" t="s">
        <v>343</v>
      </c>
      <c r="D524" s="16" t="str">
        <f>VLOOKUP(Tabla1[[#This Row],[Prog.]],Hoja2!B:C,2,FALSE)</f>
        <v>Dirección del área de comercio, mercados y consumo</v>
      </c>
      <c r="E524" s="17" t="str">
        <f t="shared" si="18"/>
        <v>1</v>
      </c>
      <c r="F524" s="17" t="str">
        <f t="shared" si="19"/>
        <v>12</v>
      </c>
      <c r="G524" s="27" t="s">
        <v>99</v>
      </c>
      <c r="H524" s="28" t="s">
        <v>100</v>
      </c>
      <c r="I524" s="29">
        <v>73156</v>
      </c>
      <c r="J524" s="29">
        <v>0</v>
      </c>
      <c r="K524" s="29">
        <v>73156</v>
      </c>
      <c r="L524" s="29">
        <v>64359</v>
      </c>
      <c r="M524" s="29">
        <v>64359</v>
      </c>
      <c r="N524" s="29">
        <v>17487.87</v>
      </c>
      <c r="O524" s="29">
        <v>17487.87</v>
      </c>
    </row>
    <row r="525" spans="1:15" x14ac:dyDescent="0.25">
      <c r="A525" s="15" t="str">
        <f>MID(Tabla1[[#This Row],[Org 2]],1,2)</f>
        <v>05</v>
      </c>
      <c r="B525" s="27" t="s">
        <v>342</v>
      </c>
      <c r="C525" s="27" t="s">
        <v>343</v>
      </c>
      <c r="D525" s="16" t="str">
        <f>VLOOKUP(Tabla1[[#This Row],[Prog.]],Hoja2!B:C,2,FALSE)</f>
        <v>Dirección del área de comercio, mercados y consumo</v>
      </c>
      <c r="E525" s="17" t="str">
        <f t="shared" si="18"/>
        <v>1</v>
      </c>
      <c r="F525" s="17" t="str">
        <f t="shared" si="19"/>
        <v>12</v>
      </c>
      <c r="G525" s="27" t="s">
        <v>101</v>
      </c>
      <c r="H525" s="28" t="s">
        <v>102</v>
      </c>
      <c r="I525" s="29">
        <v>183624</v>
      </c>
      <c r="J525" s="29">
        <v>0</v>
      </c>
      <c r="K525" s="29">
        <v>183624</v>
      </c>
      <c r="L525" s="29">
        <v>159514</v>
      </c>
      <c r="M525" s="29">
        <v>159514</v>
      </c>
      <c r="N525" s="29">
        <v>43365.18</v>
      </c>
      <c r="O525" s="29">
        <v>43365.18</v>
      </c>
    </row>
    <row r="526" spans="1:15" x14ac:dyDescent="0.25">
      <c r="A526" s="15" t="str">
        <f>MID(Tabla1[[#This Row],[Org 2]],1,2)</f>
        <v>05</v>
      </c>
      <c r="B526" s="27" t="s">
        <v>342</v>
      </c>
      <c r="C526" s="27" t="s">
        <v>343</v>
      </c>
      <c r="D526" s="16" t="str">
        <f>VLOOKUP(Tabla1[[#This Row],[Prog.]],Hoja2!B:C,2,FALSE)</f>
        <v>Dirección del área de comercio, mercados y consumo</v>
      </c>
      <c r="E526" s="17" t="str">
        <f t="shared" si="18"/>
        <v>1</v>
      </c>
      <c r="F526" s="17" t="str">
        <f t="shared" si="19"/>
        <v>12</v>
      </c>
      <c r="G526" s="27" t="s">
        <v>103</v>
      </c>
      <c r="H526" s="28" t="s">
        <v>104</v>
      </c>
      <c r="I526" s="29">
        <v>12616</v>
      </c>
      <c r="J526" s="29">
        <v>0</v>
      </c>
      <c r="K526" s="29">
        <v>12616</v>
      </c>
      <c r="L526" s="29">
        <v>11788</v>
      </c>
      <c r="M526" s="29">
        <v>11788</v>
      </c>
      <c r="N526" s="29">
        <v>4652.51</v>
      </c>
      <c r="O526" s="29">
        <v>4652.51</v>
      </c>
    </row>
    <row r="527" spans="1:15" x14ac:dyDescent="0.25">
      <c r="A527" s="15" t="str">
        <f>MID(Tabla1[[#This Row],[Org 2]],1,2)</f>
        <v>05</v>
      </c>
      <c r="B527" s="27" t="s">
        <v>342</v>
      </c>
      <c r="C527" s="27" t="s">
        <v>343</v>
      </c>
      <c r="D527" s="16" t="str">
        <f>VLOOKUP(Tabla1[[#This Row],[Prog.]],Hoja2!B:C,2,FALSE)</f>
        <v>Dirección del área de comercio, mercados y consumo</v>
      </c>
      <c r="E527" s="17" t="str">
        <f t="shared" si="18"/>
        <v>2</v>
      </c>
      <c r="F527" s="17" t="str">
        <f t="shared" si="19"/>
        <v>20</v>
      </c>
      <c r="G527" s="27" t="s">
        <v>131</v>
      </c>
      <c r="H527" s="28" t="s">
        <v>132</v>
      </c>
      <c r="I527" s="29">
        <v>3000</v>
      </c>
      <c r="J527" s="29">
        <v>0</v>
      </c>
      <c r="K527" s="29">
        <v>3000</v>
      </c>
      <c r="L527" s="29">
        <v>3000</v>
      </c>
      <c r="M527" s="29">
        <v>3000</v>
      </c>
      <c r="N527" s="29">
        <v>0</v>
      </c>
      <c r="O527" s="29">
        <v>0</v>
      </c>
    </row>
    <row r="528" spans="1:15" x14ac:dyDescent="0.25">
      <c r="A528" s="15" t="str">
        <f>MID(Tabla1[[#This Row],[Org 2]],1,2)</f>
        <v>05</v>
      </c>
      <c r="B528" s="27" t="s">
        <v>342</v>
      </c>
      <c r="C528" s="27" t="s">
        <v>343</v>
      </c>
      <c r="D528" s="16" t="str">
        <f>VLOOKUP(Tabla1[[#This Row],[Prog.]],Hoja2!B:C,2,FALSE)</f>
        <v>Dirección del área de comercio, mercados y consumo</v>
      </c>
      <c r="E528" s="17" t="str">
        <f t="shared" si="18"/>
        <v>2</v>
      </c>
      <c r="F528" s="17" t="str">
        <f t="shared" si="19"/>
        <v>23</v>
      </c>
      <c r="G528" s="27" t="s">
        <v>115</v>
      </c>
      <c r="H528" s="28" t="s">
        <v>116</v>
      </c>
      <c r="I528" s="29">
        <v>300</v>
      </c>
      <c r="J528" s="29">
        <v>0</v>
      </c>
      <c r="K528" s="29">
        <v>300</v>
      </c>
      <c r="L528" s="29">
        <v>0</v>
      </c>
      <c r="M528" s="29">
        <v>0</v>
      </c>
      <c r="N528" s="29">
        <v>0</v>
      </c>
      <c r="O528" s="29">
        <v>0</v>
      </c>
    </row>
    <row r="529" spans="1:15" x14ac:dyDescent="0.25">
      <c r="A529" s="15" t="str">
        <f>MID(Tabla1[[#This Row],[Org 2]],1,2)</f>
        <v>05</v>
      </c>
      <c r="B529" s="27" t="s">
        <v>342</v>
      </c>
      <c r="C529" s="27" t="s">
        <v>343</v>
      </c>
      <c r="D529" s="16" t="str">
        <f>VLOOKUP(Tabla1[[#This Row],[Prog.]],Hoja2!B:C,2,FALSE)</f>
        <v>Dirección del área de comercio, mercados y consumo</v>
      </c>
      <c r="E529" s="17" t="str">
        <f t="shared" si="18"/>
        <v>2</v>
      </c>
      <c r="F529" s="17" t="str">
        <f t="shared" si="19"/>
        <v>23</v>
      </c>
      <c r="G529" s="27" t="s">
        <v>117</v>
      </c>
      <c r="H529" s="28" t="s">
        <v>118</v>
      </c>
      <c r="I529" s="29">
        <v>600</v>
      </c>
      <c r="J529" s="29">
        <v>0</v>
      </c>
      <c r="K529" s="29">
        <v>600</v>
      </c>
      <c r="L529" s="29">
        <v>0</v>
      </c>
      <c r="M529" s="29">
        <v>0</v>
      </c>
      <c r="N529" s="29">
        <v>0</v>
      </c>
      <c r="O529" s="29">
        <v>0</v>
      </c>
    </row>
    <row r="530" spans="1:15" x14ac:dyDescent="0.25">
      <c r="A530" s="15" t="str">
        <f>MID(Tabla1[[#This Row],[Org 2]],1,2)</f>
        <v>05</v>
      </c>
      <c r="B530" s="27" t="s">
        <v>342</v>
      </c>
      <c r="C530" s="27" t="s">
        <v>343</v>
      </c>
      <c r="D530" s="16" t="str">
        <f>VLOOKUP(Tabla1[[#This Row],[Prog.]],Hoja2!B:C,2,FALSE)</f>
        <v>Dirección del área de comercio, mercados y consumo</v>
      </c>
      <c r="E530" s="17" t="str">
        <f t="shared" si="18"/>
        <v>2</v>
      </c>
      <c r="F530" s="17" t="str">
        <f t="shared" si="19"/>
        <v>23</v>
      </c>
      <c r="G530" s="27" t="s">
        <v>121</v>
      </c>
      <c r="H530" s="28" t="s">
        <v>122</v>
      </c>
      <c r="I530" s="29">
        <v>600</v>
      </c>
      <c r="J530" s="29">
        <v>0</v>
      </c>
      <c r="K530" s="29">
        <v>600</v>
      </c>
      <c r="L530" s="29">
        <v>0</v>
      </c>
      <c r="M530" s="29">
        <v>0</v>
      </c>
      <c r="N530" s="29">
        <v>0</v>
      </c>
      <c r="O530" s="29">
        <v>0</v>
      </c>
    </row>
    <row r="531" spans="1:15" x14ac:dyDescent="0.25">
      <c r="A531" s="15" t="str">
        <f>MID(Tabla1[[#This Row],[Org 2]],1,2)</f>
        <v>05</v>
      </c>
      <c r="B531" s="27" t="s">
        <v>342</v>
      </c>
      <c r="C531" s="27" t="s">
        <v>343</v>
      </c>
      <c r="D531" s="16" t="str">
        <f>VLOOKUP(Tabla1[[#This Row],[Prog.]],Hoja2!B:C,2,FALSE)</f>
        <v>Dirección del área de comercio, mercados y consumo</v>
      </c>
      <c r="E531" s="17" t="str">
        <f t="shared" si="18"/>
        <v>3</v>
      </c>
      <c r="F531" s="17" t="str">
        <f t="shared" si="19"/>
        <v>35</v>
      </c>
      <c r="G531" s="27" t="s">
        <v>892</v>
      </c>
      <c r="H531" s="28" t="s">
        <v>893</v>
      </c>
      <c r="I531" s="29">
        <v>200</v>
      </c>
      <c r="J531" s="29">
        <v>685.51</v>
      </c>
      <c r="K531" s="29">
        <v>885.51</v>
      </c>
      <c r="L531" s="29">
        <v>885.51</v>
      </c>
      <c r="M531" s="29">
        <v>885.51</v>
      </c>
      <c r="N531" s="29">
        <v>885.51</v>
      </c>
      <c r="O531" s="29">
        <v>200</v>
      </c>
    </row>
    <row r="532" spans="1:15" x14ac:dyDescent="0.25">
      <c r="A532" s="15" t="str">
        <f>MID(Tabla1[[#This Row],[Org 2]],1,2)</f>
        <v>05</v>
      </c>
      <c r="B532" s="27" t="s">
        <v>342</v>
      </c>
      <c r="C532" s="27" t="s">
        <v>344</v>
      </c>
      <c r="D532" s="16" t="str">
        <f>VLOOKUP(Tabla1[[#This Row],[Prog.]],Hoja2!B:C,2,FALSE)</f>
        <v>Mercados</v>
      </c>
      <c r="E532" s="17" t="str">
        <f t="shared" si="18"/>
        <v>1</v>
      </c>
      <c r="F532" s="17" t="str">
        <f t="shared" si="19"/>
        <v>12</v>
      </c>
      <c r="G532" s="27" t="s">
        <v>125</v>
      </c>
      <c r="H532" s="28" t="s">
        <v>126</v>
      </c>
      <c r="I532" s="29">
        <v>0</v>
      </c>
      <c r="J532" s="29">
        <v>0</v>
      </c>
      <c r="K532" s="29">
        <v>0</v>
      </c>
      <c r="L532" s="29">
        <v>9500</v>
      </c>
      <c r="M532" s="29">
        <v>9500</v>
      </c>
      <c r="N532" s="29">
        <v>5307.6</v>
      </c>
      <c r="O532" s="29">
        <v>5307.6</v>
      </c>
    </row>
    <row r="533" spans="1:15" x14ac:dyDescent="0.25">
      <c r="A533" s="15" t="str">
        <f>MID(Tabla1[[#This Row],[Org 2]],1,2)</f>
        <v>05</v>
      </c>
      <c r="B533" s="27" t="s">
        <v>342</v>
      </c>
      <c r="C533" s="27" t="s">
        <v>344</v>
      </c>
      <c r="D533" s="16" t="str">
        <f>VLOOKUP(Tabla1[[#This Row],[Prog.]],Hoja2!B:C,2,FALSE)</f>
        <v>Mercados</v>
      </c>
      <c r="E533" s="17" t="str">
        <f t="shared" si="18"/>
        <v>1</v>
      </c>
      <c r="F533" s="17" t="str">
        <f t="shared" si="19"/>
        <v>12</v>
      </c>
      <c r="G533" s="27" t="s">
        <v>127</v>
      </c>
      <c r="H533" s="28" t="s">
        <v>128</v>
      </c>
      <c r="I533" s="29">
        <v>45064</v>
      </c>
      <c r="J533" s="29">
        <v>0</v>
      </c>
      <c r="K533" s="29">
        <v>45064</v>
      </c>
      <c r="L533" s="29">
        <v>15452</v>
      </c>
      <c r="M533" s="29">
        <v>15452</v>
      </c>
      <c r="N533" s="29">
        <v>7916.72</v>
      </c>
      <c r="O533" s="29">
        <v>7916.72</v>
      </c>
    </row>
    <row r="534" spans="1:15" x14ac:dyDescent="0.25">
      <c r="A534" s="15" t="str">
        <f>MID(Tabla1[[#This Row],[Org 2]],1,2)</f>
        <v>05</v>
      </c>
      <c r="B534" s="27" t="s">
        <v>342</v>
      </c>
      <c r="C534" s="27" t="s">
        <v>344</v>
      </c>
      <c r="D534" s="16" t="str">
        <f>VLOOKUP(Tabla1[[#This Row],[Prog.]],Hoja2!B:C,2,FALSE)</f>
        <v>Mercados</v>
      </c>
      <c r="E534" s="17" t="str">
        <f t="shared" si="18"/>
        <v>1</v>
      </c>
      <c r="F534" s="17" t="str">
        <f t="shared" si="19"/>
        <v>12</v>
      </c>
      <c r="G534" s="27" t="s">
        <v>95</v>
      </c>
      <c r="H534" s="28" t="s">
        <v>96</v>
      </c>
      <c r="I534" s="29">
        <v>12181</v>
      </c>
      <c r="J534" s="29">
        <v>0</v>
      </c>
      <c r="K534" s="29">
        <v>12181</v>
      </c>
      <c r="L534" s="29">
        <v>11770</v>
      </c>
      <c r="M534" s="29">
        <v>11770</v>
      </c>
      <c r="N534" s="29">
        <v>3445.84</v>
      </c>
      <c r="O534" s="29">
        <v>3445.84</v>
      </c>
    </row>
    <row r="535" spans="1:15" x14ac:dyDescent="0.25">
      <c r="A535" s="15" t="str">
        <f>MID(Tabla1[[#This Row],[Org 2]],1,2)</f>
        <v>05</v>
      </c>
      <c r="B535" s="27" t="s">
        <v>342</v>
      </c>
      <c r="C535" s="27" t="s">
        <v>344</v>
      </c>
      <c r="D535" s="16" t="str">
        <f>VLOOKUP(Tabla1[[#This Row],[Prog.]],Hoja2!B:C,2,FALSE)</f>
        <v>Mercados</v>
      </c>
      <c r="E535" s="17" t="str">
        <f t="shared" si="18"/>
        <v>1</v>
      </c>
      <c r="F535" s="17" t="str">
        <f t="shared" si="19"/>
        <v>12</v>
      </c>
      <c r="G535" s="27" t="s">
        <v>129</v>
      </c>
      <c r="H535" s="28" t="s">
        <v>130</v>
      </c>
      <c r="I535" s="29">
        <v>10354</v>
      </c>
      <c r="J535" s="29">
        <v>0</v>
      </c>
      <c r="K535" s="29">
        <v>10354</v>
      </c>
      <c r="L535" s="29">
        <v>10325</v>
      </c>
      <c r="M535" s="29">
        <v>10325</v>
      </c>
      <c r="N535" s="29">
        <v>2060.85</v>
      </c>
      <c r="O535" s="29">
        <v>2060.85</v>
      </c>
    </row>
    <row r="536" spans="1:15" x14ac:dyDescent="0.25">
      <c r="A536" s="15" t="str">
        <f>MID(Tabla1[[#This Row],[Org 2]],1,2)</f>
        <v>05</v>
      </c>
      <c r="B536" s="27" t="s">
        <v>342</v>
      </c>
      <c r="C536" s="27" t="s">
        <v>344</v>
      </c>
      <c r="D536" s="16" t="str">
        <f>VLOOKUP(Tabla1[[#This Row],[Prog.]],Hoja2!B:C,2,FALSE)</f>
        <v>Mercados</v>
      </c>
      <c r="E536" s="17" t="str">
        <f t="shared" si="18"/>
        <v>1</v>
      </c>
      <c r="F536" s="17" t="str">
        <f t="shared" si="19"/>
        <v>12</v>
      </c>
      <c r="G536" s="27" t="s">
        <v>97</v>
      </c>
      <c r="H536" s="28" t="s">
        <v>98</v>
      </c>
      <c r="I536" s="29">
        <v>20097</v>
      </c>
      <c r="J536" s="29">
        <v>0</v>
      </c>
      <c r="K536" s="29">
        <v>20097</v>
      </c>
      <c r="L536" s="29">
        <v>13227</v>
      </c>
      <c r="M536" s="29">
        <v>13227</v>
      </c>
      <c r="N536" s="29">
        <v>5411.64</v>
      </c>
      <c r="O536" s="29">
        <v>5411.64</v>
      </c>
    </row>
    <row r="537" spans="1:15" x14ac:dyDescent="0.25">
      <c r="A537" s="15" t="str">
        <f>MID(Tabla1[[#This Row],[Org 2]],1,2)</f>
        <v>05</v>
      </c>
      <c r="B537" s="27" t="s">
        <v>342</v>
      </c>
      <c r="C537" s="27" t="s">
        <v>344</v>
      </c>
      <c r="D537" s="16" t="str">
        <f>VLOOKUP(Tabla1[[#This Row],[Prog.]],Hoja2!B:C,2,FALSE)</f>
        <v>Mercados</v>
      </c>
      <c r="E537" s="17" t="str">
        <f t="shared" si="18"/>
        <v>1</v>
      </c>
      <c r="F537" s="17" t="str">
        <f t="shared" si="19"/>
        <v>12</v>
      </c>
      <c r="G537" s="27" t="s">
        <v>99</v>
      </c>
      <c r="H537" s="28" t="s">
        <v>100</v>
      </c>
      <c r="I537" s="29">
        <v>36829</v>
      </c>
      <c r="J537" s="29">
        <v>0</v>
      </c>
      <c r="K537" s="29">
        <v>36829</v>
      </c>
      <c r="L537" s="29">
        <v>27257</v>
      </c>
      <c r="M537" s="29">
        <v>27257</v>
      </c>
      <c r="N537" s="29">
        <v>9823.58</v>
      </c>
      <c r="O537" s="29">
        <v>9823.58</v>
      </c>
    </row>
    <row r="538" spans="1:15" x14ac:dyDescent="0.25">
      <c r="A538" s="15" t="str">
        <f>MID(Tabla1[[#This Row],[Org 2]],1,2)</f>
        <v>05</v>
      </c>
      <c r="B538" s="27" t="s">
        <v>342</v>
      </c>
      <c r="C538" s="27" t="s">
        <v>344</v>
      </c>
      <c r="D538" s="16" t="str">
        <f>VLOOKUP(Tabla1[[#This Row],[Prog.]],Hoja2!B:C,2,FALSE)</f>
        <v>Mercados</v>
      </c>
      <c r="E538" s="17" t="str">
        <f t="shared" si="18"/>
        <v>1</v>
      </c>
      <c r="F538" s="17" t="str">
        <f t="shared" si="19"/>
        <v>12</v>
      </c>
      <c r="G538" s="27" t="s">
        <v>101</v>
      </c>
      <c r="H538" s="28" t="s">
        <v>102</v>
      </c>
      <c r="I538" s="29">
        <v>91961</v>
      </c>
      <c r="J538" s="29">
        <v>0</v>
      </c>
      <c r="K538" s="29">
        <v>91961</v>
      </c>
      <c r="L538" s="29">
        <v>67564</v>
      </c>
      <c r="M538" s="29">
        <v>67564</v>
      </c>
      <c r="N538" s="29">
        <v>33499.31</v>
      </c>
      <c r="O538" s="29">
        <v>33499.31</v>
      </c>
    </row>
    <row r="539" spans="1:15" x14ac:dyDescent="0.25">
      <c r="A539" s="15" t="str">
        <f>MID(Tabla1[[#This Row],[Org 2]],1,2)</f>
        <v>05</v>
      </c>
      <c r="B539" s="27" t="s">
        <v>342</v>
      </c>
      <c r="C539" s="27" t="s">
        <v>344</v>
      </c>
      <c r="D539" s="16" t="str">
        <f>VLOOKUP(Tabla1[[#This Row],[Prog.]],Hoja2!B:C,2,FALSE)</f>
        <v>Mercados</v>
      </c>
      <c r="E539" s="17" t="str">
        <f t="shared" si="18"/>
        <v>1</v>
      </c>
      <c r="F539" s="17" t="str">
        <f t="shared" si="19"/>
        <v>12</v>
      </c>
      <c r="G539" s="27" t="s">
        <v>103</v>
      </c>
      <c r="H539" s="28" t="s">
        <v>104</v>
      </c>
      <c r="I539" s="29">
        <v>8882</v>
      </c>
      <c r="J539" s="29">
        <v>0</v>
      </c>
      <c r="K539" s="29">
        <v>8882</v>
      </c>
      <c r="L539" s="29">
        <v>6890</v>
      </c>
      <c r="M539" s="29">
        <v>6890</v>
      </c>
      <c r="N539" s="29">
        <v>2714.03</v>
      </c>
      <c r="O539" s="29">
        <v>2714.03</v>
      </c>
    </row>
    <row r="540" spans="1:15" x14ac:dyDescent="0.25">
      <c r="A540" s="15" t="str">
        <f>MID(Tabla1[[#This Row],[Org 2]],1,2)</f>
        <v>05</v>
      </c>
      <c r="B540" s="27" t="s">
        <v>342</v>
      </c>
      <c r="C540" s="27" t="s">
        <v>344</v>
      </c>
      <c r="D540" s="16" t="str">
        <f>VLOOKUP(Tabla1[[#This Row],[Prog.]],Hoja2!B:C,2,FALSE)</f>
        <v>Mercados</v>
      </c>
      <c r="E540" s="17" t="str">
        <f t="shared" si="18"/>
        <v>1</v>
      </c>
      <c r="F540" s="17" t="str">
        <f t="shared" si="19"/>
        <v>13</v>
      </c>
      <c r="G540" s="27" t="s">
        <v>142</v>
      </c>
      <c r="H540" s="28" t="s">
        <v>94</v>
      </c>
      <c r="I540" s="29">
        <v>204615</v>
      </c>
      <c r="J540" s="29">
        <v>0</v>
      </c>
      <c r="K540" s="29">
        <v>204615</v>
      </c>
      <c r="L540" s="29">
        <v>156939</v>
      </c>
      <c r="M540" s="29">
        <v>156939</v>
      </c>
      <c r="N540" s="29">
        <v>41114.71</v>
      </c>
      <c r="O540" s="29">
        <v>41114.71</v>
      </c>
    </row>
    <row r="541" spans="1:15" x14ac:dyDescent="0.25">
      <c r="A541" s="15" t="str">
        <f>MID(Tabla1[[#This Row],[Org 2]],1,2)</f>
        <v>05</v>
      </c>
      <c r="B541" s="27" t="s">
        <v>342</v>
      </c>
      <c r="C541" s="27" t="s">
        <v>344</v>
      </c>
      <c r="D541" s="16" t="str">
        <f>VLOOKUP(Tabla1[[#This Row],[Prog.]],Hoja2!B:C,2,FALSE)</f>
        <v>Mercados</v>
      </c>
      <c r="E541" s="17" t="str">
        <f t="shared" si="18"/>
        <v>1</v>
      </c>
      <c r="F541" s="17" t="str">
        <f t="shared" si="19"/>
        <v>13</v>
      </c>
      <c r="G541" s="27" t="s">
        <v>143</v>
      </c>
      <c r="H541" s="28" t="s">
        <v>144</v>
      </c>
      <c r="I541" s="29">
        <v>500</v>
      </c>
      <c r="J541" s="29">
        <v>0</v>
      </c>
      <c r="K541" s="29">
        <v>500</v>
      </c>
      <c r="L541" s="29">
        <v>734.58</v>
      </c>
      <c r="M541" s="29">
        <v>734.58</v>
      </c>
      <c r="N541" s="29">
        <v>734.58</v>
      </c>
      <c r="O541" s="29">
        <v>734.58</v>
      </c>
    </row>
    <row r="542" spans="1:15" x14ac:dyDescent="0.25">
      <c r="A542" s="15" t="str">
        <f>MID(Tabla1[[#This Row],[Org 2]],1,2)</f>
        <v>05</v>
      </c>
      <c r="B542" s="27" t="s">
        <v>342</v>
      </c>
      <c r="C542" s="27" t="s">
        <v>344</v>
      </c>
      <c r="D542" s="16" t="str">
        <f>VLOOKUP(Tabla1[[#This Row],[Prog.]],Hoja2!B:C,2,FALSE)</f>
        <v>Mercados</v>
      </c>
      <c r="E542" s="17" t="str">
        <f t="shared" si="18"/>
        <v>1</v>
      </c>
      <c r="F542" s="17" t="str">
        <f t="shared" si="19"/>
        <v>13</v>
      </c>
      <c r="G542" s="27" t="s">
        <v>145</v>
      </c>
      <c r="H542" s="28" t="s">
        <v>146</v>
      </c>
      <c r="I542" s="29">
        <v>186319</v>
      </c>
      <c r="J542" s="29">
        <v>0</v>
      </c>
      <c r="K542" s="29">
        <v>186319</v>
      </c>
      <c r="L542" s="29">
        <v>139141</v>
      </c>
      <c r="M542" s="29">
        <v>139141</v>
      </c>
      <c r="N542" s="29">
        <v>53281.89</v>
      </c>
      <c r="O542" s="29">
        <v>53281.89</v>
      </c>
    </row>
    <row r="543" spans="1:15" x14ac:dyDescent="0.25">
      <c r="A543" s="15" t="str">
        <f>MID(Tabla1[[#This Row],[Org 2]],1,2)</f>
        <v>05</v>
      </c>
      <c r="B543" s="27" t="s">
        <v>342</v>
      </c>
      <c r="C543" s="27" t="s">
        <v>344</v>
      </c>
      <c r="D543" s="16" t="str">
        <f>VLOOKUP(Tabla1[[#This Row],[Prog.]],Hoja2!B:C,2,FALSE)</f>
        <v>Mercados</v>
      </c>
      <c r="E543" s="17" t="str">
        <f t="shared" si="18"/>
        <v>2</v>
      </c>
      <c r="F543" s="17" t="str">
        <f t="shared" si="19"/>
        <v>20</v>
      </c>
      <c r="G543" s="27" t="s">
        <v>272</v>
      </c>
      <c r="H543" s="28" t="s">
        <v>273</v>
      </c>
      <c r="I543" s="29">
        <v>25000</v>
      </c>
      <c r="J543" s="29">
        <v>0</v>
      </c>
      <c r="K543" s="29">
        <v>25000</v>
      </c>
      <c r="L543" s="29">
        <v>0</v>
      </c>
      <c r="M543" s="29">
        <v>0</v>
      </c>
      <c r="N543" s="29">
        <v>0</v>
      </c>
      <c r="O543" s="29">
        <v>0</v>
      </c>
    </row>
    <row r="544" spans="1:15" x14ac:dyDescent="0.25">
      <c r="A544" s="15" t="str">
        <f>MID(Tabla1[[#This Row],[Org 2]],1,2)</f>
        <v>05</v>
      </c>
      <c r="B544" s="27" t="s">
        <v>342</v>
      </c>
      <c r="C544" s="27" t="s">
        <v>344</v>
      </c>
      <c r="D544" s="16" t="str">
        <f>VLOOKUP(Tabla1[[#This Row],[Prog.]],Hoja2!B:C,2,FALSE)</f>
        <v>Mercados</v>
      </c>
      <c r="E544" s="17" t="str">
        <f t="shared" si="18"/>
        <v>2</v>
      </c>
      <c r="F544" s="17" t="str">
        <f t="shared" si="19"/>
        <v>20</v>
      </c>
      <c r="G544" s="27" t="s">
        <v>131</v>
      </c>
      <c r="H544" s="28" t="s">
        <v>132</v>
      </c>
      <c r="I544" s="29">
        <v>1000</v>
      </c>
      <c r="J544" s="29">
        <v>0</v>
      </c>
      <c r="K544" s="29">
        <v>1000</v>
      </c>
      <c r="L544" s="29">
        <v>2000</v>
      </c>
      <c r="M544" s="29">
        <v>2000</v>
      </c>
      <c r="N544" s="29">
        <v>159.72</v>
      </c>
      <c r="O544" s="29">
        <v>159.72</v>
      </c>
    </row>
    <row r="545" spans="1:15" x14ac:dyDescent="0.25">
      <c r="A545" s="15" t="str">
        <f>MID(Tabla1[[#This Row],[Org 2]],1,2)</f>
        <v>05</v>
      </c>
      <c r="B545" s="27" t="s">
        <v>342</v>
      </c>
      <c r="C545" s="27" t="s">
        <v>344</v>
      </c>
      <c r="D545" s="16" t="str">
        <f>VLOOKUP(Tabla1[[#This Row],[Prog.]],Hoja2!B:C,2,FALSE)</f>
        <v>Mercados</v>
      </c>
      <c r="E545" s="17" t="str">
        <f t="shared" si="18"/>
        <v>2</v>
      </c>
      <c r="F545" s="17" t="str">
        <f t="shared" si="19"/>
        <v>21</v>
      </c>
      <c r="G545" s="27" t="s">
        <v>211</v>
      </c>
      <c r="H545" s="28" t="s">
        <v>212</v>
      </c>
      <c r="I545" s="29">
        <v>1000</v>
      </c>
      <c r="J545" s="29">
        <v>0</v>
      </c>
      <c r="K545" s="29">
        <v>1000</v>
      </c>
      <c r="L545" s="29">
        <v>0</v>
      </c>
      <c r="M545" s="29">
        <v>0</v>
      </c>
      <c r="N545" s="29">
        <v>0</v>
      </c>
      <c r="O545" s="29">
        <v>0</v>
      </c>
    </row>
    <row r="546" spans="1:15" x14ac:dyDescent="0.25">
      <c r="A546" s="15" t="str">
        <f>MID(Tabla1[[#This Row],[Org 2]],1,2)</f>
        <v>05</v>
      </c>
      <c r="B546" s="27" t="s">
        <v>342</v>
      </c>
      <c r="C546" s="27" t="s">
        <v>344</v>
      </c>
      <c r="D546" s="16" t="str">
        <f>VLOOKUP(Tabla1[[#This Row],[Prog.]],Hoja2!B:C,2,FALSE)</f>
        <v>Mercados</v>
      </c>
      <c r="E546" s="17" t="str">
        <f t="shared" si="18"/>
        <v>2</v>
      </c>
      <c r="F546" s="17" t="str">
        <f t="shared" si="19"/>
        <v>21</v>
      </c>
      <c r="G546" s="27" t="s">
        <v>133</v>
      </c>
      <c r="H546" s="28" t="s">
        <v>134</v>
      </c>
      <c r="I546" s="29">
        <v>800</v>
      </c>
      <c r="J546" s="29">
        <v>0</v>
      </c>
      <c r="K546" s="29">
        <v>800</v>
      </c>
      <c r="L546" s="29">
        <v>0</v>
      </c>
      <c r="M546" s="29">
        <v>0</v>
      </c>
      <c r="N546" s="29">
        <v>0</v>
      </c>
      <c r="O546" s="29">
        <v>0</v>
      </c>
    </row>
    <row r="547" spans="1:15" x14ac:dyDescent="0.25">
      <c r="A547" s="15" t="str">
        <f>MID(Tabla1[[#This Row],[Org 2]],1,2)</f>
        <v>05</v>
      </c>
      <c r="B547" s="27" t="s">
        <v>342</v>
      </c>
      <c r="C547" s="27" t="s">
        <v>344</v>
      </c>
      <c r="D547" s="16" t="str">
        <f>VLOOKUP(Tabla1[[#This Row],[Prog.]],Hoja2!B:C,2,FALSE)</f>
        <v>Mercados</v>
      </c>
      <c r="E547" s="17" t="str">
        <f t="shared" si="18"/>
        <v>2</v>
      </c>
      <c r="F547" s="17" t="str">
        <f t="shared" si="19"/>
        <v>22</v>
      </c>
      <c r="G547" s="27" t="s">
        <v>168</v>
      </c>
      <c r="H547" s="28" t="s">
        <v>169</v>
      </c>
      <c r="I547" s="29">
        <v>8000</v>
      </c>
      <c r="J547" s="29">
        <v>0</v>
      </c>
      <c r="K547" s="29">
        <v>8000</v>
      </c>
      <c r="L547" s="29">
        <v>8000</v>
      </c>
      <c r="M547" s="29">
        <v>8000</v>
      </c>
      <c r="N547" s="29">
        <v>1170.23</v>
      </c>
      <c r="O547" s="29">
        <v>1170.23</v>
      </c>
    </row>
    <row r="548" spans="1:15" x14ac:dyDescent="0.25">
      <c r="A548" s="15" t="str">
        <f>MID(Tabla1[[#This Row],[Org 2]],1,2)</f>
        <v>05</v>
      </c>
      <c r="B548" s="27" t="s">
        <v>342</v>
      </c>
      <c r="C548" s="27" t="s">
        <v>344</v>
      </c>
      <c r="D548" s="16" t="str">
        <f>VLOOKUP(Tabla1[[#This Row],[Prog.]],Hoja2!B:C,2,FALSE)</f>
        <v>Mercados</v>
      </c>
      <c r="E548" s="17" t="str">
        <f t="shared" si="18"/>
        <v>2</v>
      </c>
      <c r="F548" s="17" t="str">
        <f t="shared" si="19"/>
        <v>22</v>
      </c>
      <c r="G548" s="27" t="s">
        <v>213</v>
      </c>
      <c r="H548" s="28" t="s">
        <v>214</v>
      </c>
      <c r="I548" s="29">
        <v>2200</v>
      </c>
      <c r="J548" s="29">
        <v>0</v>
      </c>
      <c r="K548" s="29">
        <v>2200</v>
      </c>
      <c r="L548" s="29">
        <v>1800</v>
      </c>
      <c r="M548" s="29">
        <v>1800</v>
      </c>
      <c r="N548" s="29">
        <v>934.33</v>
      </c>
      <c r="O548" s="29">
        <v>934.33</v>
      </c>
    </row>
    <row r="549" spans="1:15" x14ac:dyDescent="0.25">
      <c r="A549" s="15" t="str">
        <f>MID(Tabla1[[#This Row],[Org 2]],1,2)</f>
        <v>05</v>
      </c>
      <c r="B549" s="27" t="s">
        <v>342</v>
      </c>
      <c r="C549" s="27" t="s">
        <v>344</v>
      </c>
      <c r="D549" s="16" t="str">
        <f>VLOOKUP(Tabla1[[#This Row],[Prog.]],Hoja2!B:C,2,FALSE)</f>
        <v>Mercados</v>
      </c>
      <c r="E549" s="17" t="str">
        <f t="shared" si="18"/>
        <v>2</v>
      </c>
      <c r="F549" s="17" t="str">
        <f t="shared" si="19"/>
        <v>22</v>
      </c>
      <c r="G549" s="27" t="s">
        <v>155</v>
      </c>
      <c r="H549" s="28" t="s">
        <v>156</v>
      </c>
      <c r="I549" s="29">
        <v>3132</v>
      </c>
      <c r="J549" s="29">
        <v>0</v>
      </c>
      <c r="K549" s="29">
        <v>3132</v>
      </c>
      <c r="L549" s="29">
        <v>3131.21</v>
      </c>
      <c r="M549" s="29">
        <v>3131.21</v>
      </c>
      <c r="N549" s="29">
        <v>0</v>
      </c>
      <c r="O549" s="29">
        <v>0</v>
      </c>
    </row>
    <row r="550" spans="1:15" x14ac:dyDescent="0.25">
      <c r="A550" s="15" t="str">
        <f>MID(Tabla1[[#This Row],[Org 2]],1,2)</f>
        <v>05</v>
      </c>
      <c r="B550" s="27" t="s">
        <v>342</v>
      </c>
      <c r="C550" s="27" t="s">
        <v>344</v>
      </c>
      <c r="D550" s="16" t="str">
        <f>VLOOKUP(Tabla1[[#This Row],[Prog.]],Hoja2!B:C,2,FALSE)</f>
        <v>Mercados</v>
      </c>
      <c r="E550" s="17" t="str">
        <f t="shared" si="18"/>
        <v>2</v>
      </c>
      <c r="F550" s="17" t="str">
        <f t="shared" si="19"/>
        <v>22</v>
      </c>
      <c r="G550" s="27" t="s">
        <v>159</v>
      </c>
      <c r="H550" s="28" t="s">
        <v>160</v>
      </c>
      <c r="I550" s="29">
        <v>800</v>
      </c>
      <c r="J550" s="29">
        <v>0</v>
      </c>
      <c r="K550" s="29">
        <v>800</v>
      </c>
      <c r="L550" s="29">
        <v>3000</v>
      </c>
      <c r="M550" s="29">
        <v>0</v>
      </c>
      <c r="N550" s="29">
        <v>0</v>
      </c>
      <c r="O550" s="29">
        <v>0</v>
      </c>
    </row>
    <row r="551" spans="1:15" x14ac:dyDescent="0.25">
      <c r="A551" s="15" t="str">
        <f>MID(Tabla1[[#This Row],[Org 2]],1,2)</f>
        <v>05</v>
      </c>
      <c r="B551" s="27" t="s">
        <v>342</v>
      </c>
      <c r="C551" s="27" t="s">
        <v>344</v>
      </c>
      <c r="D551" s="16" t="str">
        <f>VLOOKUP(Tabla1[[#This Row],[Prog.]],Hoja2!B:C,2,FALSE)</f>
        <v>Mercados</v>
      </c>
      <c r="E551" s="17" t="str">
        <f t="shared" si="18"/>
        <v>2</v>
      </c>
      <c r="F551" s="17" t="str">
        <f t="shared" si="19"/>
        <v>22</v>
      </c>
      <c r="G551" s="27" t="s">
        <v>276</v>
      </c>
      <c r="H551" s="28" t="s">
        <v>277</v>
      </c>
      <c r="I551" s="29">
        <v>300</v>
      </c>
      <c r="J551" s="29">
        <v>0</v>
      </c>
      <c r="K551" s="29">
        <v>300</v>
      </c>
      <c r="L551" s="29">
        <v>0</v>
      </c>
      <c r="M551" s="29">
        <v>0</v>
      </c>
      <c r="N551" s="29">
        <v>0</v>
      </c>
      <c r="O551" s="29">
        <v>0</v>
      </c>
    </row>
    <row r="552" spans="1:15" x14ac:dyDescent="0.25">
      <c r="A552" s="15" t="str">
        <f>MID(Tabla1[[#This Row],[Org 2]],1,2)</f>
        <v>05</v>
      </c>
      <c r="B552" s="27" t="s">
        <v>342</v>
      </c>
      <c r="C552" s="27" t="s">
        <v>344</v>
      </c>
      <c r="D552" s="16" t="str">
        <f>VLOOKUP(Tabla1[[#This Row],[Prog.]],Hoja2!B:C,2,FALSE)</f>
        <v>Mercados</v>
      </c>
      <c r="E552" s="17" t="str">
        <f t="shared" si="18"/>
        <v>2</v>
      </c>
      <c r="F552" s="17" t="str">
        <f t="shared" si="19"/>
        <v>22</v>
      </c>
      <c r="G552" s="27" t="s">
        <v>161</v>
      </c>
      <c r="H552" s="28" t="s">
        <v>162</v>
      </c>
      <c r="I552" s="29">
        <v>25000</v>
      </c>
      <c r="J552" s="29">
        <v>0</v>
      </c>
      <c r="K552" s="29">
        <v>25000</v>
      </c>
      <c r="L552" s="29">
        <v>0</v>
      </c>
      <c r="M552" s="29">
        <v>0</v>
      </c>
      <c r="N552" s="29">
        <v>0</v>
      </c>
      <c r="O552" s="29">
        <v>0</v>
      </c>
    </row>
    <row r="553" spans="1:15" x14ac:dyDescent="0.25">
      <c r="A553" s="15" t="str">
        <f>MID(Tabla1[[#This Row],[Org 2]],1,2)</f>
        <v>05</v>
      </c>
      <c r="B553" s="27" t="s">
        <v>342</v>
      </c>
      <c r="C553" s="27" t="s">
        <v>344</v>
      </c>
      <c r="D553" s="16" t="str">
        <f>VLOOKUP(Tabla1[[#This Row],[Prog.]],Hoja2!B:C,2,FALSE)</f>
        <v>Mercados</v>
      </c>
      <c r="E553" s="17" t="str">
        <f t="shared" si="18"/>
        <v>2</v>
      </c>
      <c r="F553" s="17" t="str">
        <f t="shared" si="19"/>
        <v>22</v>
      </c>
      <c r="G553" s="27" t="s">
        <v>135</v>
      </c>
      <c r="H553" s="28" t="s">
        <v>136</v>
      </c>
      <c r="I553" s="29">
        <v>0</v>
      </c>
      <c r="J553" s="29">
        <v>0</v>
      </c>
      <c r="K553" s="29">
        <v>0</v>
      </c>
      <c r="L553" s="29">
        <v>19886.84</v>
      </c>
      <c r="M553" s="29">
        <v>19886.84</v>
      </c>
      <c r="N553" s="29">
        <v>19886.84</v>
      </c>
      <c r="O553" s="29">
        <v>19886.84</v>
      </c>
    </row>
    <row r="554" spans="1:15" x14ac:dyDescent="0.25">
      <c r="A554" s="15" t="str">
        <f>MID(Tabla1[[#This Row],[Org 2]],1,2)</f>
        <v>05</v>
      </c>
      <c r="B554" s="27" t="s">
        <v>342</v>
      </c>
      <c r="C554" s="27" t="s">
        <v>344</v>
      </c>
      <c r="D554" s="16" t="str">
        <f>VLOOKUP(Tabla1[[#This Row],[Prog.]],Hoja2!B:C,2,FALSE)</f>
        <v>Mercados</v>
      </c>
      <c r="E554" s="17" t="str">
        <f t="shared" si="18"/>
        <v>2</v>
      </c>
      <c r="F554" s="17" t="str">
        <f t="shared" si="19"/>
        <v>22</v>
      </c>
      <c r="G554" s="27" t="s">
        <v>163</v>
      </c>
      <c r="H554" s="28" t="s">
        <v>164</v>
      </c>
      <c r="I554" s="29">
        <v>4000</v>
      </c>
      <c r="J554" s="29">
        <v>0</v>
      </c>
      <c r="K554" s="29">
        <v>4000</v>
      </c>
      <c r="L554" s="29">
        <v>0</v>
      </c>
      <c r="M554" s="29">
        <v>0</v>
      </c>
      <c r="N554" s="29">
        <v>0</v>
      </c>
      <c r="O554" s="29">
        <v>0</v>
      </c>
    </row>
    <row r="555" spans="1:15" x14ac:dyDescent="0.25">
      <c r="A555" s="15" t="str">
        <f>MID(Tabla1[[#This Row],[Org 2]],1,2)</f>
        <v>05</v>
      </c>
      <c r="B555" s="27" t="s">
        <v>342</v>
      </c>
      <c r="C555" s="27" t="s">
        <v>344</v>
      </c>
      <c r="D555" s="16" t="str">
        <f>VLOOKUP(Tabla1[[#This Row],[Prog.]],Hoja2!B:C,2,FALSE)</f>
        <v>Mercados</v>
      </c>
      <c r="E555" s="17" t="str">
        <f t="shared" si="18"/>
        <v>2</v>
      </c>
      <c r="F555" s="17" t="str">
        <f t="shared" si="19"/>
        <v>22</v>
      </c>
      <c r="G555" s="27" t="s">
        <v>165</v>
      </c>
      <c r="H555" s="28" t="s">
        <v>166</v>
      </c>
      <c r="I555" s="29">
        <v>95000</v>
      </c>
      <c r="J555" s="29">
        <v>-685.51</v>
      </c>
      <c r="K555" s="29">
        <v>94314.49</v>
      </c>
      <c r="L555" s="29">
        <v>1214.8399999999999</v>
      </c>
      <c r="M555" s="29">
        <v>1214.8399999999999</v>
      </c>
      <c r="N555" s="29">
        <v>0</v>
      </c>
      <c r="O555" s="29">
        <v>0</v>
      </c>
    </row>
    <row r="556" spans="1:15" x14ac:dyDescent="0.25">
      <c r="A556" s="15" t="str">
        <f>MID(Tabla1[[#This Row],[Org 2]],1,2)</f>
        <v>05</v>
      </c>
      <c r="B556" s="27" t="s">
        <v>342</v>
      </c>
      <c r="C556" s="27" t="s">
        <v>344</v>
      </c>
      <c r="D556" s="16" t="str">
        <f>VLOOKUP(Tabla1[[#This Row],[Prog.]],Hoja2!B:C,2,FALSE)</f>
        <v>Mercados</v>
      </c>
      <c r="E556" s="17" t="str">
        <f t="shared" si="18"/>
        <v>2</v>
      </c>
      <c r="F556" s="17" t="str">
        <f t="shared" si="19"/>
        <v>22</v>
      </c>
      <c r="G556" s="27" t="s">
        <v>215</v>
      </c>
      <c r="H556" s="28" t="s">
        <v>216</v>
      </c>
      <c r="I556" s="29">
        <v>5569</v>
      </c>
      <c r="J556" s="29">
        <v>0</v>
      </c>
      <c r="K556" s="29">
        <v>5569</v>
      </c>
      <c r="L556" s="29">
        <v>4952.0200000000004</v>
      </c>
      <c r="M556" s="29">
        <v>4952.0200000000004</v>
      </c>
      <c r="N556" s="29">
        <v>1237.98</v>
      </c>
      <c r="O556" s="29">
        <v>1237.98</v>
      </c>
    </row>
    <row r="557" spans="1:15" x14ac:dyDescent="0.25">
      <c r="A557" s="15" t="str">
        <f>MID(Tabla1[[#This Row],[Org 2]],1,2)</f>
        <v>05</v>
      </c>
      <c r="B557" s="27" t="s">
        <v>342</v>
      </c>
      <c r="C557" s="27" t="s">
        <v>344</v>
      </c>
      <c r="D557" s="16" t="str">
        <f>VLOOKUP(Tabla1[[#This Row],[Prog.]],Hoja2!B:C,2,FALSE)</f>
        <v>Mercados</v>
      </c>
      <c r="E557" s="17" t="str">
        <f t="shared" si="18"/>
        <v>2</v>
      </c>
      <c r="F557" s="17" t="str">
        <f t="shared" si="19"/>
        <v>22</v>
      </c>
      <c r="G557" s="27" t="s">
        <v>171</v>
      </c>
      <c r="H557" s="28" t="s">
        <v>172</v>
      </c>
      <c r="I557" s="29">
        <v>14700</v>
      </c>
      <c r="J557" s="29">
        <v>0</v>
      </c>
      <c r="K557" s="29">
        <v>14700</v>
      </c>
      <c r="L557" s="29">
        <v>1210</v>
      </c>
      <c r="M557" s="29">
        <v>1210</v>
      </c>
      <c r="N557" s="29">
        <v>0</v>
      </c>
      <c r="O557" s="29">
        <v>0</v>
      </c>
    </row>
    <row r="558" spans="1:15" x14ac:dyDescent="0.25">
      <c r="A558" s="15" t="str">
        <f>MID(Tabla1[[#This Row],[Org 2]],1,2)</f>
        <v>05</v>
      </c>
      <c r="B558" s="27" t="s">
        <v>342</v>
      </c>
      <c r="C558" s="27" t="s">
        <v>344</v>
      </c>
      <c r="D558" s="16" t="str">
        <f>VLOOKUP(Tabla1[[#This Row],[Prog.]],Hoja2!B:C,2,FALSE)</f>
        <v>Mercados</v>
      </c>
      <c r="E558" s="17" t="str">
        <f t="shared" si="18"/>
        <v>2</v>
      </c>
      <c r="F558" s="17" t="str">
        <f t="shared" si="19"/>
        <v>22</v>
      </c>
      <c r="G558" s="27" t="s">
        <v>137</v>
      </c>
      <c r="H558" s="28" t="s">
        <v>138</v>
      </c>
      <c r="I558" s="29">
        <v>100000</v>
      </c>
      <c r="J558" s="29">
        <v>0</v>
      </c>
      <c r="K558" s="29">
        <v>100000</v>
      </c>
      <c r="L558" s="29">
        <v>40650.019999999997</v>
      </c>
      <c r="M558" s="29">
        <v>40650.019999999997</v>
      </c>
      <c r="N558" s="29">
        <v>9746.24</v>
      </c>
      <c r="O558" s="29">
        <v>9746.24</v>
      </c>
    </row>
    <row r="559" spans="1:15" x14ac:dyDescent="0.25">
      <c r="A559" s="15" t="str">
        <f>MID(Tabla1[[#This Row],[Org 2]],1,2)</f>
        <v>05</v>
      </c>
      <c r="B559" s="27" t="s">
        <v>342</v>
      </c>
      <c r="C559" s="27" t="s">
        <v>344</v>
      </c>
      <c r="D559" s="16" t="str">
        <f>VLOOKUP(Tabla1[[#This Row],[Prog.]],Hoja2!B:C,2,FALSE)</f>
        <v>Mercados</v>
      </c>
      <c r="E559" s="17" t="str">
        <f t="shared" si="18"/>
        <v>4</v>
      </c>
      <c r="F559" s="17" t="str">
        <f t="shared" si="19"/>
        <v>47</v>
      </c>
      <c r="G559" s="27" t="s">
        <v>922</v>
      </c>
      <c r="H559" s="28" t="s">
        <v>345</v>
      </c>
      <c r="I559" s="29">
        <v>24039</v>
      </c>
      <c r="J559" s="29">
        <v>0</v>
      </c>
      <c r="K559" s="29">
        <v>24039</v>
      </c>
      <c r="L559" s="29">
        <v>0</v>
      </c>
      <c r="M559" s="29">
        <v>0</v>
      </c>
      <c r="N559" s="29">
        <v>0</v>
      </c>
      <c r="O559" s="29">
        <v>0</v>
      </c>
    </row>
    <row r="560" spans="1:15" x14ac:dyDescent="0.25">
      <c r="A560" s="15" t="str">
        <f>MID(Tabla1[[#This Row],[Org 2]],1,2)</f>
        <v>05</v>
      </c>
      <c r="B560" s="27" t="s">
        <v>342</v>
      </c>
      <c r="C560" s="27" t="s">
        <v>344</v>
      </c>
      <c r="D560" s="16" t="str">
        <f>VLOOKUP(Tabla1[[#This Row],[Prog.]],Hoja2!B:C,2,FALSE)</f>
        <v>Mercados</v>
      </c>
      <c r="E560" s="17" t="str">
        <f t="shared" si="18"/>
        <v>4</v>
      </c>
      <c r="F560" s="17" t="str">
        <f t="shared" si="19"/>
        <v>48</v>
      </c>
      <c r="G560" s="27" t="s">
        <v>265</v>
      </c>
      <c r="H560" s="28" t="s">
        <v>123</v>
      </c>
      <c r="I560" s="29">
        <v>30000</v>
      </c>
      <c r="J560" s="29">
        <v>0</v>
      </c>
      <c r="K560" s="29">
        <v>30000</v>
      </c>
      <c r="L560" s="29">
        <v>0</v>
      </c>
      <c r="M560" s="29">
        <v>0</v>
      </c>
      <c r="N560" s="29">
        <v>0</v>
      </c>
      <c r="O560" s="29">
        <v>0</v>
      </c>
    </row>
    <row r="561" spans="1:15" x14ac:dyDescent="0.25">
      <c r="A561" s="15" t="str">
        <f>MID(Tabla1[[#This Row],[Org 2]],1,2)</f>
        <v>05</v>
      </c>
      <c r="B561" s="27" t="s">
        <v>342</v>
      </c>
      <c r="C561" s="27" t="s">
        <v>344</v>
      </c>
      <c r="D561" s="16" t="str">
        <f>VLOOKUP(Tabla1[[#This Row],[Prog.]],Hoja2!B:C,2,FALSE)</f>
        <v>Mercados</v>
      </c>
      <c r="E561" s="17" t="str">
        <f t="shared" si="18"/>
        <v>6</v>
      </c>
      <c r="F561" s="17" t="str">
        <f t="shared" si="19"/>
        <v>62</v>
      </c>
      <c r="G561" s="27" t="s">
        <v>173</v>
      </c>
      <c r="H561" s="28" t="s">
        <v>174</v>
      </c>
      <c r="I561" s="29">
        <v>27700</v>
      </c>
      <c r="J561" s="29">
        <v>0</v>
      </c>
      <c r="K561" s="29">
        <v>27700</v>
      </c>
      <c r="L561" s="29">
        <v>0</v>
      </c>
      <c r="M561" s="29">
        <v>0</v>
      </c>
      <c r="N561" s="29">
        <v>0</v>
      </c>
      <c r="O561" s="29">
        <v>0</v>
      </c>
    </row>
    <row r="562" spans="1:15" x14ac:dyDescent="0.25">
      <c r="A562" s="15" t="str">
        <f>MID(Tabla1[[#This Row],[Org 2]],1,2)</f>
        <v>05</v>
      </c>
      <c r="B562" s="27" t="s">
        <v>342</v>
      </c>
      <c r="C562" s="27" t="s">
        <v>344</v>
      </c>
      <c r="D562" s="16" t="str">
        <f>VLOOKUP(Tabla1[[#This Row],[Prog.]],Hoja2!B:C,2,FALSE)</f>
        <v>Mercados</v>
      </c>
      <c r="E562" s="17" t="str">
        <f t="shared" si="18"/>
        <v>6</v>
      </c>
      <c r="F562" s="17" t="str">
        <f t="shared" si="19"/>
        <v>63</v>
      </c>
      <c r="G562" s="27" t="s">
        <v>219</v>
      </c>
      <c r="H562" s="28" t="s">
        <v>220</v>
      </c>
      <c r="I562" s="29">
        <v>772360</v>
      </c>
      <c r="J562" s="29">
        <v>95597.32</v>
      </c>
      <c r="K562" s="29">
        <v>867957.32</v>
      </c>
      <c r="L562" s="29">
        <v>97277.39</v>
      </c>
      <c r="M562" s="29">
        <v>97277.39</v>
      </c>
      <c r="N562" s="29">
        <v>0</v>
      </c>
      <c r="O562" s="29">
        <v>0</v>
      </c>
    </row>
    <row r="563" spans="1:15" x14ac:dyDescent="0.25">
      <c r="A563" s="15" t="str">
        <f>MID(Tabla1[[#This Row],[Org 2]],1,2)</f>
        <v>05</v>
      </c>
      <c r="B563" s="27" t="s">
        <v>342</v>
      </c>
      <c r="C563" s="27" t="s">
        <v>346</v>
      </c>
      <c r="D563" s="16" t="str">
        <f>VLOOKUP(Tabla1[[#This Row],[Prog.]],Hoja2!B:C,2,FALSE)</f>
        <v>Actuaciones en materia de comercio minorista</v>
      </c>
      <c r="E563" s="17" t="str">
        <f t="shared" si="18"/>
        <v>1</v>
      </c>
      <c r="F563" s="17" t="str">
        <f t="shared" si="19"/>
        <v>12</v>
      </c>
      <c r="G563" s="27" t="s">
        <v>125</v>
      </c>
      <c r="H563" s="28" t="s">
        <v>126</v>
      </c>
      <c r="I563" s="29">
        <v>36175</v>
      </c>
      <c r="J563" s="29">
        <v>0</v>
      </c>
      <c r="K563" s="29">
        <v>36175</v>
      </c>
      <c r="L563" s="29">
        <v>34951</v>
      </c>
      <c r="M563" s="29">
        <v>34951</v>
      </c>
      <c r="N563" s="29">
        <v>15922.8</v>
      </c>
      <c r="O563" s="29">
        <v>15922.8</v>
      </c>
    </row>
    <row r="564" spans="1:15" x14ac:dyDescent="0.25">
      <c r="A564" s="15" t="str">
        <f>MID(Tabla1[[#This Row],[Org 2]],1,2)</f>
        <v>05</v>
      </c>
      <c r="B564" s="27" t="s">
        <v>342</v>
      </c>
      <c r="C564" s="27" t="s">
        <v>346</v>
      </c>
      <c r="D564" s="16" t="str">
        <f>VLOOKUP(Tabla1[[#This Row],[Prog.]],Hoja2!B:C,2,FALSE)</f>
        <v>Actuaciones en materia de comercio minorista</v>
      </c>
      <c r="E564" s="17" t="str">
        <f t="shared" si="18"/>
        <v>1</v>
      </c>
      <c r="F564" s="17" t="str">
        <f t="shared" si="19"/>
        <v>12</v>
      </c>
      <c r="G564" s="27" t="s">
        <v>127</v>
      </c>
      <c r="H564" s="28" t="s">
        <v>128</v>
      </c>
      <c r="I564" s="29">
        <v>47715</v>
      </c>
      <c r="J564" s="29">
        <v>0</v>
      </c>
      <c r="K564" s="29">
        <v>47715</v>
      </c>
      <c r="L564" s="29">
        <v>15905</v>
      </c>
      <c r="M564" s="29">
        <v>15905</v>
      </c>
      <c r="N564" s="29">
        <v>0</v>
      </c>
      <c r="O564" s="29">
        <v>0</v>
      </c>
    </row>
    <row r="565" spans="1:15" x14ac:dyDescent="0.25">
      <c r="A565" s="15" t="str">
        <f>MID(Tabla1[[#This Row],[Org 2]],1,2)</f>
        <v>05</v>
      </c>
      <c r="B565" s="27" t="s">
        <v>342</v>
      </c>
      <c r="C565" s="27" t="s">
        <v>346</v>
      </c>
      <c r="D565" s="16" t="str">
        <f>VLOOKUP(Tabla1[[#This Row],[Prog.]],Hoja2!B:C,2,FALSE)</f>
        <v>Actuaciones en materia de comercio minorista</v>
      </c>
      <c r="E565" s="17" t="str">
        <f t="shared" si="18"/>
        <v>1</v>
      </c>
      <c r="F565" s="17" t="str">
        <f t="shared" si="19"/>
        <v>12</v>
      </c>
      <c r="G565" s="27" t="s">
        <v>95</v>
      </c>
      <c r="H565" s="28" t="s">
        <v>96</v>
      </c>
      <c r="I565" s="29">
        <v>12181</v>
      </c>
      <c r="J565" s="29">
        <v>0</v>
      </c>
      <c r="K565" s="29">
        <v>12181</v>
      </c>
      <c r="L565" s="29">
        <v>8871</v>
      </c>
      <c r="M565" s="29">
        <v>8871</v>
      </c>
      <c r="N565" s="29">
        <v>861.46</v>
      </c>
      <c r="O565" s="29">
        <v>861.46</v>
      </c>
    </row>
    <row r="566" spans="1:15" x14ac:dyDescent="0.25">
      <c r="A566" s="15" t="str">
        <f>MID(Tabla1[[#This Row],[Org 2]],1,2)</f>
        <v>05</v>
      </c>
      <c r="B566" s="27" t="s">
        <v>342</v>
      </c>
      <c r="C566" s="27" t="s">
        <v>346</v>
      </c>
      <c r="D566" s="16" t="str">
        <f>VLOOKUP(Tabla1[[#This Row],[Prog.]],Hoja2!B:C,2,FALSE)</f>
        <v>Actuaciones en materia de comercio minorista</v>
      </c>
      <c r="E566" s="17" t="str">
        <f t="shared" si="18"/>
        <v>1</v>
      </c>
      <c r="F566" s="17" t="str">
        <f t="shared" si="19"/>
        <v>12</v>
      </c>
      <c r="G566" s="27" t="s">
        <v>129</v>
      </c>
      <c r="H566" s="28" t="s">
        <v>130</v>
      </c>
      <c r="I566" s="29">
        <v>10325</v>
      </c>
      <c r="J566" s="29">
        <v>0</v>
      </c>
      <c r="K566" s="29">
        <v>10325</v>
      </c>
      <c r="L566" s="29">
        <v>9976</v>
      </c>
      <c r="M566" s="29">
        <v>9976</v>
      </c>
      <c r="N566" s="29">
        <v>2867.92</v>
      </c>
      <c r="O566" s="29">
        <v>2867.92</v>
      </c>
    </row>
    <row r="567" spans="1:15" x14ac:dyDescent="0.25">
      <c r="A567" s="15" t="str">
        <f>MID(Tabla1[[#This Row],[Org 2]],1,2)</f>
        <v>05</v>
      </c>
      <c r="B567" s="27" t="s">
        <v>342</v>
      </c>
      <c r="C567" s="27" t="s">
        <v>346</v>
      </c>
      <c r="D567" s="16" t="str">
        <f>VLOOKUP(Tabla1[[#This Row],[Prog.]],Hoja2!B:C,2,FALSE)</f>
        <v>Actuaciones en materia de comercio minorista</v>
      </c>
      <c r="E567" s="17" t="str">
        <f t="shared" si="18"/>
        <v>1</v>
      </c>
      <c r="F567" s="17" t="str">
        <f t="shared" si="19"/>
        <v>12</v>
      </c>
      <c r="G567" s="27" t="s">
        <v>97</v>
      </c>
      <c r="H567" s="28" t="s">
        <v>98</v>
      </c>
      <c r="I567" s="29">
        <v>19713</v>
      </c>
      <c r="J567" s="29">
        <v>0</v>
      </c>
      <c r="K567" s="29">
        <v>19713</v>
      </c>
      <c r="L567" s="29">
        <v>18816</v>
      </c>
      <c r="M567" s="29">
        <v>18816</v>
      </c>
      <c r="N567" s="29">
        <v>4405.1099999999997</v>
      </c>
      <c r="O567" s="29">
        <v>4405.1099999999997</v>
      </c>
    </row>
    <row r="568" spans="1:15" x14ac:dyDescent="0.25">
      <c r="A568" s="15" t="str">
        <f>MID(Tabla1[[#This Row],[Org 2]],1,2)</f>
        <v>05</v>
      </c>
      <c r="B568" s="27" t="s">
        <v>342</v>
      </c>
      <c r="C568" s="27" t="s">
        <v>346</v>
      </c>
      <c r="D568" s="16" t="str">
        <f>VLOOKUP(Tabla1[[#This Row],[Prog.]],Hoja2!B:C,2,FALSE)</f>
        <v>Actuaciones en materia de comercio minorista</v>
      </c>
      <c r="E568" s="17" t="str">
        <f t="shared" si="18"/>
        <v>1</v>
      </c>
      <c r="F568" s="17" t="str">
        <f t="shared" si="19"/>
        <v>12</v>
      </c>
      <c r="G568" s="27" t="s">
        <v>99</v>
      </c>
      <c r="H568" s="28" t="s">
        <v>100</v>
      </c>
      <c r="I568" s="29">
        <v>61091</v>
      </c>
      <c r="J568" s="29">
        <v>0</v>
      </c>
      <c r="K568" s="29">
        <v>61091</v>
      </c>
      <c r="L568" s="29">
        <v>44067</v>
      </c>
      <c r="M568" s="29">
        <v>44067</v>
      </c>
      <c r="N568" s="29">
        <v>10970.69</v>
      </c>
      <c r="O568" s="29">
        <v>10970.69</v>
      </c>
    </row>
    <row r="569" spans="1:15" x14ac:dyDescent="0.25">
      <c r="A569" s="15" t="str">
        <f>MID(Tabla1[[#This Row],[Org 2]],1,2)</f>
        <v>05</v>
      </c>
      <c r="B569" s="27" t="s">
        <v>342</v>
      </c>
      <c r="C569" s="27" t="s">
        <v>346</v>
      </c>
      <c r="D569" s="16" t="str">
        <f>VLOOKUP(Tabla1[[#This Row],[Prog.]],Hoja2!B:C,2,FALSE)</f>
        <v>Actuaciones en materia de comercio minorista</v>
      </c>
      <c r="E569" s="17" t="str">
        <f t="shared" si="18"/>
        <v>1</v>
      </c>
      <c r="F569" s="17" t="str">
        <f t="shared" si="19"/>
        <v>12</v>
      </c>
      <c r="G569" s="27" t="s">
        <v>101</v>
      </c>
      <c r="H569" s="28" t="s">
        <v>102</v>
      </c>
      <c r="I569" s="29">
        <v>151377</v>
      </c>
      <c r="J569" s="29">
        <v>0</v>
      </c>
      <c r="K569" s="29">
        <v>151377</v>
      </c>
      <c r="L569" s="29">
        <v>109710</v>
      </c>
      <c r="M569" s="29">
        <v>109710</v>
      </c>
      <c r="N569" s="29">
        <v>45156.92</v>
      </c>
      <c r="O569" s="29">
        <v>45156.92</v>
      </c>
    </row>
    <row r="570" spans="1:15" x14ac:dyDescent="0.25">
      <c r="A570" s="15" t="str">
        <f>MID(Tabla1[[#This Row],[Org 2]],1,2)</f>
        <v>05</v>
      </c>
      <c r="B570" s="27" t="s">
        <v>342</v>
      </c>
      <c r="C570" s="27" t="s">
        <v>346</v>
      </c>
      <c r="D570" s="16" t="str">
        <f>VLOOKUP(Tabla1[[#This Row],[Prog.]],Hoja2!B:C,2,FALSE)</f>
        <v>Actuaciones en materia de comercio minorista</v>
      </c>
      <c r="E570" s="17" t="str">
        <f t="shared" si="18"/>
        <v>1</v>
      </c>
      <c r="F570" s="17" t="str">
        <f t="shared" si="19"/>
        <v>12</v>
      </c>
      <c r="G570" s="27" t="s">
        <v>103</v>
      </c>
      <c r="H570" s="28" t="s">
        <v>104</v>
      </c>
      <c r="I570" s="29">
        <v>6937</v>
      </c>
      <c r="J570" s="29">
        <v>0</v>
      </c>
      <c r="K570" s="29">
        <v>6937</v>
      </c>
      <c r="L570" s="29">
        <v>6486</v>
      </c>
      <c r="M570" s="29">
        <v>6486</v>
      </c>
      <c r="N570" s="29">
        <v>2739.63</v>
      </c>
      <c r="O570" s="29">
        <v>2739.63</v>
      </c>
    </row>
    <row r="571" spans="1:15" x14ac:dyDescent="0.25">
      <c r="A571" s="15" t="str">
        <f>MID(Tabla1[[#This Row],[Org 2]],1,2)</f>
        <v>05</v>
      </c>
      <c r="B571" s="27" t="s">
        <v>342</v>
      </c>
      <c r="C571" s="27" t="s">
        <v>346</v>
      </c>
      <c r="D571" s="16" t="str">
        <f>VLOOKUP(Tabla1[[#This Row],[Prog.]],Hoja2!B:C,2,FALSE)</f>
        <v>Actuaciones en materia de comercio minorista</v>
      </c>
      <c r="E571" s="17" t="str">
        <f t="shared" si="18"/>
        <v>2</v>
      </c>
      <c r="F571" s="17" t="str">
        <f t="shared" si="19"/>
        <v>20</v>
      </c>
      <c r="G571" s="27" t="s">
        <v>131</v>
      </c>
      <c r="H571" s="28" t="s">
        <v>132</v>
      </c>
      <c r="I571" s="29">
        <v>200</v>
      </c>
      <c r="J571" s="29">
        <v>0</v>
      </c>
      <c r="K571" s="29">
        <v>200</v>
      </c>
      <c r="L571" s="29">
        <v>0</v>
      </c>
      <c r="M571" s="29">
        <v>0</v>
      </c>
      <c r="N571" s="29">
        <v>0</v>
      </c>
      <c r="O571" s="29">
        <v>0</v>
      </c>
    </row>
    <row r="572" spans="1:15" x14ac:dyDescent="0.25">
      <c r="A572" s="15" t="str">
        <f>MID(Tabla1[[#This Row],[Org 2]],1,2)</f>
        <v>05</v>
      </c>
      <c r="B572" s="27" t="s">
        <v>342</v>
      </c>
      <c r="C572" s="27" t="s">
        <v>346</v>
      </c>
      <c r="D572" s="16" t="str">
        <f>VLOOKUP(Tabla1[[#This Row],[Prog.]],Hoja2!B:C,2,FALSE)</f>
        <v>Actuaciones en materia de comercio minorista</v>
      </c>
      <c r="E572" s="17" t="str">
        <f t="shared" si="18"/>
        <v>2</v>
      </c>
      <c r="F572" s="17" t="str">
        <f t="shared" si="19"/>
        <v>21</v>
      </c>
      <c r="G572" s="27" t="s">
        <v>211</v>
      </c>
      <c r="H572" s="28" t="s">
        <v>212</v>
      </c>
      <c r="I572" s="29">
        <v>200</v>
      </c>
      <c r="J572" s="29">
        <v>0</v>
      </c>
      <c r="K572" s="29">
        <v>200</v>
      </c>
      <c r="L572" s="29">
        <v>0</v>
      </c>
      <c r="M572" s="29">
        <v>0</v>
      </c>
      <c r="N572" s="29">
        <v>0</v>
      </c>
      <c r="O572" s="29">
        <v>0</v>
      </c>
    </row>
    <row r="573" spans="1:15" x14ac:dyDescent="0.25">
      <c r="A573" s="15" t="str">
        <f>MID(Tabla1[[#This Row],[Org 2]],1,2)</f>
        <v>05</v>
      </c>
      <c r="B573" s="27" t="s">
        <v>342</v>
      </c>
      <c r="C573" s="27" t="s">
        <v>346</v>
      </c>
      <c r="D573" s="16" t="str">
        <f>VLOOKUP(Tabla1[[#This Row],[Prog.]],Hoja2!B:C,2,FALSE)</f>
        <v>Actuaciones en materia de comercio minorista</v>
      </c>
      <c r="E573" s="17" t="str">
        <f t="shared" si="18"/>
        <v>2</v>
      </c>
      <c r="F573" s="17" t="str">
        <f t="shared" si="19"/>
        <v>21</v>
      </c>
      <c r="G573" s="27" t="s">
        <v>133</v>
      </c>
      <c r="H573" s="28" t="s">
        <v>134</v>
      </c>
      <c r="I573" s="29">
        <v>20000</v>
      </c>
      <c r="J573" s="29">
        <v>0</v>
      </c>
      <c r="K573" s="29">
        <v>20000</v>
      </c>
      <c r="L573" s="29">
        <v>15902.5</v>
      </c>
      <c r="M573" s="29">
        <v>15902.5</v>
      </c>
      <c r="N573" s="29">
        <v>0</v>
      </c>
      <c r="O573" s="29">
        <v>0</v>
      </c>
    </row>
    <row r="574" spans="1:15" x14ac:dyDescent="0.25">
      <c r="A574" s="15" t="str">
        <f>MID(Tabla1[[#This Row],[Org 2]],1,2)</f>
        <v>05</v>
      </c>
      <c r="B574" s="27" t="s">
        <v>342</v>
      </c>
      <c r="C574" s="27" t="s">
        <v>346</v>
      </c>
      <c r="D574" s="16" t="str">
        <f>VLOOKUP(Tabla1[[#This Row],[Prog.]],Hoja2!B:C,2,FALSE)</f>
        <v>Actuaciones en materia de comercio minorista</v>
      </c>
      <c r="E574" s="17" t="str">
        <f t="shared" si="18"/>
        <v>2</v>
      </c>
      <c r="F574" s="17" t="str">
        <f t="shared" si="19"/>
        <v>22</v>
      </c>
      <c r="G574" s="27" t="s">
        <v>168</v>
      </c>
      <c r="H574" s="28" t="s">
        <v>169</v>
      </c>
      <c r="I574" s="29">
        <v>11000</v>
      </c>
      <c r="J574" s="29">
        <v>0</v>
      </c>
      <c r="K574" s="29">
        <v>11000</v>
      </c>
      <c r="L574" s="29">
        <v>11000</v>
      </c>
      <c r="M574" s="29">
        <v>11000</v>
      </c>
      <c r="N574" s="29">
        <v>0</v>
      </c>
      <c r="O574" s="29">
        <v>0</v>
      </c>
    </row>
    <row r="575" spans="1:15" x14ac:dyDescent="0.25">
      <c r="A575" s="15" t="str">
        <f>MID(Tabla1[[#This Row],[Org 2]],1,2)</f>
        <v>05</v>
      </c>
      <c r="B575" s="27" t="s">
        <v>342</v>
      </c>
      <c r="C575" s="27" t="s">
        <v>346</v>
      </c>
      <c r="D575" s="16" t="str">
        <f>VLOOKUP(Tabla1[[#This Row],[Prog.]],Hoja2!B:C,2,FALSE)</f>
        <v>Actuaciones en materia de comercio minorista</v>
      </c>
      <c r="E575" s="17" t="str">
        <f t="shared" si="18"/>
        <v>2</v>
      </c>
      <c r="F575" s="17" t="str">
        <f t="shared" si="19"/>
        <v>22</v>
      </c>
      <c r="G575" s="27" t="s">
        <v>161</v>
      </c>
      <c r="H575" s="28" t="s">
        <v>162</v>
      </c>
      <c r="I575" s="29">
        <v>25000</v>
      </c>
      <c r="J575" s="29">
        <v>0</v>
      </c>
      <c r="K575" s="29">
        <v>25000</v>
      </c>
      <c r="L575" s="29">
        <v>0</v>
      </c>
      <c r="M575" s="29">
        <v>0</v>
      </c>
      <c r="N575" s="29">
        <v>0</v>
      </c>
      <c r="O575" s="29">
        <v>0</v>
      </c>
    </row>
    <row r="576" spans="1:15" x14ac:dyDescent="0.25">
      <c r="A576" s="15" t="str">
        <f>MID(Tabla1[[#This Row],[Org 2]],1,2)</f>
        <v>05</v>
      </c>
      <c r="B576" s="27" t="s">
        <v>342</v>
      </c>
      <c r="C576" s="27" t="s">
        <v>346</v>
      </c>
      <c r="D576" s="16" t="str">
        <f>VLOOKUP(Tabla1[[#This Row],[Prog.]],Hoja2!B:C,2,FALSE)</f>
        <v>Actuaciones en materia de comercio minorista</v>
      </c>
      <c r="E576" s="17" t="str">
        <f t="shared" si="18"/>
        <v>2</v>
      </c>
      <c r="F576" s="17" t="str">
        <f t="shared" si="19"/>
        <v>22</v>
      </c>
      <c r="G576" s="27" t="s">
        <v>163</v>
      </c>
      <c r="H576" s="28" t="s">
        <v>164</v>
      </c>
      <c r="I576" s="29">
        <v>5000</v>
      </c>
      <c r="J576" s="29">
        <v>0</v>
      </c>
      <c r="K576" s="29">
        <v>5000</v>
      </c>
      <c r="L576" s="29">
        <v>0</v>
      </c>
      <c r="M576" s="29">
        <v>0</v>
      </c>
      <c r="N576" s="29">
        <v>0</v>
      </c>
      <c r="O576" s="29">
        <v>0</v>
      </c>
    </row>
    <row r="577" spans="1:15" x14ac:dyDescent="0.25">
      <c r="A577" s="15" t="str">
        <f>MID(Tabla1[[#This Row],[Org 2]],1,2)</f>
        <v>05</v>
      </c>
      <c r="B577" s="27" t="s">
        <v>342</v>
      </c>
      <c r="C577" s="27" t="s">
        <v>346</v>
      </c>
      <c r="D577" s="16" t="str">
        <f>VLOOKUP(Tabla1[[#This Row],[Prog.]],Hoja2!B:C,2,FALSE)</f>
        <v>Actuaciones en materia de comercio minorista</v>
      </c>
      <c r="E577" s="17" t="str">
        <f t="shared" ref="E577:E640" si="20">LEFT(G577,1)</f>
        <v>2</v>
      </c>
      <c r="F577" s="17" t="str">
        <f t="shared" ref="F577:F640" si="21">LEFT(G577,2)</f>
        <v>22</v>
      </c>
      <c r="G577" s="27" t="s">
        <v>165</v>
      </c>
      <c r="H577" s="28" t="s">
        <v>166</v>
      </c>
      <c r="I577" s="29">
        <v>8000</v>
      </c>
      <c r="J577" s="29">
        <v>0</v>
      </c>
      <c r="K577" s="29">
        <v>8000</v>
      </c>
      <c r="L577" s="29">
        <v>3162.6</v>
      </c>
      <c r="M577" s="29">
        <v>3162.6</v>
      </c>
      <c r="N577" s="29">
        <v>0</v>
      </c>
      <c r="O577" s="29">
        <v>0</v>
      </c>
    </row>
    <row r="578" spans="1:15" x14ac:dyDescent="0.25">
      <c r="A578" s="15" t="str">
        <f>MID(Tabla1[[#This Row],[Org 2]],1,2)</f>
        <v>05</v>
      </c>
      <c r="B578" s="27" t="s">
        <v>342</v>
      </c>
      <c r="C578" s="27" t="s">
        <v>346</v>
      </c>
      <c r="D578" s="16" t="str">
        <f>VLOOKUP(Tabla1[[#This Row],[Prog.]],Hoja2!B:C,2,FALSE)</f>
        <v>Actuaciones en materia de comercio minorista</v>
      </c>
      <c r="E578" s="17" t="str">
        <f t="shared" si="20"/>
        <v>2</v>
      </c>
      <c r="F578" s="17" t="str">
        <f t="shared" si="21"/>
        <v>22</v>
      </c>
      <c r="G578" s="27" t="s">
        <v>171</v>
      </c>
      <c r="H578" s="28" t="s">
        <v>172</v>
      </c>
      <c r="I578" s="29">
        <v>6000</v>
      </c>
      <c r="J578" s="29">
        <v>0</v>
      </c>
      <c r="K578" s="29">
        <v>6000</v>
      </c>
      <c r="L578" s="29">
        <v>0</v>
      </c>
      <c r="M578" s="29">
        <v>0</v>
      </c>
      <c r="N578" s="29">
        <v>0</v>
      </c>
      <c r="O578" s="29">
        <v>0</v>
      </c>
    </row>
    <row r="579" spans="1:15" x14ac:dyDescent="0.25">
      <c r="A579" s="15" t="str">
        <f>MID(Tabla1[[#This Row],[Org 2]],1,2)</f>
        <v>05</v>
      </c>
      <c r="B579" s="27" t="s">
        <v>342</v>
      </c>
      <c r="C579" s="27" t="s">
        <v>346</v>
      </c>
      <c r="D579" s="16" t="str">
        <f>VLOOKUP(Tabla1[[#This Row],[Prog.]],Hoja2!B:C,2,FALSE)</f>
        <v>Actuaciones en materia de comercio minorista</v>
      </c>
      <c r="E579" s="17" t="str">
        <f t="shared" si="20"/>
        <v>2</v>
      </c>
      <c r="F579" s="17" t="str">
        <f t="shared" si="21"/>
        <v>22</v>
      </c>
      <c r="G579" s="27" t="s">
        <v>137</v>
      </c>
      <c r="H579" s="28" t="s">
        <v>138</v>
      </c>
      <c r="I579" s="29">
        <v>33097</v>
      </c>
      <c r="J579" s="29">
        <v>0</v>
      </c>
      <c r="K579" s="29">
        <v>33097</v>
      </c>
      <c r="L579" s="29">
        <v>19026.79</v>
      </c>
      <c r="M579" s="29">
        <v>19026.79</v>
      </c>
      <c r="N579" s="29">
        <v>0</v>
      </c>
      <c r="O579" s="29">
        <v>0</v>
      </c>
    </row>
    <row r="580" spans="1:15" x14ac:dyDescent="0.25">
      <c r="A580" s="15" t="str">
        <f>MID(Tabla1[[#This Row],[Org 2]],1,2)</f>
        <v>05</v>
      </c>
      <c r="B580" s="27" t="s">
        <v>342</v>
      </c>
      <c r="C580" s="27" t="s">
        <v>346</v>
      </c>
      <c r="D580" s="16" t="str">
        <f>VLOOKUP(Tabla1[[#This Row],[Prog.]],Hoja2!B:C,2,FALSE)</f>
        <v>Actuaciones en materia de comercio minorista</v>
      </c>
      <c r="E580" s="17" t="str">
        <f t="shared" si="20"/>
        <v>4</v>
      </c>
      <c r="F580" s="17" t="str">
        <f t="shared" si="21"/>
        <v>46</v>
      </c>
      <c r="G580" s="27" t="s">
        <v>347</v>
      </c>
      <c r="H580" s="28" t="s">
        <v>348</v>
      </c>
      <c r="I580" s="29">
        <v>393000</v>
      </c>
      <c r="J580" s="29">
        <v>0</v>
      </c>
      <c r="K580" s="29">
        <v>393000</v>
      </c>
      <c r="L580" s="29">
        <v>0</v>
      </c>
      <c r="M580" s="29">
        <v>0</v>
      </c>
      <c r="N580" s="29">
        <v>0</v>
      </c>
      <c r="O580" s="29">
        <v>0</v>
      </c>
    </row>
    <row r="581" spans="1:15" x14ac:dyDescent="0.25">
      <c r="A581" s="15" t="str">
        <f>MID(Tabla1[[#This Row],[Org 2]],1,2)</f>
        <v>05</v>
      </c>
      <c r="B581" s="27" t="s">
        <v>342</v>
      </c>
      <c r="C581" s="27" t="s">
        <v>346</v>
      </c>
      <c r="D581" s="16" t="str">
        <f>VLOOKUP(Tabla1[[#This Row],[Prog.]],Hoja2!B:C,2,FALSE)</f>
        <v>Actuaciones en materia de comercio minorista</v>
      </c>
      <c r="E581" s="17" t="str">
        <f t="shared" si="20"/>
        <v>4</v>
      </c>
      <c r="F581" s="17" t="str">
        <f t="shared" si="21"/>
        <v>48</v>
      </c>
      <c r="G581" s="27" t="s">
        <v>349</v>
      </c>
      <c r="H581" s="28" t="s">
        <v>350</v>
      </c>
      <c r="I581" s="29">
        <v>142000</v>
      </c>
      <c r="J581" s="29">
        <v>0</v>
      </c>
      <c r="K581" s="29">
        <v>142000</v>
      </c>
      <c r="L581" s="29">
        <v>36000</v>
      </c>
      <c r="M581" s="29">
        <v>36000</v>
      </c>
      <c r="N581" s="29">
        <v>0</v>
      </c>
      <c r="O581" s="29">
        <v>0</v>
      </c>
    </row>
    <row r="582" spans="1:15" x14ac:dyDescent="0.25">
      <c r="A582" s="15" t="str">
        <f>MID(Tabla1[[#This Row],[Org 2]],1,2)</f>
        <v>05</v>
      </c>
      <c r="B582" s="27" t="s">
        <v>342</v>
      </c>
      <c r="C582" s="27" t="s">
        <v>346</v>
      </c>
      <c r="D582" s="16" t="str">
        <f>VLOOKUP(Tabla1[[#This Row],[Prog.]],Hoja2!B:C,2,FALSE)</f>
        <v>Actuaciones en materia de comercio minorista</v>
      </c>
      <c r="E582" s="17" t="str">
        <f t="shared" si="20"/>
        <v>4</v>
      </c>
      <c r="F582" s="17" t="str">
        <f t="shared" si="21"/>
        <v>48</v>
      </c>
      <c r="G582" s="27" t="s">
        <v>351</v>
      </c>
      <c r="H582" s="28" t="s">
        <v>352</v>
      </c>
      <c r="I582" s="29">
        <v>30000</v>
      </c>
      <c r="J582" s="29">
        <v>0</v>
      </c>
      <c r="K582" s="29">
        <v>30000</v>
      </c>
      <c r="L582" s="29">
        <v>0</v>
      </c>
      <c r="M582" s="29">
        <v>0</v>
      </c>
      <c r="N582" s="29">
        <v>0</v>
      </c>
      <c r="O582" s="29">
        <v>0</v>
      </c>
    </row>
    <row r="583" spans="1:15" x14ac:dyDescent="0.25">
      <c r="A583" s="15" t="str">
        <f>MID(Tabla1[[#This Row],[Org 2]],1,2)</f>
        <v>05</v>
      </c>
      <c r="B583" s="27" t="s">
        <v>342</v>
      </c>
      <c r="C583" s="27" t="s">
        <v>346</v>
      </c>
      <c r="D583" s="16" t="str">
        <f>VLOOKUP(Tabla1[[#This Row],[Prog.]],Hoja2!B:C,2,FALSE)</f>
        <v>Actuaciones en materia de comercio minorista</v>
      </c>
      <c r="E583" s="17" t="str">
        <f t="shared" si="20"/>
        <v>4</v>
      </c>
      <c r="F583" s="17" t="str">
        <f t="shared" si="21"/>
        <v>48</v>
      </c>
      <c r="G583" s="27" t="s">
        <v>353</v>
      </c>
      <c r="H583" s="28" t="s">
        <v>354</v>
      </c>
      <c r="I583" s="29">
        <v>394774</v>
      </c>
      <c r="J583" s="29">
        <v>0</v>
      </c>
      <c r="K583" s="29">
        <v>394774</v>
      </c>
      <c r="L583" s="29">
        <v>280000</v>
      </c>
      <c r="M583" s="29">
        <v>280000</v>
      </c>
      <c r="N583" s="29">
        <v>20000</v>
      </c>
      <c r="O583" s="29">
        <v>20000</v>
      </c>
    </row>
    <row r="584" spans="1:15" x14ac:dyDescent="0.25">
      <c r="A584" s="15" t="str">
        <f>MID(Tabla1[[#This Row],[Org 2]],1,2)</f>
        <v>05</v>
      </c>
      <c r="B584" s="27" t="s">
        <v>342</v>
      </c>
      <c r="C584" s="27" t="s">
        <v>346</v>
      </c>
      <c r="D584" s="16" t="str">
        <f>VLOOKUP(Tabla1[[#This Row],[Prog.]],Hoja2!B:C,2,FALSE)</f>
        <v>Actuaciones en materia de comercio minorista</v>
      </c>
      <c r="E584" s="17" t="str">
        <f t="shared" si="20"/>
        <v>4</v>
      </c>
      <c r="F584" s="17" t="str">
        <f t="shared" si="21"/>
        <v>48</v>
      </c>
      <c r="G584" s="27" t="s">
        <v>265</v>
      </c>
      <c r="H584" s="28" t="s">
        <v>123</v>
      </c>
      <c r="I584" s="29">
        <v>9300</v>
      </c>
      <c r="J584" s="29">
        <v>0</v>
      </c>
      <c r="K584" s="29">
        <v>9300</v>
      </c>
      <c r="L584" s="29">
        <v>0</v>
      </c>
      <c r="M584" s="29">
        <v>0</v>
      </c>
      <c r="N584" s="29">
        <v>0</v>
      </c>
      <c r="O584" s="29">
        <v>0</v>
      </c>
    </row>
    <row r="585" spans="1:15" x14ac:dyDescent="0.25">
      <c r="A585" s="15" t="str">
        <f>MID(Tabla1[[#This Row],[Org 2]],1,2)</f>
        <v>06</v>
      </c>
      <c r="B585" s="27" t="s">
        <v>370</v>
      </c>
      <c r="C585" s="27" t="s">
        <v>420</v>
      </c>
      <c r="D585" s="16" t="str">
        <f>VLOOKUP(Tabla1[[#This Row],[Prog.]],Hoja2!B:C,2,FALSE)</f>
        <v>Dirección del área de educación y cultura</v>
      </c>
      <c r="E585" s="17" t="str">
        <f t="shared" si="20"/>
        <v>1</v>
      </c>
      <c r="F585" s="17" t="str">
        <f t="shared" si="21"/>
        <v>12</v>
      </c>
      <c r="G585" s="27" t="s">
        <v>125</v>
      </c>
      <c r="H585" s="28" t="s">
        <v>126</v>
      </c>
      <c r="I585" s="29">
        <v>72349</v>
      </c>
      <c r="J585" s="29">
        <v>0</v>
      </c>
      <c r="K585" s="29">
        <v>72349</v>
      </c>
      <c r="L585" s="29">
        <v>66121</v>
      </c>
      <c r="M585" s="29">
        <v>66121</v>
      </c>
      <c r="N585" s="29">
        <v>21407.32</v>
      </c>
      <c r="O585" s="29">
        <v>21407.32</v>
      </c>
    </row>
    <row r="586" spans="1:15" x14ac:dyDescent="0.25">
      <c r="A586" s="15" t="str">
        <f>MID(Tabla1[[#This Row],[Org 2]],1,2)</f>
        <v>06</v>
      </c>
      <c r="B586" s="27" t="s">
        <v>370</v>
      </c>
      <c r="C586" s="27" t="s">
        <v>420</v>
      </c>
      <c r="D586" s="16" t="str">
        <f>VLOOKUP(Tabla1[[#This Row],[Prog.]],Hoja2!B:C,2,FALSE)</f>
        <v>Dirección del área de educación y cultura</v>
      </c>
      <c r="E586" s="17" t="str">
        <f t="shared" si="20"/>
        <v>1</v>
      </c>
      <c r="F586" s="17" t="str">
        <f t="shared" si="21"/>
        <v>12</v>
      </c>
      <c r="G586" s="27" t="s">
        <v>95</v>
      </c>
      <c r="H586" s="28" t="s">
        <v>96</v>
      </c>
      <c r="I586" s="29">
        <v>24363</v>
      </c>
      <c r="J586" s="29">
        <v>0</v>
      </c>
      <c r="K586" s="29">
        <v>24363</v>
      </c>
      <c r="L586" s="29">
        <v>8000</v>
      </c>
      <c r="M586" s="29">
        <v>8000</v>
      </c>
      <c r="N586" s="29">
        <v>3445.84</v>
      </c>
      <c r="O586" s="29">
        <v>3445.84</v>
      </c>
    </row>
    <row r="587" spans="1:15" x14ac:dyDescent="0.25">
      <c r="A587" s="15" t="str">
        <f>MID(Tabla1[[#This Row],[Org 2]],1,2)</f>
        <v>06</v>
      </c>
      <c r="B587" s="27" t="s">
        <v>370</v>
      </c>
      <c r="C587" s="27" t="s">
        <v>420</v>
      </c>
      <c r="D587" s="16" t="str">
        <f>VLOOKUP(Tabla1[[#This Row],[Prog.]],Hoja2!B:C,2,FALSE)</f>
        <v>Dirección del área de educación y cultura</v>
      </c>
      <c r="E587" s="17" t="str">
        <f t="shared" si="20"/>
        <v>1</v>
      </c>
      <c r="F587" s="17" t="str">
        <f t="shared" si="21"/>
        <v>12</v>
      </c>
      <c r="G587" s="27" t="s">
        <v>129</v>
      </c>
      <c r="H587" s="28" t="s">
        <v>130</v>
      </c>
      <c r="I587" s="29">
        <v>10325</v>
      </c>
      <c r="J587" s="29">
        <v>0</v>
      </c>
      <c r="K587" s="29">
        <v>10325</v>
      </c>
      <c r="L587" s="29">
        <v>10075</v>
      </c>
      <c r="M587" s="29">
        <v>10075</v>
      </c>
      <c r="N587" s="29">
        <v>2557.2399999999998</v>
      </c>
      <c r="O587" s="29">
        <v>2557.2399999999998</v>
      </c>
    </row>
    <row r="588" spans="1:15" x14ac:dyDescent="0.25">
      <c r="A588" s="15" t="str">
        <f>MID(Tabla1[[#This Row],[Org 2]],1,2)</f>
        <v>06</v>
      </c>
      <c r="B588" s="27" t="s">
        <v>370</v>
      </c>
      <c r="C588" s="27" t="s">
        <v>420</v>
      </c>
      <c r="D588" s="16" t="str">
        <f>VLOOKUP(Tabla1[[#This Row],[Prog.]],Hoja2!B:C,2,FALSE)</f>
        <v>Dirección del área de educación y cultura</v>
      </c>
      <c r="E588" s="17" t="str">
        <f t="shared" si="20"/>
        <v>1</v>
      </c>
      <c r="F588" s="17" t="str">
        <f t="shared" si="21"/>
        <v>12</v>
      </c>
      <c r="G588" s="27" t="s">
        <v>97</v>
      </c>
      <c r="H588" s="28" t="s">
        <v>98</v>
      </c>
      <c r="I588" s="29">
        <v>21424</v>
      </c>
      <c r="J588" s="29">
        <v>0</v>
      </c>
      <c r="K588" s="29">
        <v>21424</v>
      </c>
      <c r="L588" s="29">
        <v>15500</v>
      </c>
      <c r="M588" s="29">
        <v>15500</v>
      </c>
      <c r="N588" s="29">
        <v>7625.66</v>
      </c>
      <c r="O588" s="29">
        <v>7625.66</v>
      </c>
    </row>
    <row r="589" spans="1:15" x14ac:dyDescent="0.25">
      <c r="A589" s="15" t="str">
        <f>MID(Tabla1[[#This Row],[Org 2]],1,2)</f>
        <v>06</v>
      </c>
      <c r="B589" s="27" t="s">
        <v>370</v>
      </c>
      <c r="C589" s="27" t="s">
        <v>420</v>
      </c>
      <c r="D589" s="16" t="str">
        <f>VLOOKUP(Tabla1[[#This Row],[Prog.]],Hoja2!B:C,2,FALSE)</f>
        <v>Dirección del área de educación y cultura</v>
      </c>
      <c r="E589" s="17" t="str">
        <f t="shared" si="20"/>
        <v>1</v>
      </c>
      <c r="F589" s="17" t="str">
        <f t="shared" si="21"/>
        <v>12</v>
      </c>
      <c r="G589" s="27" t="s">
        <v>99</v>
      </c>
      <c r="H589" s="28" t="s">
        <v>100</v>
      </c>
      <c r="I589" s="29">
        <v>71578</v>
      </c>
      <c r="J589" s="29">
        <v>0</v>
      </c>
      <c r="K589" s="29">
        <v>71578</v>
      </c>
      <c r="L589" s="29">
        <v>50286</v>
      </c>
      <c r="M589" s="29">
        <v>50286</v>
      </c>
      <c r="N589" s="29">
        <v>17745.650000000001</v>
      </c>
      <c r="O589" s="29">
        <v>17745.650000000001</v>
      </c>
    </row>
    <row r="590" spans="1:15" x14ac:dyDescent="0.25">
      <c r="A590" s="15" t="str">
        <f>MID(Tabla1[[#This Row],[Org 2]],1,2)</f>
        <v>06</v>
      </c>
      <c r="B590" s="27" t="s">
        <v>370</v>
      </c>
      <c r="C590" s="27" t="s">
        <v>420</v>
      </c>
      <c r="D590" s="16" t="str">
        <f>VLOOKUP(Tabla1[[#This Row],[Prog.]],Hoja2!B:C,2,FALSE)</f>
        <v>Dirección del área de educación y cultura</v>
      </c>
      <c r="E590" s="17" t="str">
        <f t="shared" si="20"/>
        <v>1</v>
      </c>
      <c r="F590" s="17" t="str">
        <f t="shared" si="21"/>
        <v>12</v>
      </c>
      <c r="G590" s="27" t="s">
        <v>101</v>
      </c>
      <c r="H590" s="28" t="s">
        <v>102</v>
      </c>
      <c r="I590" s="29">
        <v>176371</v>
      </c>
      <c r="J590" s="29">
        <v>0</v>
      </c>
      <c r="K590" s="29">
        <v>176371</v>
      </c>
      <c r="L590" s="29">
        <v>129212</v>
      </c>
      <c r="M590" s="29">
        <v>129212</v>
      </c>
      <c r="N590" s="29">
        <v>44673.67</v>
      </c>
      <c r="O590" s="29">
        <v>44673.67</v>
      </c>
    </row>
    <row r="591" spans="1:15" x14ac:dyDescent="0.25">
      <c r="A591" s="15" t="str">
        <f>MID(Tabla1[[#This Row],[Org 2]],1,2)</f>
        <v>06</v>
      </c>
      <c r="B591" s="27" t="s">
        <v>370</v>
      </c>
      <c r="C591" s="27" t="s">
        <v>420</v>
      </c>
      <c r="D591" s="16" t="str">
        <f>VLOOKUP(Tabla1[[#This Row],[Prog.]],Hoja2!B:C,2,FALSE)</f>
        <v>Dirección del área de educación y cultura</v>
      </c>
      <c r="E591" s="17" t="str">
        <f t="shared" si="20"/>
        <v>1</v>
      </c>
      <c r="F591" s="17" t="str">
        <f t="shared" si="21"/>
        <v>12</v>
      </c>
      <c r="G591" s="27" t="s">
        <v>103</v>
      </c>
      <c r="H591" s="28" t="s">
        <v>104</v>
      </c>
      <c r="I591" s="29">
        <v>7643</v>
      </c>
      <c r="J591" s="29">
        <v>0</v>
      </c>
      <c r="K591" s="29">
        <v>7643</v>
      </c>
      <c r="L591" s="29">
        <v>6600</v>
      </c>
      <c r="M591" s="29">
        <v>6600</v>
      </c>
      <c r="N591" s="29">
        <v>4321.8900000000003</v>
      </c>
      <c r="O591" s="29">
        <v>4321.8900000000003</v>
      </c>
    </row>
    <row r="592" spans="1:15" x14ac:dyDescent="0.25">
      <c r="A592" s="15" t="str">
        <f>MID(Tabla1[[#This Row],[Org 2]],1,2)</f>
        <v>06</v>
      </c>
      <c r="B592" s="27" t="s">
        <v>370</v>
      </c>
      <c r="C592" s="27" t="s">
        <v>420</v>
      </c>
      <c r="D592" s="16" t="str">
        <f>VLOOKUP(Tabla1[[#This Row],[Prog.]],Hoja2!B:C,2,FALSE)</f>
        <v>Dirección del área de educación y cultura</v>
      </c>
      <c r="E592" s="17" t="str">
        <f t="shared" si="20"/>
        <v>2</v>
      </c>
      <c r="F592" s="17" t="str">
        <f t="shared" si="21"/>
        <v>23</v>
      </c>
      <c r="G592" s="27" t="s">
        <v>117</v>
      </c>
      <c r="H592" s="28" t="s">
        <v>118</v>
      </c>
      <c r="I592" s="29">
        <v>500</v>
      </c>
      <c r="J592" s="29">
        <v>0</v>
      </c>
      <c r="K592" s="29">
        <v>500</v>
      </c>
      <c r="L592" s="29">
        <v>0</v>
      </c>
      <c r="M592" s="29">
        <v>0</v>
      </c>
      <c r="N592" s="29">
        <v>0</v>
      </c>
      <c r="O592" s="29">
        <v>0</v>
      </c>
    </row>
    <row r="593" spans="1:15" x14ac:dyDescent="0.25">
      <c r="A593" s="15" t="str">
        <f>MID(Tabla1[[#This Row],[Org 2]],1,2)</f>
        <v>06</v>
      </c>
      <c r="B593" s="27" t="s">
        <v>370</v>
      </c>
      <c r="C593" s="27" t="s">
        <v>420</v>
      </c>
      <c r="D593" s="16" t="str">
        <f>VLOOKUP(Tabla1[[#This Row],[Prog.]],Hoja2!B:C,2,FALSE)</f>
        <v>Dirección del área de educación y cultura</v>
      </c>
      <c r="E593" s="17" t="str">
        <f t="shared" si="20"/>
        <v>3</v>
      </c>
      <c r="F593" s="17" t="str">
        <f t="shared" si="21"/>
        <v>35</v>
      </c>
      <c r="G593" s="27" t="s">
        <v>892</v>
      </c>
      <c r="H593" s="28" t="s">
        <v>893</v>
      </c>
      <c r="I593" s="29">
        <v>200</v>
      </c>
      <c r="J593" s="29">
        <v>0</v>
      </c>
      <c r="K593" s="29">
        <v>200</v>
      </c>
      <c r="L593" s="29">
        <v>200</v>
      </c>
      <c r="M593" s="29">
        <v>200</v>
      </c>
      <c r="N593" s="29">
        <v>200</v>
      </c>
      <c r="O593" s="29">
        <v>200</v>
      </c>
    </row>
    <row r="594" spans="1:15" x14ac:dyDescent="0.25">
      <c r="A594" s="15" t="str">
        <f>MID(Tabla1[[#This Row],[Org 2]],1,2)</f>
        <v>06</v>
      </c>
      <c r="B594" s="27" t="s">
        <v>370</v>
      </c>
      <c r="C594" s="27" t="s">
        <v>421</v>
      </c>
      <c r="D594" s="16" t="str">
        <f>VLOOKUP(Tabla1[[#This Row],[Prog.]],Hoja2!B:C,2,FALSE)</f>
        <v>Escuelas infantiles</v>
      </c>
      <c r="E594" s="17" t="str">
        <f t="shared" si="20"/>
        <v>1</v>
      </c>
      <c r="F594" s="17" t="str">
        <f t="shared" si="21"/>
        <v>12</v>
      </c>
      <c r="G594" s="27" t="s">
        <v>125</v>
      </c>
      <c r="H594" s="28" t="s">
        <v>126</v>
      </c>
      <c r="I594" s="29">
        <v>18087</v>
      </c>
      <c r="J594" s="29">
        <v>0</v>
      </c>
      <c r="K594" s="29">
        <v>18087</v>
      </c>
      <c r="L594" s="29">
        <v>12500</v>
      </c>
      <c r="M594" s="29">
        <v>12500</v>
      </c>
      <c r="N594" s="29">
        <v>5307.6</v>
      </c>
      <c r="O594" s="29">
        <v>5307.6</v>
      </c>
    </row>
    <row r="595" spans="1:15" x14ac:dyDescent="0.25">
      <c r="A595" s="15" t="str">
        <f>MID(Tabla1[[#This Row],[Org 2]],1,2)</f>
        <v>06</v>
      </c>
      <c r="B595" s="27" t="s">
        <v>370</v>
      </c>
      <c r="C595" s="27" t="s">
        <v>421</v>
      </c>
      <c r="D595" s="16" t="str">
        <f>VLOOKUP(Tabla1[[#This Row],[Prog.]],Hoja2!B:C,2,FALSE)</f>
        <v>Escuelas infantiles</v>
      </c>
      <c r="E595" s="17" t="str">
        <f t="shared" si="20"/>
        <v>1</v>
      </c>
      <c r="F595" s="17" t="str">
        <f t="shared" si="21"/>
        <v>12</v>
      </c>
      <c r="G595" s="27" t="s">
        <v>127</v>
      </c>
      <c r="H595" s="28" t="s">
        <v>128</v>
      </c>
      <c r="I595" s="29">
        <v>15905</v>
      </c>
      <c r="J595" s="29">
        <v>0</v>
      </c>
      <c r="K595" s="29">
        <v>15905</v>
      </c>
      <c r="L595" s="29">
        <v>0</v>
      </c>
      <c r="M595" s="29">
        <v>0</v>
      </c>
      <c r="N595" s="29">
        <v>0</v>
      </c>
      <c r="O595" s="29">
        <v>0</v>
      </c>
    </row>
    <row r="596" spans="1:15" x14ac:dyDescent="0.25">
      <c r="A596" s="15" t="str">
        <f>MID(Tabla1[[#This Row],[Org 2]],1,2)</f>
        <v>06</v>
      </c>
      <c r="B596" s="27" t="s">
        <v>370</v>
      </c>
      <c r="C596" s="27" t="s">
        <v>421</v>
      </c>
      <c r="D596" s="16" t="str">
        <f>VLOOKUP(Tabla1[[#This Row],[Prog.]],Hoja2!B:C,2,FALSE)</f>
        <v>Escuelas infantiles</v>
      </c>
      <c r="E596" s="17" t="str">
        <f t="shared" si="20"/>
        <v>1</v>
      </c>
      <c r="F596" s="17" t="str">
        <f t="shared" si="21"/>
        <v>12</v>
      </c>
      <c r="G596" s="27" t="s">
        <v>129</v>
      </c>
      <c r="H596" s="28" t="s">
        <v>130</v>
      </c>
      <c r="I596" s="29">
        <v>10325</v>
      </c>
      <c r="J596" s="29">
        <v>0</v>
      </c>
      <c r="K596" s="29">
        <v>10325</v>
      </c>
      <c r="L596" s="29">
        <v>7000</v>
      </c>
      <c r="M596" s="29">
        <v>7000</v>
      </c>
      <c r="N596" s="29">
        <v>2871.63</v>
      </c>
      <c r="O596" s="29">
        <v>2871.63</v>
      </c>
    </row>
    <row r="597" spans="1:15" x14ac:dyDescent="0.25">
      <c r="A597" s="15" t="str">
        <f>MID(Tabla1[[#This Row],[Org 2]],1,2)</f>
        <v>06</v>
      </c>
      <c r="B597" s="27" t="s">
        <v>370</v>
      </c>
      <c r="C597" s="27" t="s">
        <v>421</v>
      </c>
      <c r="D597" s="16" t="str">
        <f>VLOOKUP(Tabla1[[#This Row],[Prog.]],Hoja2!B:C,2,FALSE)</f>
        <v>Escuelas infantiles</v>
      </c>
      <c r="E597" s="17" t="str">
        <f t="shared" si="20"/>
        <v>1</v>
      </c>
      <c r="F597" s="17" t="str">
        <f t="shared" si="21"/>
        <v>12</v>
      </c>
      <c r="G597" s="27" t="s">
        <v>97</v>
      </c>
      <c r="H597" s="28" t="s">
        <v>98</v>
      </c>
      <c r="I597" s="29">
        <v>8507</v>
      </c>
      <c r="J597" s="29">
        <v>0</v>
      </c>
      <c r="K597" s="29">
        <v>8507</v>
      </c>
      <c r="L597" s="29">
        <v>6100</v>
      </c>
      <c r="M597" s="29">
        <v>6100</v>
      </c>
      <c r="N597" s="29">
        <v>2472</v>
      </c>
      <c r="O597" s="29">
        <v>2472</v>
      </c>
    </row>
    <row r="598" spans="1:15" x14ac:dyDescent="0.25">
      <c r="A598" s="15" t="str">
        <f>MID(Tabla1[[#This Row],[Org 2]],1,2)</f>
        <v>06</v>
      </c>
      <c r="B598" s="27" t="s">
        <v>370</v>
      </c>
      <c r="C598" s="27" t="s">
        <v>421</v>
      </c>
      <c r="D598" s="16" t="str">
        <f>VLOOKUP(Tabla1[[#This Row],[Prog.]],Hoja2!B:C,2,FALSE)</f>
        <v>Escuelas infantiles</v>
      </c>
      <c r="E598" s="17" t="str">
        <f t="shared" si="20"/>
        <v>1</v>
      </c>
      <c r="F598" s="17" t="str">
        <f t="shared" si="21"/>
        <v>12</v>
      </c>
      <c r="G598" s="27" t="s">
        <v>99</v>
      </c>
      <c r="H598" s="28" t="s">
        <v>100</v>
      </c>
      <c r="I598" s="29">
        <v>23487</v>
      </c>
      <c r="J598" s="29">
        <v>0</v>
      </c>
      <c r="K598" s="29">
        <v>23487</v>
      </c>
      <c r="L598" s="29">
        <v>10200</v>
      </c>
      <c r="M598" s="29">
        <v>10200</v>
      </c>
      <c r="N598" s="29">
        <v>4249.6000000000004</v>
      </c>
      <c r="O598" s="29">
        <v>4249.6000000000004</v>
      </c>
    </row>
    <row r="599" spans="1:15" x14ac:dyDescent="0.25">
      <c r="A599" s="15" t="str">
        <f>MID(Tabla1[[#This Row],[Org 2]],1,2)</f>
        <v>06</v>
      </c>
      <c r="B599" s="27" t="s">
        <v>370</v>
      </c>
      <c r="C599" s="27" t="s">
        <v>421</v>
      </c>
      <c r="D599" s="16" t="str">
        <f>VLOOKUP(Tabla1[[#This Row],[Prog.]],Hoja2!B:C,2,FALSE)</f>
        <v>Escuelas infantiles</v>
      </c>
      <c r="E599" s="17" t="str">
        <f t="shared" si="20"/>
        <v>1</v>
      </c>
      <c r="F599" s="17" t="str">
        <f t="shared" si="21"/>
        <v>12</v>
      </c>
      <c r="G599" s="27" t="s">
        <v>101</v>
      </c>
      <c r="H599" s="28" t="s">
        <v>102</v>
      </c>
      <c r="I599" s="29">
        <v>59559</v>
      </c>
      <c r="J599" s="29">
        <v>0</v>
      </c>
      <c r="K599" s="29">
        <v>59559</v>
      </c>
      <c r="L599" s="29">
        <v>27000</v>
      </c>
      <c r="M599" s="29">
        <v>27000</v>
      </c>
      <c r="N599" s="29">
        <v>11378.86</v>
      </c>
      <c r="O599" s="29">
        <v>11378.86</v>
      </c>
    </row>
    <row r="600" spans="1:15" x14ac:dyDescent="0.25">
      <c r="A600" s="15" t="str">
        <f>MID(Tabla1[[#This Row],[Org 2]],1,2)</f>
        <v>06</v>
      </c>
      <c r="B600" s="27" t="s">
        <v>370</v>
      </c>
      <c r="C600" s="27" t="s">
        <v>421</v>
      </c>
      <c r="D600" s="16" t="str">
        <f>VLOOKUP(Tabla1[[#This Row],[Prog.]],Hoja2!B:C,2,FALSE)</f>
        <v>Escuelas infantiles</v>
      </c>
      <c r="E600" s="17" t="str">
        <f t="shared" si="20"/>
        <v>1</v>
      </c>
      <c r="F600" s="17" t="str">
        <f t="shared" si="21"/>
        <v>12</v>
      </c>
      <c r="G600" s="27" t="s">
        <v>103</v>
      </c>
      <c r="H600" s="28" t="s">
        <v>104</v>
      </c>
      <c r="I600" s="29">
        <v>5292</v>
      </c>
      <c r="J600" s="29">
        <v>0</v>
      </c>
      <c r="K600" s="29">
        <v>5292</v>
      </c>
      <c r="L600" s="29">
        <v>3100</v>
      </c>
      <c r="M600" s="29">
        <v>3100</v>
      </c>
      <c r="N600" s="29">
        <v>1626.2</v>
      </c>
      <c r="O600" s="29">
        <v>1626.2</v>
      </c>
    </row>
    <row r="601" spans="1:15" x14ac:dyDescent="0.25">
      <c r="A601" s="15" t="str">
        <f>MID(Tabla1[[#This Row],[Org 2]],1,2)</f>
        <v>06</v>
      </c>
      <c r="B601" s="27" t="s">
        <v>370</v>
      </c>
      <c r="C601" s="27" t="s">
        <v>421</v>
      </c>
      <c r="D601" s="16" t="str">
        <f>VLOOKUP(Tabla1[[#This Row],[Prog.]],Hoja2!B:C,2,FALSE)</f>
        <v>Escuelas infantiles</v>
      </c>
      <c r="E601" s="17" t="str">
        <f t="shared" si="20"/>
        <v>2</v>
      </c>
      <c r="F601" s="17" t="str">
        <f t="shared" si="21"/>
        <v>21</v>
      </c>
      <c r="G601" s="27" t="s">
        <v>211</v>
      </c>
      <c r="H601" s="28" t="s">
        <v>212</v>
      </c>
      <c r="I601" s="29">
        <v>15000</v>
      </c>
      <c r="J601" s="29">
        <v>0</v>
      </c>
      <c r="K601" s="29">
        <v>15000</v>
      </c>
      <c r="L601" s="29">
        <v>3702</v>
      </c>
      <c r="M601" s="29">
        <v>1729.58</v>
      </c>
      <c r="N601" s="29">
        <v>773.36</v>
      </c>
      <c r="O601" s="29">
        <v>773.36</v>
      </c>
    </row>
    <row r="602" spans="1:15" x14ac:dyDescent="0.25">
      <c r="A602" s="15" t="str">
        <f>MID(Tabla1[[#This Row],[Org 2]],1,2)</f>
        <v>06</v>
      </c>
      <c r="B602" s="27" t="s">
        <v>370</v>
      </c>
      <c r="C602" s="27" t="s">
        <v>421</v>
      </c>
      <c r="D602" s="16" t="str">
        <f>VLOOKUP(Tabla1[[#This Row],[Prog.]],Hoja2!B:C,2,FALSE)</f>
        <v>Escuelas infantiles</v>
      </c>
      <c r="E602" s="17" t="str">
        <f t="shared" si="20"/>
        <v>2</v>
      </c>
      <c r="F602" s="17" t="str">
        <f t="shared" si="21"/>
        <v>21</v>
      </c>
      <c r="G602" s="27" t="s">
        <v>133</v>
      </c>
      <c r="H602" s="28" t="s">
        <v>134</v>
      </c>
      <c r="I602" s="29">
        <v>36000</v>
      </c>
      <c r="J602" s="29">
        <v>0</v>
      </c>
      <c r="K602" s="29">
        <v>36000</v>
      </c>
      <c r="L602" s="29">
        <v>39649.97</v>
      </c>
      <c r="M602" s="29">
        <v>11289.93</v>
      </c>
      <c r="N602" s="29">
        <v>3307.36</v>
      </c>
      <c r="O602" s="29">
        <v>3307.36</v>
      </c>
    </row>
    <row r="603" spans="1:15" x14ac:dyDescent="0.25">
      <c r="A603" s="15" t="str">
        <f>MID(Tabla1[[#This Row],[Org 2]],1,2)</f>
        <v>06</v>
      </c>
      <c r="B603" s="27" t="s">
        <v>370</v>
      </c>
      <c r="C603" s="27" t="s">
        <v>421</v>
      </c>
      <c r="D603" s="16" t="str">
        <f>VLOOKUP(Tabla1[[#This Row],[Prog.]],Hoja2!B:C,2,FALSE)</f>
        <v>Escuelas infantiles</v>
      </c>
      <c r="E603" s="17" t="str">
        <f t="shared" si="20"/>
        <v>2</v>
      </c>
      <c r="F603" s="17" t="str">
        <f t="shared" si="21"/>
        <v>22</v>
      </c>
      <c r="G603" s="27" t="s">
        <v>168</v>
      </c>
      <c r="H603" s="28" t="s">
        <v>169</v>
      </c>
      <c r="I603" s="29">
        <v>49000</v>
      </c>
      <c r="J603" s="29">
        <v>0</v>
      </c>
      <c r="K603" s="29">
        <v>49000</v>
      </c>
      <c r="L603" s="29">
        <v>49000</v>
      </c>
      <c r="M603" s="29">
        <v>49000</v>
      </c>
      <c r="N603" s="29">
        <v>8078.12</v>
      </c>
      <c r="O603" s="29">
        <v>8078.12</v>
      </c>
    </row>
    <row r="604" spans="1:15" x14ac:dyDescent="0.25">
      <c r="A604" s="15" t="str">
        <f>MID(Tabla1[[#This Row],[Org 2]],1,2)</f>
        <v>06</v>
      </c>
      <c r="B604" s="27" t="s">
        <v>370</v>
      </c>
      <c r="C604" s="27" t="s">
        <v>421</v>
      </c>
      <c r="D604" s="16" t="str">
        <f>VLOOKUP(Tabla1[[#This Row],[Prog.]],Hoja2!B:C,2,FALSE)</f>
        <v>Escuelas infantiles</v>
      </c>
      <c r="E604" s="17" t="str">
        <f t="shared" si="20"/>
        <v>2</v>
      </c>
      <c r="F604" s="17" t="str">
        <f t="shared" si="21"/>
        <v>22</v>
      </c>
      <c r="G604" s="27" t="s">
        <v>213</v>
      </c>
      <c r="H604" s="28" t="s">
        <v>214</v>
      </c>
      <c r="I604" s="29">
        <v>75500</v>
      </c>
      <c r="J604" s="29">
        <v>0</v>
      </c>
      <c r="K604" s="29">
        <v>75500</v>
      </c>
      <c r="L604" s="29">
        <v>57000</v>
      </c>
      <c r="M604" s="29">
        <v>57000</v>
      </c>
      <c r="N604" s="29">
        <v>30440.17</v>
      </c>
      <c r="O604" s="29">
        <v>30440.17</v>
      </c>
    </row>
    <row r="605" spans="1:15" x14ac:dyDescent="0.25">
      <c r="A605" s="15" t="str">
        <f>MID(Tabla1[[#This Row],[Org 2]],1,2)</f>
        <v>06</v>
      </c>
      <c r="B605" s="27" t="s">
        <v>370</v>
      </c>
      <c r="C605" s="27" t="s">
        <v>421</v>
      </c>
      <c r="D605" s="16" t="str">
        <f>VLOOKUP(Tabla1[[#This Row],[Prog.]],Hoja2!B:C,2,FALSE)</f>
        <v>Escuelas infantiles</v>
      </c>
      <c r="E605" s="17" t="str">
        <f t="shared" si="20"/>
        <v>2</v>
      </c>
      <c r="F605" s="17" t="str">
        <f t="shared" si="21"/>
        <v>22</v>
      </c>
      <c r="G605" s="27" t="s">
        <v>159</v>
      </c>
      <c r="H605" s="28" t="s">
        <v>160</v>
      </c>
      <c r="I605" s="29">
        <v>3000</v>
      </c>
      <c r="J605" s="29">
        <v>0</v>
      </c>
      <c r="K605" s="29">
        <v>3000</v>
      </c>
      <c r="L605" s="29">
        <v>0</v>
      </c>
      <c r="M605" s="29">
        <v>0</v>
      </c>
      <c r="N605" s="29">
        <v>0</v>
      </c>
      <c r="O605" s="29">
        <v>0</v>
      </c>
    </row>
    <row r="606" spans="1:15" x14ac:dyDescent="0.25">
      <c r="A606" s="15" t="str">
        <f>MID(Tabla1[[#This Row],[Org 2]],1,2)</f>
        <v>06</v>
      </c>
      <c r="B606" s="27" t="s">
        <v>370</v>
      </c>
      <c r="C606" s="27" t="s">
        <v>421</v>
      </c>
      <c r="D606" s="16" t="str">
        <f>VLOOKUP(Tabla1[[#This Row],[Prog.]],Hoja2!B:C,2,FALSE)</f>
        <v>Escuelas infantiles</v>
      </c>
      <c r="E606" s="17" t="str">
        <f t="shared" si="20"/>
        <v>2</v>
      </c>
      <c r="F606" s="17" t="str">
        <f t="shared" si="21"/>
        <v>22</v>
      </c>
      <c r="G606" s="27" t="s">
        <v>161</v>
      </c>
      <c r="H606" s="28" t="s">
        <v>162</v>
      </c>
      <c r="I606" s="29">
        <v>2000</v>
      </c>
      <c r="J606" s="29">
        <v>0</v>
      </c>
      <c r="K606" s="29">
        <v>2000</v>
      </c>
      <c r="L606" s="29">
        <v>531.79999999999995</v>
      </c>
      <c r="M606" s="29">
        <v>531.79999999999995</v>
      </c>
      <c r="N606" s="29">
        <v>0</v>
      </c>
      <c r="O606" s="29">
        <v>0</v>
      </c>
    </row>
    <row r="607" spans="1:15" x14ac:dyDescent="0.25">
      <c r="A607" s="15" t="str">
        <f>MID(Tabla1[[#This Row],[Org 2]],1,2)</f>
        <v>06</v>
      </c>
      <c r="B607" s="27" t="s">
        <v>370</v>
      </c>
      <c r="C607" s="27" t="s">
        <v>421</v>
      </c>
      <c r="D607" s="16" t="str">
        <f>VLOOKUP(Tabla1[[#This Row],[Prog.]],Hoja2!B:C,2,FALSE)</f>
        <v>Escuelas infantiles</v>
      </c>
      <c r="E607" s="17" t="str">
        <f t="shared" si="20"/>
        <v>2</v>
      </c>
      <c r="F607" s="17" t="str">
        <f t="shared" si="21"/>
        <v>22</v>
      </c>
      <c r="G607" s="27" t="s">
        <v>165</v>
      </c>
      <c r="H607" s="28" t="s">
        <v>166</v>
      </c>
      <c r="I607" s="29">
        <v>6000</v>
      </c>
      <c r="J607" s="29">
        <v>0</v>
      </c>
      <c r="K607" s="29">
        <v>6000</v>
      </c>
      <c r="L607" s="29">
        <v>0</v>
      </c>
      <c r="M607" s="29">
        <v>0</v>
      </c>
      <c r="N607" s="29">
        <v>0</v>
      </c>
      <c r="O607" s="29">
        <v>0</v>
      </c>
    </row>
    <row r="608" spans="1:15" x14ac:dyDescent="0.25">
      <c r="A608" s="15" t="str">
        <f>MID(Tabla1[[#This Row],[Org 2]],1,2)</f>
        <v>06</v>
      </c>
      <c r="B608" s="27" t="s">
        <v>370</v>
      </c>
      <c r="C608" s="27" t="s">
        <v>421</v>
      </c>
      <c r="D608" s="16" t="str">
        <f>VLOOKUP(Tabla1[[#This Row],[Prog.]],Hoja2!B:C,2,FALSE)</f>
        <v>Escuelas infantiles</v>
      </c>
      <c r="E608" s="17" t="str">
        <f t="shared" si="20"/>
        <v>2</v>
      </c>
      <c r="F608" s="17" t="str">
        <f t="shared" si="21"/>
        <v>22</v>
      </c>
      <c r="G608" s="27" t="s">
        <v>215</v>
      </c>
      <c r="H608" s="28" t="s">
        <v>216</v>
      </c>
      <c r="I608" s="29">
        <v>359500</v>
      </c>
      <c r="J608" s="29">
        <v>0</v>
      </c>
      <c r="K608" s="29">
        <v>359500</v>
      </c>
      <c r="L608" s="29">
        <v>265791.67</v>
      </c>
      <c r="M608" s="29">
        <v>265791.67</v>
      </c>
      <c r="N608" s="29">
        <v>22149.32</v>
      </c>
      <c r="O608" s="29">
        <v>22149.32</v>
      </c>
    </row>
    <row r="609" spans="1:15" x14ac:dyDescent="0.25">
      <c r="A609" s="15" t="str">
        <f>MID(Tabla1[[#This Row],[Org 2]],1,2)</f>
        <v>06</v>
      </c>
      <c r="B609" s="27" t="s">
        <v>370</v>
      </c>
      <c r="C609" s="27" t="s">
        <v>421</v>
      </c>
      <c r="D609" s="16" t="str">
        <f>VLOOKUP(Tabla1[[#This Row],[Prog.]],Hoja2!B:C,2,FALSE)</f>
        <v>Escuelas infantiles</v>
      </c>
      <c r="E609" s="17" t="str">
        <f t="shared" si="20"/>
        <v>2</v>
      </c>
      <c r="F609" s="17" t="str">
        <f t="shared" si="21"/>
        <v>22</v>
      </c>
      <c r="G609" s="27" t="s">
        <v>137</v>
      </c>
      <c r="H609" s="28" t="s">
        <v>138</v>
      </c>
      <c r="I609" s="29">
        <v>3703835</v>
      </c>
      <c r="J609" s="29">
        <v>0</v>
      </c>
      <c r="K609" s="29">
        <v>3703835</v>
      </c>
      <c r="L609" s="29">
        <v>3703834.05</v>
      </c>
      <c r="M609" s="29">
        <v>3703834.05</v>
      </c>
      <c r="N609" s="29">
        <v>577974.38</v>
      </c>
      <c r="O609" s="29">
        <v>577974.38</v>
      </c>
    </row>
    <row r="610" spans="1:15" x14ac:dyDescent="0.25">
      <c r="A610" s="15" t="str">
        <f>MID(Tabla1[[#This Row],[Org 2]],1,2)</f>
        <v>06</v>
      </c>
      <c r="B610" s="27" t="s">
        <v>370</v>
      </c>
      <c r="C610" s="27" t="s">
        <v>421</v>
      </c>
      <c r="D610" s="16" t="str">
        <f>VLOOKUP(Tabla1[[#This Row],[Prog.]],Hoja2!B:C,2,FALSE)</f>
        <v>Escuelas infantiles</v>
      </c>
      <c r="E610" s="17" t="str">
        <f t="shared" si="20"/>
        <v>6</v>
      </c>
      <c r="F610" s="17" t="str">
        <f t="shared" si="21"/>
        <v>63</v>
      </c>
      <c r="G610" s="27" t="s">
        <v>219</v>
      </c>
      <c r="H610" s="28" t="s">
        <v>220</v>
      </c>
      <c r="I610" s="29">
        <v>100000</v>
      </c>
      <c r="J610" s="29">
        <v>0</v>
      </c>
      <c r="K610" s="29">
        <v>100000</v>
      </c>
      <c r="L610" s="29">
        <v>0</v>
      </c>
      <c r="M610" s="29">
        <v>0</v>
      </c>
      <c r="N610" s="29">
        <v>0</v>
      </c>
      <c r="O610" s="29">
        <v>0</v>
      </c>
    </row>
    <row r="611" spans="1:15" x14ac:dyDescent="0.25">
      <c r="A611" s="15" t="str">
        <f>MID(Tabla1[[#This Row],[Org 2]],1,2)</f>
        <v>06</v>
      </c>
      <c r="B611" s="27" t="s">
        <v>370</v>
      </c>
      <c r="C611" s="27" t="s">
        <v>421</v>
      </c>
      <c r="D611" s="16" t="str">
        <f>VLOOKUP(Tabla1[[#This Row],[Prog.]],Hoja2!B:C,2,FALSE)</f>
        <v>Escuelas infantiles</v>
      </c>
      <c r="E611" s="17" t="str">
        <f t="shared" si="20"/>
        <v>6</v>
      </c>
      <c r="F611" s="17" t="str">
        <f t="shared" si="21"/>
        <v>63</v>
      </c>
      <c r="G611" s="27" t="s">
        <v>221</v>
      </c>
      <c r="H611" s="28" t="s">
        <v>174</v>
      </c>
      <c r="I611" s="29">
        <v>15000</v>
      </c>
      <c r="J611" s="29">
        <v>0</v>
      </c>
      <c r="K611" s="29">
        <v>15000</v>
      </c>
      <c r="L611" s="29">
        <v>0</v>
      </c>
      <c r="M611" s="29">
        <v>0</v>
      </c>
      <c r="N611" s="29">
        <v>0</v>
      </c>
      <c r="O611" s="29">
        <v>0</v>
      </c>
    </row>
    <row r="612" spans="1:15" x14ac:dyDescent="0.25">
      <c r="A612" s="15" t="str">
        <f>MID(Tabla1[[#This Row],[Org 2]],1,2)</f>
        <v>06</v>
      </c>
      <c r="B612" s="27" t="s">
        <v>370</v>
      </c>
      <c r="C612" s="27" t="s">
        <v>422</v>
      </c>
      <c r="D612" s="16" t="str">
        <f>VLOOKUP(Tabla1[[#This Row],[Prog.]],Hoja2!B:C,2,FALSE)</f>
        <v>Conservación y mantenimiento de centros de educación infantil y primaria</v>
      </c>
      <c r="E612" s="17" t="str">
        <f t="shared" si="20"/>
        <v>1</v>
      </c>
      <c r="F612" s="17" t="str">
        <f t="shared" si="21"/>
        <v>12</v>
      </c>
      <c r="G612" s="27" t="s">
        <v>125</v>
      </c>
      <c r="H612" s="28" t="s">
        <v>126</v>
      </c>
      <c r="I612" s="29">
        <v>18087</v>
      </c>
      <c r="J612" s="29">
        <v>0</v>
      </c>
      <c r="K612" s="29">
        <v>18087</v>
      </c>
      <c r="L612" s="29">
        <v>13000</v>
      </c>
      <c r="M612" s="29">
        <v>13000</v>
      </c>
      <c r="N612" s="29">
        <v>5307.6</v>
      </c>
      <c r="O612" s="29">
        <v>5307.6</v>
      </c>
    </row>
    <row r="613" spans="1:15" x14ac:dyDescent="0.25">
      <c r="A613" s="15" t="str">
        <f>MID(Tabla1[[#This Row],[Org 2]],1,2)</f>
        <v>06</v>
      </c>
      <c r="B613" s="27" t="s">
        <v>370</v>
      </c>
      <c r="C613" s="27" t="s">
        <v>422</v>
      </c>
      <c r="D613" s="16" t="str">
        <f>VLOOKUP(Tabla1[[#This Row],[Prog.]],Hoja2!B:C,2,FALSE)</f>
        <v>Conservación y mantenimiento de centros de educación infantil y primaria</v>
      </c>
      <c r="E613" s="17" t="str">
        <f t="shared" si="20"/>
        <v>1</v>
      </c>
      <c r="F613" s="17" t="str">
        <f t="shared" si="21"/>
        <v>12</v>
      </c>
      <c r="G613" s="27" t="s">
        <v>127</v>
      </c>
      <c r="H613" s="28" t="s">
        <v>128</v>
      </c>
      <c r="I613" s="29">
        <v>31810</v>
      </c>
      <c r="J613" s="29">
        <v>0</v>
      </c>
      <c r="K613" s="29">
        <v>31810</v>
      </c>
      <c r="L613" s="29">
        <v>24500</v>
      </c>
      <c r="M613" s="29">
        <v>24500</v>
      </c>
      <c r="N613" s="29">
        <v>9518.4500000000007</v>
      </c>
      <c r="O613" s="29">
        <v>9518.4500000000007</v>
      </c>
    </row>
    <row r="614" spans="1:15" x14ac:dyDescent="0.25">
      <c r="A614" s="15" t="str">
        <f>MID(Tabla1[[#This Row],[Org 2]],1,2)</f>
        <v>06</v>
      </c>
      <c r="B614" s="27" t="s">
        <v>370</v>
      </c>
      <c r="C614" s="27" t="s">
        <v>422</v>
      </c>
      <c r="D614" s="16" t="str">
        <f>VLOOKUP(Tabla1[[#This Row],[Prog.]],Hoja2!B:C,2,FALSE)</f>
        <v>Conservación y mantenimiento de centros de educación infantil y primaria</v>
      </c>
      <c r="E614" s="17" t="str">
        <f t="shared" si="20"/>
        <v>1</v>
      </c>
      <c r="F614" s="17" t="str">
        <f t="shared" si="21"/>
        <v>12</v>
      </c>
      <c r="G614" s="27" t="s">
        <v>95</v>
      </c>
      <c r="H614" s="28" t="s">
        <v>96</v>
      </c>
      <c r="I614" s="29">
        <v>12181</v>
      </c>
      <c r="J614" s="29">
        <v>0</v>
      </c>
      <c r="K614" s="29">
        <v>12181</v>
      </c>
      <c r="L614" s="29">
        <v>8871</v>
      </c>
      <c r="M614" s="29">
        <v>8871</v>
      </c>
      <c r="N614" s="29">
        <v>775.31</v>
      </c>
      <c r="O614" s="29">
        <v>775.31</v>
      </c>
    </row>
    <row r="615" spans="1:15" x14ac:dyDescent="0.25">
      <c r="A615" s="15" t="str">
        <f>MID(Tabla1[[#This Row],[Org 2]],1,2)</f>
        <v>06</v>
      </c>
      <c r="B615" s="27" t="s">
        <v>370</v>
      </c>
      <c r="C615" s="27" t="s">
        <v>422</v>
      </c>
      <c r="D615" s="16" t="str">
        <f>VLOOKUP(Tabla1[[#This Row],[Prog.]],Hoja2!B:C,2,FALSE)</f>
        <v>Conservación y mantenimiento de centros de educación infantil y primaria</v>
      </c>
      <c r="E615" s="17" t="str">
        <f t="shared" si="20"/>
        <v>1</v>
      </c>
      <c r="F615" s="17" t="str">
        <f t="shared" si="21"/>
        <v>12</v>
      </c>
      <c r="G615" s="27" t="s">
        <v>129</v>
      </c>
      <c r="H615" s="28" t="s">
        <v>130</v>
      </c>
      <c r="I615" s="29">
        <v>30976</v>
      </c>
      <c r="J615" s="29">
        <v>0</v>
      </c>
      <c r="K615" s="29">
        <v>30976</v>
      </c>
      <c r="L615" s="29">
        <v>29000</v>
      </c>
      <c r="M615" s="29">
        <v>29000</v>
      </c>
      <c r="N615" s="29">
        <v>12818.39</v>
      </c>
      <c r="O615" s="29">
        <v>12818.39</v>
      </c>
    </row>
    <row r="616" spans="1:15" x14ac:dyDescent="0.25">
      <c r="A616" s="15" t="str">
        <f>MID(Tabla1[[#This Row],[Org 2]],1,2)</f>
        <v>06</v>
      </c>
      <c r="B616" s="27" t="s">
        <v>370</v>
      </c>
      <c r="C616" s="27" t="s">
        <v>422</v>
      </c>
      <c r="D616" s="16" t="str">
        <f>VLOOKUP(Tabla1[[#This Row],[Prog.]],Hoja2!B:C,2,FALSE)</f>
        <v>Conservación y mantenimiento de centros de educación infantil y primaria</v>
      </c>
      <c r="E616" s="17" t="str">
        <f t="shared" si="20"/>
        <v>1</v>
      </c>
      <c r="F616" s="17" t="str">
        <f t="shared" si="21"/>
        <v>12</v>
      </c>
      <c r="G616" s="27" t="s">
        <v>97</v>
      </c>
      <c r="H616" s="28" t="s">
        <v>98</v>
      </c>
      <c r="I616" s="29">
        <v>15894</v>
      </c>
      <c r="J616" s="29">
        <v>0</v>
      </c>
      <c r="K616" s="29">
        <v>15894</v>
      </c>
      <c r="L616" s="29">
        <v>11500</v>
      </c>
      <c r="M616" s="29">
        <v>11500</v>
      </c>
      <c r="N616" s="29">
        <v>4673.87</v>
      </c>
      <c r="O616" s="29">
        <v>4673.87</v>
      </c>
    </row>
    <row r="617" spans="1:15" x14ac:dyDescent="0.25">
      <c r="A617" s="15" t="str">
        <f>MID(Tabla1[[#This Row],[Org 2]],1,2)</f>
        <v>06</v>
      </c>
      <c r="B617" s="27" t="s">
        <v>370</v>
      </c>
      <c r="C617" s="27" t="s">
        <v>422</v>
      </c>
      <c r="D617" s="16" t="str">
        <f>VLOOKUP(Tabla1[[#This Row],[Prog.]],Hoja2!B:C,2,FALSE)</f>
        <v>Conservación y mantenimiento de centros de educación infantil y primaria</v>
      </c>
      <c r="E617" s="17" t="str">
        <f t="shared" si="20"/>
        <v>1</v>
      </c>
      <c r="F617" s="17" t="str">
        <f t="shared" si="21"/>
        <v>12</v>
      </c>
      <c r="G617" s="27" t="s">
        <v>99</v>
      </c>
      <c r="H617" s="28" t="s">
        <v>100</v>
      </c>
      <c r="I617" s="29">
        <v>54605</v>
      </c>
      <c r="J617" s="29">
        <v>0</v>
      </c>
      <c r="K617" s="29">
        <v>54605</v>
      </c>
      <c r="L617" s="29">
        <v>41960</v>
      </c>
      <c r="M617" s="29">
        <v>41960</v>
      </c>
      <c r="N617" s="29">
        <v>16023.42</v>
      </c>
      <c r="O617" s="29">
        <v>16023.42</v>
      </c>
    </row>
    <row r="618" spans="1:15" x14ac:dyDescent="0.25">
      <c r="A618" s="15" t="str">
        <f>MID(Tabla1[[#This Row],[Org 2]],1,2)</f>
        <v>06</v>
      </c>
      <c r="B618" s="27" t="s">
        <v>370</v>
      </c>
      <c r="C618" s="27" t="s">
        <v>422</v>
      </c>
      <c r="D618" s="16" t="str">
        <f>VLOOKUP(Tabla1[[#This Row],[Prog.]],Hoja2!B:C,2,FALSE)</f>
        <v>Conservación y mantenimiento de centros de educación infantil y primaria</v>
      </c>
      <c r="E618" s="17" t="str">
        <f t="shared" si="20"/>
        <v>1</v>
      </c>
      <c r="F618" s="17" t="str">
        <f t="shared" si="21"/>
        <v>12</v>
      </c>
      <c r="G618" s="27" t="s">
        <v>101</v>
      </c>
      <c r="H618" s="28" t="s">
        <v>102</v>
      </c>
      <c r="I618" s="29">
        <v>133256</v>
      </c>
      <c r="J618" s="29">
        <v>0</v>
      </c>
      <c r="K618" s="29">
        <v>133256</v>
      </c>
      <c r="L618" s="29">
        <v>111226</v>
      </c>
      <c r="M618" s="29">
        <v>111226</v>
      </c>
      <c r="N618" s="29">
        <v>39844.03</v>
      </c>
      <c r="O618" s="29">
        <v>39844.03</v>
      </c>
    </row>
    <row r="619" spans="1:15" x14ac:dyDescent="0.25">
      <c r="A619" s="15" t="str">
        <f>MID(Tabla1[[#This Row],[Org 2]],1,2)</f>
        <v>06</v>
      </c>
      <c r="B619" s="27" t="s">
        <v>370</v>
      </c>
      <c r="C619" s="27" t="s">
        <v>422</v>
      </c>
      <c r="D619" s="16" t="str">
        <f>VLOOKUP(Tabla1[[#This Row],[Prog.]],Hoja2!B:C,2,FALSE)</f>
        <v>Conservación y mantenimiento de centros de educación infantil y primaria</v>
      </c>
      <c r="E619" s="17" t="str">
        <f t="shared" si="20"/>
        <v>1</v>
      </c>
      <c r="F619" s="17" t="str">
        <f t="shared" si="21"/>
        <v>12</v>
      </c>
      <c r="G619" s="27" t="s">
        <v>103</v>
      </c>
      <c r="H619" s="28" t="s">
        <v>104</v>
      </c>
      <c r="I619" s="29">
        <v>9651</v>
      </c>
      <c r="J619" s="29">
        <v>0</v>
      </c>
      <c r="K619" s="29">
        <v>9651</v>
      </c>
      <c r="L619" s="29">
        <v>7000</v>
      </c>
      <c r="M619" s="29">
        <v>7000</v>
      </c>
      <c r="N619" s="29">
        <v>3391.24</v>
      </c>
      <c r="O619" s="29">
        <v>3391.24</v>
      </c>
    </row>
    <row r="620" spans="1:15" x14ac:dyDescent="0.25">
      <c r="A620" s="15" t="str">
        <f>MID(Tabla1[[#This Row],[Org 2]],1,2)</f>
        <v>06</v>
      </c>
      <c r="B620" s="27" t="s">
        <v>370</v>
      </c>
      <c r="C620" s="27" t="s">
        <v>422</v>
      </c>
      <c r="D620" s="16" t="str">
        <f>VLOOKUP(Tabla1[[#This Row],[Prog.]],Hoja2!B:C,2,FALSE)</f>
        <v>Conservación y mantenimiento de centros de educación infantil y primaria</v>
      </c>
      <c r="E620" s="17" t="str">
        <f t="shared" si="20"/>
        <v>1</v>
      </c>
      <c r="F620" s="17" t="str">
        <f t="shared" si="21"/>
        <v>13</v>
      </c>
      <c r="G620" s="27" t="s">
        <v>142</v>
      </c>
      <c r="H620" s="28" t="s">
        <v>94</v>
      </c>
      <c r="I620" s="29">
        <v>888607</v>
      </c>
      <c r="J620" s="29">
        <v>0</v>
      </c>
      <c r="K620" s="29">
        <v>888607</v>
      </c>
      <c r="L620" s="29">
        <v>510510</v>
      </c>
      <c r="M620" s="29">
        <v>510510</v>
      </c>
      <c r="N620" s="29">
        <v>217598.79</v>
      </c>
      <c r="O620" s="29">
        <v>217598.79</v>
      </c>
    </row>
    <row r="621" spans="1:15" x14ac:dyDescent="0.25">
      <c r="A621" s="15" t="str">
        <f>MID(Tabla1[[#This Row],[Org 2]],1,2)</f>
        <v>06</v>
      </c>
      <c r="B621" s="27" t="s">
        <v>370</v>
      </c>
      <c r="C621" s="27" t="s">
        <v>422</v>
      </c>
      <c r="D621" s="16" t="str">
        <f>VLOOKUP(Tabla1[[#This Row],[Prog.]],Hoja2!B:C,2,FALSE)</f>
        <v>Conservación y mantenimiento de centros de educación infantil y primaria</v>
      </c>
      <c r="E621" s="17" t="str">
        <f t="shared" si="20"/>
        <v>1</v>
      </c>
      <c r="F621" s="17" t="str">
        <f t="shared" si="21"/>
        <v>13</v>
      </c>
      <c r="G621" s="27" t="s">
        <v>145</v>
      </c>
      <c r="H621" s="28" t="s">
        <v>146</v>
      </c>
      <c r="I621" s="29">
        <v>770641</v>
      </c>
      <c r="J621" s="29">
        <v>0</v>
      </c>
      <c r="K621" s="29">
        <v>770641</v>
      </c>
      <c r="L621" s="29">
        <v>485510</v>
      </c>
      <c r="M621" s="29">
        <v>485510</v>
      </c>
      <c r="N621" s="29">
        <v>250976.91</v>
      </c>
      <c r="O621" s="29">
        <v>250976.91</v>
      </c>
    </row>
    <row r="622" spans="1:15" x14ac:dyDescent="0.25">
      <c r="A622" s="15" t="str">
        <f>MID(Tabla1[[#This Row],[Org 2]],1,2)</f>
        <v>06</v>
      </c>
      <c r="B622" s="27" t="s">
        <v>370</v>
      </c>
      <c r="C622" s="27" t="s">
        <v>422</v>
      </c>
      <c r="D622" s="16" t="str">
        <f>VLOOKUP(Tabla1[[#This Row],[Prog.]],Hoja2!B:C,2,FALSE)</f>
        <v>Conservación y mantenimiento de centros de educación infantil y primaria</v>
      </c>
      <c r="E622" s="17" t="str">
        <f t="shared" si="20"/>
        <v>1</v>
      </c>
      <c r="F622" s="17" t="str">
        <f t="shared" si="21"/>
        <v>13</v>
      </c>
      <c r="G622" s="27" t="s">
        <v>147</v>
      </c>
      <c r="H622" s="28" t="s">
        <v>148</v>
      </c>
      <c r="I622" s="29">
        <v>30000</v>
      </c>
      <c r="J622" s="29">
        <v>0</v>
      </c>
      <c r="K622" s="29">
        <v>30000</v>
      </c>
      <c r="L622" s="29">
        <v>51000</v>
      </c>
      <c r="M622" s="29">
        <v>51000</v>
      </c>
      <c r="N622" s="29">
        <v>40621.07</v>
      </c>
      <c r="O622" s="29">
        <v>40621.07</v>
      </c>
    </row>
    <row r="623" spans="1:15" x14ac:dyDescent="0.25">
      <c r="A623" s="15" t="str">
        <f>MID(Tabla1[[#This Row],[Org 2]],1,2)</f>
        <v>06</v>
      </c>
      <c r="B623" s="27" t="s">
        <v>370</v>
      </c>
      <c r="C623" s="27" t="s">
        <v>422</v>
      </c>
      <c r="D623" s="16" t="str">
        <f>VLOOKUP(Tabla1[[#This Row],[Prog.]],Hoja2!B:C,2,FALSE)</f>
        <v>Conservación y mantenimiento de centros de educación infantil y primaria</v>
      </c>
      <c r="E623" s="17" t="str">
        <f t="shared" si="20"/>
        <v>2</v>
      </c>
      <c r="F623" s="17" t="str">
        <f t="shared" si="21"/>
        <v>20</v>
      </c>
      <c r="G623" s="27" t="s">
        <v>131</v>
      </c>
      <c r="H623" s="28" t="s">
        <v>132</v>
      </c>
      <c r="I623" s="29">
        <v>15000</v>
      </c>
      <c r="J623" s="29">
        <v>0</v>
      </c>
      <c r="K623" s="29">
        <v>15000</v>
      </c>
      <c r="L623" s="29">
        <v>7018</v>
      </c>
      <c r="M623" s="29">
        <v>7018</v>
      </c>
      <c r="N623" s="29">
        <v>3726.8</v>
      </c>
      <c r="O623" s="29">
        <v>3726.8</v>
      </c>
    </row>
    <row r="624" spans="1:15" x14ac:dyDescent="0.25">
      <c r="A624" s="15" t="str">
        <f>MID(Tabla1[[#This Row],[Org 2]],1,2)</f>
        <v>06</v>
      </c>
      <c r="B624" s="27" t="s">
        <v>370</v>
      </c>
      <c r="C624" s="27" t="s">
        <v>422</v>
      </c>
      <c r="D624" s="16" t="str">
        <f>VLOOKUP(Tabla1[[#This Row],[Prog.]],Hoja2!B:C,2,FALSE)</f>
        <v>Conservación y mantenimiento de centros de educación infantil y primaria</v>
      </c>
      <c r="E624" s="17" t="str">
        <f t="shared" si="20"/>
        <v>2</v>
      </c>
      <c r="F624" s="17" t="str">
        <f t="shared" si="21"/>
        <v>21</v>
      </c>
      <c r="G624" s="27" t="s">
        <v>211</v>
      </c>
      <c r="H624" s="28" t="s">
        <v>212</v>
      </c>
      <c r="I624" s="29">
        <v>280000</v>
      </c>
      <c r="J624" s="29">
        <v>0</v>
      </c>
      <c r="K624" s="29">
        <v>280000</v>
      </c>
      <c r="L624" s="29">
        <v>95190.91</v>
      </c>
      <c r="M624" s="29">
        <v>79925.97</v>
      </c>
      <c r="N624" s="29">
        <v>15240.33</v>
      </c>
      <c r="O624" s="29">
        <v>15240.33</v>
      </c>
    </row>
    <row r="625" spans="1:15" x14ac:dyDescent="0.25">
      <c r="A625" s="15" t="str">
        <f>MID(Tabla1[[#This Row],[Org 2]],1,2)</f>
        <v>06</v>
      </c>
      <c r="B625" s="27" t="s">
        <v>370</v>
      </c>
      <c r="C625" s="27" t="s">
        <v>422</v>
      </c>
      <c r="D625" s="16" t="str">
        <f>VLOOKUP(Tabla1[[#This Row],[Prog.]],Hoja2!B:C,2,FALSE)</f>
        <v>Conservación y mantenimiento de centros de educación infantil y primaria</v>
      </c>
      <c r="E625" s="17" t="str">
        <f t="shared" si="20"/>
        <v>2</v>
      </c>
      <c r="F625" s="17" t="str">
        <f t="shared" si="21"/>
        <v>21</v>
      </c>
      <c r="G625" s="27" t="s">
        <v>133</v>
      </c>
      <c r="H625" s="28" t="s">
        <v>134</v>
      </c>
      <c r="I625" s="29">
        <v>192200</v>
      </c>
      <c r="J625" s="29">
        <v>0</v>
      </c>
      <c r="K625" s="29">
        <v>192200</v>
      </c>
      <c r="L625" s="29">
        <v>233689.94</v>
      </c>
      <c r="M625" s="29">
        <v>63744.35</v>
      </c>
      <c r="N625" s="29">
        <v>20345.12</v>
      </c>
      <c r="O625" s="29">
        <v>20345.12</v>
      </c>
    </row>
    <row r="626" spans="1:15" x14ac:dyDescent="0.25">
      <c r="A626" s="15" t="str">
        <f>MID(Tabla1[[#This Row],[Org 2]],1,2)</f>
        <v>06</v>
      </c>
      <c r="B626" s="27" t="s">
        <v>370</v>
      </c>
      <c r="C626" s="27" t="s">
        <v>422</v>
      </c>
      <c r="D626" s="16" t="str">
        <f>VLOOKUP(Tabla1[[#This Row],[Prog.]],Hoja2!B:C,2,FALSE)</f>
        <v>Conservación y mantenimiento de centros de educación infantil y primaria</v>
      </c>
      <c r="E626" s="17" t="str">
        <f t="shared" si="20"/>
        <v>2</v>
      </c>
      <c r="F626" s="17" t="str">
        <f t="shared" si="21"/>
        <v>22</v>
      </c>
      <c r="G626" s="27" t="s">
        <v>168</v>
      </c>
      <c r="H626" s="28" t="s">
        <v>169</v>
      </c>
      <c r="I626" s="29">
        <v>460000</v>
      </c>
      <c r="J626" s="29">
        <v>0</v>
      </c>
      <c r="K626" s="29">
        <v>460000</v>
      </c>
      <c r="L626" s="29">
        <v>460000</v>
      </c>
      <c r="M626" s="29">
        <v>460000</v>
      </c>
      <c r="N626" s="29">
        <v>125998.71</v>
      </c>
      <c r="O626" s="29">
        <v>125998.71</v>
      </c>
    </row>
    <row r="627" spans="1:15" x14ac:dyDescent="0.25">
      <c r="A627" s="15" t="str">
        <f>MID(Tabla1[[#This Row],[Org 2]],1,2)</f>
        <v>06</v>
      </c>
      <c r="B627" s="27" t="s">
        <v>370</v>
      </c>
      <c r="C627" s="27" t="s">
        <v>422</v>
      </c>
      <c r="D627" s="16" t="str">
        <f>VLOOKUP(Tabla1[[#This Row],[Prog.]],Hoja2!B:C,2,FALSE)</f>
        <v>Conservación y mantenimiento de centros de educación infantil y primaria</v>
      </c>
      <c r="E627" s="17" t="str">
        <f t="shared" si="20"/>
        <v>2</v>
      </c>
      <c r="F627" s="17" t="str">
        <f t="shared" si="21"/>
        <v>22</v>
      </c>
      <c r="G627" s="27" t="s">
        <v>274</v>
      </c>
      <c r="H627" s="28" t="s">
        <v>275</v>
      </c>
      <c r="I627" s="29">
        <v>20150</v>
      </c>
      <c r="J627" s="29">
        <v>0</v>
      </c>
      <c r="K627" s="29">
        <v>20150</v>
      </c>
      <c r="L627" s="29">
        <v>3545.78</v>
      </c>
      <c r="M627" s="29">
        <v>3545.78</v>
      </c>
      <c r="N627" s="29">
        <v>3545.78</v>
      </c>
      <c r="O627" s="29">
        <v>0</v>
      </c>
    </row>
    <row r="628" spans="1:15" x14ac:dyDescent="0.25">
      <c r="A628" s="15" t="str">
        <f>MID(Tabla1[[#This Row],[Org 2]],1,2)</f>
        <v>06</v>
      </c>
      <c r="B628" s="27" t="s">
        <v>370</v>
      </c>
      <c r="C628" s="27" t="s">
        <v>422</v>
      </c>
      <c r="D628" s="16" t="str">
        <f>VLOOKUP(Tabla1[[#This Row],[Prog.]],Hoja2!B:C,2,FALSE)</f>
        <v>Conservación y mantenimiento de centros de educación infantil y primaria</v>
      </c>
      <c r="E628" s="17" t="str">
        <f t="shared" si="20"/>
        <v>2</v>
      </c>
      <c r="F628" s="17" t="str">
        <f t="shared" si="21"/>
        <v>22</v>
      </c>
      <c r="G628" s="27" t="s">
        <v>213</v>
      </c>
      <c r="H628" s="28" t="s">
        <v>214</v>
      </c>
      <c r="I628" s="29">
        <v>768000</v>
      </c>
      <c r="J628" s="29">
        <v>0</v>
      </c>
      <c r="K628" s="29">
        <v>768000</v>
      </c>
      <c r="L628" s="29">
        <v>593025</v>
      </c>
      <c r="M628" s="29">
        <v>593025</v>
      </c>
      <c r="N628" s="29">
        <v>254718.01</v>
      </c>
      <c r="O628" s="29">
        <v>254718.01</v>
      </c>
    </row>
    <row r="629" spans="1:15" x14ac:dyDescent="0.25">
      <c r="A629" s="15" t="str">
        <f>MID(Tabla1[[#This Row],[Org 2]],1,2)</f>
        <v>06</v>
      </c>
      <c r="B629" s="27" t="s">
        <v>370</v>
      </c>
      <c r="C629" s="27" t="s">
        <v>422</v>
      </c>
      <c r="D629" s="16" t="str">
        <f>VLOOKUP(Tabla1[[#This Row],[Prog.]],Hoja2!B:C,2,FALSE)</f>
        <v>Conservación y mantenimiento de centros de educación infantil y primaria</v>
      </c>
      <c r="E629" s="17" t="str">
        <f t="shared" si="20"/>
        <v>2</v>
      </c>
      <c r="F629" s="17" t="str">
        <f t="shared" si="21"/>
        <v>22</v>
      </c>
      <c r="G629" s="27" t="s">
        <v>155</v>
      </c>
      <c r="H629" s="28" t="s">
        <v>156</v>
      </c>
      <c r="I629" s="29">
        <v>3850</v>
      </c>
      <c r="J629" s="29">
        <v>0</v>
      </c>
      <c r="K629" s="29">
        <v>3850</v>
      </c>
      <c r="L629" s="29">
        <v>3827.21</v>
      </c>
      <c r="M629" s="29">
        <v>3827.21</v>
      </c>
      <c r="N629" s="29">
        <v>0</v>
      </c>
      <c r="O629" s="29">
        <v>0</v>
      </c>
    </row>
    <row r="630" spans="1:15" x14ac:dyDescent="0.25">
      <c r="A630" s="15" t="str">
        <f>MID(Tabla1[[#This Row],[Org 2]],1,2)</f>
        <v>06</v>
      </c>
      <c r="B630" s="27" t="s">
        <v>370</v>
      </c>
      <c r="C630" s="27" t="s">
        <v>422</v>
      </c>
      <c r="D630" s="16" t="str">
        <f>VLOOKUP(Tabla1[[#This Row],[Prog.]],Hoja2!B:C,2,FALSE)</f>
        <v>Conservación y mantenimiento de centros de educación infantil y primaria</v>
      </c>
      <c r="E630" s="17" t="str">
        <f t="shared" si="20"/>
        <v>2</v>
      </c>
      <c r="F630" s="17" t="str">
        <f t="shared" si="21"/>
        <v>22</v>
      </c>
      <c r="G630" s="27" t="s">
        <v>215</v>
      </c>
      <c r="H630" s="28" t="s">
        <v>216</v>
      </c>
      <c r="I630" s="29">
        <v>2497000</v>
      </c>
      <c r="J630" s="29">
        <v>0</v>
      </c>
      <c r="K630" s="29">
        <v>2497000</v>
      </c>
      <c r="L630" s="29">
        <v>1891867.67</v>
      </c>
      <c r="M630" s="29">
        <v>1891867.67</v>
      </c>
      <c r="N630" s="29">
        <v>315311.26</v>
      </c>
      <c r="O630" s="29">
        <v>157655.63</v>
      </c>
    </row>
    <row r="631" spans="1:15" x14ac:dyDescent="0.25">
      <c r="A631" s="15" t="str">
        <f>MID(Tabla1[[#This Row],[Org 2]],1,2)</f>
        <v>06</v>
      </c>
      <c r="B631" s="27" t="s">
        <v>370</v>
      </c>
      <c r="C631" s="27" t="s">
        <v>422</v>
      </c>
      <c r="D631" s="16" t="str">
        <f>VLOOKUP(Tabla1[[#This Row],[Prog.]],Hoja2!B:C,2,FALSE)</f>
        <v>Conservación y mantenimiento de centros de educación infantil y primaria</v>
      </c>
      <c r="E631" s="17" t="str">
        <f t="shared" si="20"/>
        <v>2</v>
      </c>
      <c r="F631" s="17" t="str">
        <f t="shared" si="21"/>
        <v>22</v>
      </c>
      <c r="G631" s="27" t="s">
        <v>137</v>
      </c>
      <c r="H631" s="28" t="s">
        <v>138</v>
      </c>
      <c r="I631" s="29">
        <v>155000</v>
      </c>
      <c r="J631" s="29">
        <v>0</v>
      </c>
      <c r="K631" s="29">
        <v>155000</v>
      </c>
      <c r="L631" s="29">
        <v>157727.53</v>
      </c>
      <c r="M631" s="29">
        <v>157727.53</v>
      </c>
      <c r="N631" s="29">
        <v>29161.94</v>
      </c>
      <c r="O631" s="29">
        <v>23199.19</v>
      </c>
    </row>
    <row r="632" spans="1:15" x14ac:dyDescent="0.25">
      <c r="A632" s="15" t="str">
        <f>MID(Tabla1[[#This Row],[Org 2]],1,2)</f>
        <v>06</v>
      </c>
      <c r="B632" s="27" t="s">
        <v>370</v>
      </c>
      <c r="C632" s="27" t="s">
        <v>422</v>
      </c>
      <c r="D632" s="16" t="str">
        <f>VLOOKUP(Tabla1[[#This Row],[Prog.]],Hoja2!B:C,2,FALSE)</f>
        <v>Conservación y mantenimiento de centros de educación infantil y primaria</v>
      </c>
      <c r="E632" s="17" t="str">
        <f t="shared" si="20"/>
        <v>6</v>
      </c>
      <c r="F632" s="17" t="str">
        <f t="shared" si="21"/>
        <v>63</v>
      </c>
      <c r="G632" s="27" t="s">
        <v>219</v>
      </c>
      <c r="H632" s="28" t="s">
        <v>220</v>
      </c>
      <c r="I632" s="29">
        <v>308000</v>
      </c>
      <c r="J632" s="29">
        <v>0</v>
      </c>
      <c r="K632" s="29">
        <v>308000</v>
      </c>
      <c r="L632" s="29">
        <v>11790.38</v>
      </c>
      <c r="M632" s="29">
        <v>11790.38</v>
      </c>
      <c r="N632" s="29">
        <v>3499.94</v>
      </c>
      <c r="O632" s="29">
        <v>3499.94</v>
      </c>
    </row>
    <row r="633" spans="1:15" x14ac:dyDescent="0.25">
      <c r="A633" s="15" t="str">
        <f>MID(Tabla1[[#This Row],[Org 2]],1,2)</f>
        <v>06</v>
      </c>
      <c r="B633" s="27" t="s">
        <v>370</v>
      </c>
      <c r="C633" s="27" t="s">
        <v>422</v>
      </c>
      <c r="D633" s="16" t="str">
        <f>VLOOKUP(Tabla1[[#This Row],[Prog.]],Hoja2!B:C,2,FALSE)</f>
        <v>Conservación y mantenimiento de centros de educación infantil y primaria</v>
      </c>
      <c r="E633" s="17" t="str">
        <f t="shared" si="20"/>
        <v>6</v>
      </c>
      <c r="F633" s="17" t="str">
        <f t="shared" si="21"/>
        <v>63</v>
      </c>
      <c r="G633" s="27" t="s">
        <v>288</v>
      </c>
      <c r="H633" s="28" t="s">
        <v>289</v>
      </c>
      <c r="I633" s="29">
        <v>0</v>
      </c>
      <c r="J633" s="29">
        <v>0</v>
      </c>
      <c r="K633" s="29">
        <v>0</v>
      </c>
      <c r="L633" s="29">
        <v>0</v>
      </c>
      <c r="M633" s="29">
        <v>0</v>
      </c>
      <c r="N633" s="29">
        <v>0</v>
      </c>
      <c r="O633" s="29">
        <v>0</v>
      </c>
    </row>
    <row r="634" spans="1:15" x14ac:dyDescent="0.25">
      <c r="A634" s="15" t="str">
        <f>MID(Tabla1[[#This Row],[Org 2]],1,2)</f>
        <v>06</v>
      </c>
      <c r="B634" s="27" t="s">
        <v>370</v>
      </c>
      <c r="C634" s="27" t="s">
        <v>423</v>
      </c>
      <c r="D634" s="16" t="str">
        <f>VLOOKUP(Tabla1[[#This Row],[Prog.]],Hoja2!B:C,2,FALSE)</f>
        <v>Servicios complementarios de educación</v>
      </c>
      <c r="E634" s="17" t="str">
        <f t="shared" si="20"/>
        <v>2</v>
      </c>
      <c r="F634" s="17" t="str">
        <f t="shared" si="21"/>
        <v>21</v>
      </c>
      <c r="G634" s="27" t="s">
        <v>211</v>
      </c>
      <c r="H634" s="28" t="s">
        <v>212</v>
      </c>
      <c r="I634" s="29">
        <v>2000</v>
      </c>
      <c r="J634" s="29">
        <v>0</v>
      </c>
      <c r="K634" s="29">
        <v>2000</v>
      </c>
      <c r="L634" s="29">
        <v>0</v>
      </c>
      <c r="M634" s="29">
        <v>0</v>
      </c>
      <c r="N634" s="29">
        <v>0</v>
      </c>
      <c r="O634" s="29">
        <v>0</v>
      </c>
    </row>
    <row r="635" spans="1:15" x14ac:dyDescent="0.25">
      <c r="A635" s="15" t="str">
        <f>MID(Tabla1[[#This Row],[Org 2]],1,2)</f>
        <v>06</v>
      </c>
      <c r="B635" s="27" t="s">
        <v>370</v>
      </c>
      <c r="C635" s="27" t="s">
        <v>423</v>
      </c>
      <c r="D635" s="16" t="str">
        <f>VLOOKUP(Tabla1[[#This Row],[Prog.]],Hoja2!B:C,2,FALSE)</f>
        <v>Servicios complementarios de educación</v>
      </c>
      <c r="E635" s="17" t="str">
        <f t="shared" si="20"/>
        <v>2</v>
      </c>
      <c r="F635" s="17" t="str">
        <f t="shared" si="21"/>
        <v>21</v>
      </c>
      <c r="G635" s="27" t="s">
        <v>133</v>
      </c>
      <c r="H635" s="28" t="s">
        <v>134</v>
      </c>
      <c r="I635" s="29">
        <v>5250</v>
      </c>
      <c r="J635" s="29">
        <v>0</v>
      </c>
      <c r="K635" s="29">
        <v>5250</v>
      </c>
      <c r="L635" s="29">
        <v>1736.7</v>
      </c>
      <c r="M635" s="29">
        <v>536.70000000000005</v>
      </c>
      <c r="N635" s="29">
        <v>38.119999999999997</v>
      </c>
      <c r="O635" s="29">
        <v>38.119999999999997</v>
      </c>
    </row>
    <row r="636" spans="1:15" x14ac:dyDescent="0.25">
      <c r="A636" s="15" t="str">
        <f>MID(Tabla1[[#This Row],[Org 2]],1,2)</f>
        <v>06</v>
      </c>
      <c r="B636" s="27" t="s">
        <v>370</v>
      </c>
      <c r="C636" s="27" t="s">
        <v>423</v>
      </c>
      <c r="D636" s="16" t="str">
        <f>VLOOKUP(Tabla1[[#This Row],[Prog.]],Hoja2!B:C,2,FALSE)</f>
        <v>Servicios complementarios de educación</v>
      </c>
      <c r="E636" s="17" t="str">
        <f t="shared" si="20"/>
        <v>2</v>
      </c>
      <c r="F636" s="17" t="str">
        <f t="shared" si="21"/>
        <v>21</v>
      </c>
      <c r="G636" s="27" t="s">
        <v>151</v>
      </c>
      <c r="H636" s="28" t="s">
        <v>152</v>
      </c>
      <c r="I636" s="29">
        <v>1500</v>
      </c>
      <c r="J636" s="29">
        <v>0</v>
      </c>
      <c r="K636" s="29">
        <v>1500</v>
      </c>
      <c r="L636" s="29">
        <v>0</v>
      </c>
      <c r="M636" s="29">
        <v>0</v>
      </c>
      <c r="N636" s="29">
        <v>0</v>
      </c>
      <c r="O636" s="29">
        <v>0</v>
      </c>
    </row>
    <row r="637" spans="1:15" x14ac:dyDescent="0.25">
      <c r="A637" s="15" t="str">
        <f>MID(Tabla1[[#This Row],[Org 2]],1,2)</f>
        <v>06</v>
      </c>
      <c r="B637" s="27" t="s">
        <v>370</v>
      </c>
      <c r="C637" s="27" t="s">
        <v>423</v>
      </c>
      <c r="D637" s="16" t="str">
        <f>VLOOKUP(Tabla1[[#This Row],[Prog.]],Hoja2!B:C,2,FALSE)</f>
        <v>Servicios complementarios de educación</v>
      </c>
      <c r="E637" s="17" t="str">
        <f t="shared" si="20"/>
        <v>2</v>
      </c>
      <c r="F637" s="17" t="str">
        <f t="shared" si="21"/>
        <v>22</v>
      </c>
      <c r="G637" s="27" t="s">
        <v>153</v>
      </c>
      <c r="H637" s="28" t="s">
        <v>154</v>
      </c>
      <c r="I637" s="29">
        <v>2500</v>
      </c>
      <c r="J637" s="29">
        <v>0</v>
      </c>
      <c r="K637" s="29">
        <v>2500</v>
      </c>
      <c r="L637" s="29">
        <v>2500</v>
      </c>
      <c r="M637" s="29">
        <v>2500</v>
      </c>
      <c r="N637" s="29">
        <v>0</v>
      </c>
      <c r="O637" s="29">
        <v>0</v>
      </c>
    </row>
    <row r="638" spans="1:15" x14ac:dyDescent="0.25">
      <c r="A638" s="15" t="str">
        <f>MID(Tabla1[[#This Row],[Org 2]],1,2)</f>
        <v>06</v>
      </c>
      <c r="B638" s="27" t="s">
        <v>370</v>
      </c>
      <c r="C638" s="27" t="s">
        <v>423</v>
      </c>
      <c r="D638" s="16" t="str">
        <f>VLOOKUP(Tabla1[[#This Row],[Prog.]],Hoja2!B:C,2,FALSE)</f>
        <v>Servicios complementarios de educación</v>
      </c>
      <c r="E638" s="17" t="str">
        <f t="shared" si="20"/>
        <v>2</v>
      </c>
      <c r="F638" s="17" t="str">
        <f t="shared" si="21"/>
        <v>22</v>
      </c>
      <c r="G638" s="27" t="s">
        <v>161</v>
      </c>
      <c r="H638" s="28" t="s">
        <v>162</v>
      </c>
      <c r="I638" s="29">
        <v>2000</v>
      </c>
      <c r="J638" s="29">
        <v>0</v>
      </c>
      <c r="K638" s="29">
        <v>2000</v>
      </c>
      <c r="L638" s="29">
        <v>0</v>
      </c>
      <c r="M638" s="29">
        <v>0</v>
      </c>
      <c r="N638" s="29">
        <v>0</v>
      </c>
      <c r="O638" s="29">
        <v>0</v>
      </c>
    </row>
    <row r="639" spans="1:15" x14ac:dyDescent="0.25">
      <c r="A639" s="15" t="str">
        <f>MID(Tabla1[[#This Row],[Org 2]],1,2)</f>
        <v>06</v>
      </c>
      <c r="B639" s="27" t="s">
        <v>370</v>
      </c>
      <c r="C639" s="27" t="s">
        <v>423</v>
      </c>
      <c r="D639" s="16" t="str">
        <f>VLOOKUP(Tabla1[[#This Row],[Prog.]],Hoja2!B:C,2,FALSE)</f>
        <v>Servicios complementarios de educación</v>
      </c>
      <c r="E639" s="17" t="str">
        <f t="shared" si="20"/>
        <v>2</v>
      </c>
      <c r="F639" s="17" t="str">
        <f t="shared" si="21"/>
        <v>22</v>
      </c>
      <c r="G639" s="27" t="s">
        <v>385</v>
      </c>
      <c r="H639" s="28" t="s">
        <v>386</v>
      </c>
      <c r="I639" s="29">
        <v>50000</v>
      </c>
      <c r="J639" s="29">
        <v>0</v>
      </c>
      <c r="K639" s="29">
        <v>50000</v>
      </c>
      <c r="L639" s="29">
        <v>14520</v>
      </c>
      <c r="M639" s="29">
        <v>14520</v>
      </c>
      <c r="N639" s="29">
        <v>0</v>
      </c>
      <c r="O639" s="29">
        <v>0</v>
      </c>
    </row>
    <row r="640" spans="1:15" x14ac:dyDescent="0.25">
      <c r="A640" s="15" t="str">
        <f>MID(Tabla1[[#This Row],[Org 2]],1,2)</f>
        <v>06</v>
      </c>
      <c r="B640" s="27" t="s">
        <v>370</v>
      </c>
      <c r="C640" s="27" t="s">
        <v>423</v>
      </c>
      <c r="D640" s="16" t="str">
        <f>VLOOKUP(Tabla1[[#This Row],[Prog.]],Hoja2!B:C,2,FALSE)</f>
        <v>Servicios complementarios de educación</v>
      </c>
      <c r="E640" s="17" t="str">
        <f t="shared" si="20"/>
        <v>2</v>
      </c>
      <c r="F640" s="17" t="str">
        <f t="shared" si="21"/>
        <v>22</v>
      </c>
      <c r="G640" s="27" t="s">
        <v>165</v>
      </c>
      <c r="H640" s="28" t="s">
        <v>166</v>
      </c>
      <c r="I640" s="29">
        <v>10000</v>
      </c>
      <c r="J640" s="29">
        <v>0</v>
      </c>
      <c r="K640" s="29">
        <v>10000</v>
      </c>
      <c r="L640" s="29">
        <v>300</v>
      </c>
      <c r="M640" s="29">
        <v>300</v>
      </c>
      <c r="N640" s="29">
        <v>37.15</v>
      </c>
      <c r="O640" s="29">
        <v>37.15</v>
      </c>
    </row>
    <row r="641" spans="1:15" x14ac:dyDescent="0.25">
      <c r="A641" s="15" t="str">
        <f>MID(Tabla1[[#This Row],[Org 2]],1,2)</f>
        <v>06</v>
      </c>
      <c r="B641" s="27" t="s">
        <v>370</v>
      </c>
      <c r="C641" s="27" t="s">
        <v>423</v>
      </c>
      <c r="D641" s="16" t="str">
        <f>VLOOKUP(Tabla1[[#This Row],[Prog.]],Hoja2!B:C,2,FALSE)</f>
        <v>Servicios complementarios de educación</v>
      </c>
      <c r="E641" s="17" t="str">
        <f t="shared" ref="E641:E704" si="22">LEFT(G641,1)</f>
        <v>2</v>
      </c>
      <c r="F641" s="17" t="str">
        <f t="shared" ref="F641:F704" si="23">LEFT(G641,2)</f>
        <v>22</v>
      </c>
      <c r="G641" s="27" t="s">
        <v>215</v>
      </c>
      <c r="H641" s="28" t="s">
        <v>216</v>
      </c>
      <c r="I641" s="29">
        <v>15000</v>
      </c>
      <c r="J641" s="29">
        <v>0</v>
      </c>
      <c r="K641" s="29">
        <v>15000</v>
      </c>
      <c r="L641" s="29">
        <v>10971.59</v>
      </c>
      <c r="M641" s="29">
        <v>10971.59</v>
      </c>
      <c r="N641" s="29">
        <v>914.3</v>
      </c>
      <c r="O641" s="29">
        <v>914.3</v>
      </c>
    </row>
    <row r="642" spans="1:15" x14ac:dyDescent="0.25">
      <c r="A642" s="15" t="str">
        <f>MID(Tabla1[[#This Row],[Org 2]],1,2)</f>
        <v>06</v>
      </c>
      <c r="B642" s="27" t="s">
        <v>370</v>
      </c>
      <c r="C642" s="27" t="s">
        <v>423</v>
      </c>
      <c r="D642" s="16" t="str">
        <f>VLOOKUP(Tabla1[[#This Row],[Prog.]],Hoja2!B:C,2,FALSE)</f>
        <v>Servicios complementarios de educación</v>
      </c>
      <c r="E642" s="17" t="str">
        <f t="shared" si="22"/>
        <v>2</v>
      </c>
      <c r="F642" s="17" t="str">
        <f t="shared" si="23"/>
        <v>22</v>
      </c>
      <c r="G642" s="27" t="s">
        <v>137</v>
      </c>
      <c r="H642" s="28" t="s">
        <v>138</v>
      </c>
      <c r="I642" s="29">
        <v>278000</v>
      </c>
      <c r="J642" s="29">
        <v>0</v>
      </c>
      <c r="K642" s="29">
        <v>278000</v>
      </c>
      <c r="L642" s="29">
        <v>257361.3</v>
      </c>
      <c r="M642" s="29">
        <v>257361.3</v>
      </c>
      <c r="N642" s="29">
        <v>31717.99</v>
      </c>
      <c r="O642" s="29">
        <v>20243.16</v>
      </c>
    </row>
    <row r="643" spans="1:15" x14ac:dyDescent="0.25">
      <c r="A643" s="15" t="str">
        <f>MID(Tabla1[[#This Row],[Org 2]],1,2)</f>
        <v>06</v>
      </c>
      <c r="B643" s="27" t="s">
        <v>370</v>
      </c>
      <c r="C643" s="27" t="s">
        <v>423</v>
      </c>
      <c r="D643" s="16" t="str">
        <f>VLOOKUP(Tabla1[[#This Row],[Prog.]],Hoja2!B:C,2,FALSE)</f>
        <v>Servicios complementarios de educación</v>
      </c>
      <c r="E643" s="17" t="str">
        <f t="shared" si="22"/>
        <v>4</v>
      </c>
      <c r="F643" s="17" t="str">
        <f t="shared" si="23"/>
        <v>48</v>
      </c>
      <c r="G643" s="27" t="s">
        <v>374</v>
      </c>
      <c r="H643" s="28" t="s">
        <v>375</v>
      </c>
      <c r="I643" s="29">
        <v>16800</v>
      </c>
      <c r="J643" s="29">
        <v>0</v>
      </c>
      <c r="K643" s="29">
        <v>16800</v>
      </c>
      <c r="L643" s="29">
        <v>0</v>
      </c>
      <c r="M643" s="29">
        <v>0</v>
      </c>
      <c r="N643" s="29">
        <v>0</v>
      </c>
      <c r="O643" s="29">
        <v>0</v>
      </c>
    </row>
    <row r="644" spans="1:15" x14ac:dyDescent="0.25">
      <c r="A644" s="15" t="str">
        <f>MID(Tabla1[[#This Row],[Org 2]],1,2)</f>
        <v>06</v>
      </c>
      <c r="B644" s="27" t="s">
        <v>370</v>
      </c>
      <c r="C644" s="27" t="s">
        <v>423</v>
      </c>
      <c r="D644" s="16" t="str">
        <f>VLOOKUP(Tabla1[[#This Row],[Prog.]],Hoja2!B:C,2,FALSE)</f>
        <v>Servicios complementarios de educación</v>
      </c>
      <c r="E644" s="17" t="str">
        <f t="shared" si="22"/>
        <v>4</v>
      </c>
      <c r="F644" s="17" t="str">
        <f t="shared" si="23"/>
        <v>48</v>
      </c>
      <c r="G644" s="27" t="s">
        <v>286</v>
      </c>
      <c r="H644" s="28" t="s">
        <v>287</v>
      </c>
      <c r="I644" s="29">
        <v>12000</v>
      </c>
      <c r="J644" s="29">
        <v>0</v>
      </c>
      <c r="K644" s="29">
        <v>12000</v>
      </c>
      <c r="L644" s="29">
        <v>12000</v>
      </c>
      <c r="M644" s="29">
        <v>12000</v>
      </c>
      <c r="N644" s="29">
        <v>0</v>
      </c>
      <c r="O644" s="29">
        <v>0</v>
      </c>
    </row>
    <row r="645" spans="1:15" x14ac:dyDescent="0.25">
      <c r="A645" s="15" t="str">
        <f>MID(Tabla1[[#This Row],[Org 2]],1,2)</f>
        <v>06</v>
      </c>
      <c r="B645" s="27" t="s">
        <v>370</v>
      </c>
      <c r="C645" s="27" t="s">
        <v>423</v>
      </c>
      <c r="D645" s="16" t="str">
        <f>VLOOKUP(Tabla1[[#This Row],[Prog.]],Hoja2!B:C,2,FALSE)</f>
        <v>Servicios complementarios de educación</v>
      </c>
      <c r="E645" s="17" t="str">
        <f t="shared" ref="E645:E646" si="24">LEFT(G645,1)</f>
        <v>4</v>
      </c>
      <c r="F645" s="17" t="str">
        <f t="shared" ref="F645:F646" si="25">LEFT(G645,2)</f>
        <v>48</v>
      </c>
      <c r="G645" s="27" t="s">
        <v>394</v>
      </c>
      <c r="H645" s="28" t="s">
        <v>395</v>
      </c>
      <c r="I645" s="29">
        <v>8100</v>
      </c>
      <c r="J645" s="29">
        <v>0</v>
      </c>
      <c r="K645" s="29">
        <v>8100</v>
      </c>
      <c r="L645" s="29">
        <v>8100</v>
      </c>
      <c r="M645" s="29">
        <v>8100</v>
      </c>
      <c r="N645" s="29">
        <v>8100</v>
      </c>
      <c r="O645" s="29">
        <v>0</v>
      </c>
    </row>
    <row r="646" spans="1:15" x14ac:dyDescent="0.25">
      <c r="A646" s="15" t="str">
        <f>MID(Tabla1[[#This Row],[Org 2]],1,2)</f>
        <v>06</v>
      </c>
      <c r="B646" s="27" t="s">
        <v>370</v>
      </c>
      <c r="C646" s="27" t="s">
        <v>423</v>
      </c>
      <c r="D646" s="16" t="str">
        <f>VLOOKUP(Tabla1[[#This Row],[Prog.]],Hoja2!B:C,2,FALSE)</f>
        <v>Servicios complementarios de educación</v>
      </c>
      <c r="E646" s="17" t="str">
        <f t="shared" si="24"/>
        <v>4</v>
      </c>
      <c r="F646" s="17" t="str">
        <f t="shared" si="25"/>
        <v>48</v>
      </c>
      <c r="G646" s="27" t="s">
        <v>404</v>
      </c>
      <c r="H646" s="28" t="s">
        <v>405</v>
      </c>
      <c r="I646" s="29">
        <v>4500</v>
      </c>
      <c r="J646" s="29">
        <v>0</v>
      </c>
      <c r="K646" s="29">
        <v>4500</v>
      </c>
      <c r="L646" s="29">
        <v>0</v>
      </c>
      <c r="M646" s="29">
        <v>0</v>
      </c>
      <c r="N646" s="29">
        <v>0</v>
      </c>
      <c r="O646" s="29">
        <v>0</v>
      </c>
    </row>
    <row r="647" spans="1:15" x14ac:dyDescent="0.25">
      <c r="A647" s="15" t="str">
        <f>MID(Tabla1[[#This Row],[Org 2]],1,2)</f>
        <v>06</v>
      </c>
      <c r="B647" s="27" t="s">
        <v>370</v>
      </c>
      <c r="C647" s="27" t="s">
        <v>423</v>
      </c>
      <c r="D647" s="16" t="str">
        <f>VLOOKUP(Tabla1[[#This Row],[Prog.]],Hoja2!B:C,2,FALSE)</f>
        <v>Servicios complementarios de educación</v>
      </c>
      <c r="E647" s="17" t="str">
        <f t="shared" si="22"/>
        <v>4</v>
      </c>
      <c r="F647" s="17" t="str">
        <f t="shared" si="23"/>
        <v>48</v>
      </c>
      <c r="G647" s="27" t="s">
        <v>408</v>
      </c>
      <c r="H647" s="28" t="s">
        <v>409</v>
      </c>
      <c r="I647" s="29">
        <v>4900</v>
      </c>
      <c r="J647" s="29">
        <v>0</v>
      </c>
      <c r="K647" s="29">
        <v>4900</v>
      </c>
      <c r="L647" s="29">
        <v>4900</v>
      </c>
      <c r="M647" s="29">
        <v>4900</v>
      </c>
      <c r="N647" s="29">
        <v>0</v>
      </c>
      <c r="O647" s="29">
        <v>0</v>
      </c>
    </row>
    <row r="648" spans="1:15" x14ac:dyDescent="0.25">
      <c r="A648" s="15" t="str">
        <f>MID(Tabla1[[#This Row],[Org 2]],1,2)</f>
        <v>06</v>
      </c>
      <c r="B648" s="27" t="s">
        <v>370</v>
      </c>
      <c r="C648" s="27" t="s">
        <v>423</v>
      </c>
      <c r="D648" s="16" t="str">
        <f>VLOOKUP(Tabla1[[#This Row],[Prog.]],Hoja2!B:C,2,FALSE)</f>
        <v>Servicios complementarios de educación</v>
      </c>
      <c r="E648" s="17" t="str">
        <f t="shared" si="22"/>
        <v>4</v>
      </c>
      <c r="F648" s="17" t="str">
        <f t="shared" si="23"/>
        <v>48</v>
      </c>
      <c r="G648" s="27" t="s">
        <v>414</v>
      </c>
      <c r="H648" s="28" t="s">
        <v>415</v>
      </c>
      <c r="I648" s="29">
        <v>3000</v>
      </c>
      <c r="J648" s="29">
        <v>0</v>
      </c>
      <c r="K648" s="29">
        <v>3000</v>
      </c>
      <c r="L648" s="29">
        <v>3000</v>
      </c>
      <c r="M648" s="29">
        <v>3000</v>
      </c>
      <c r="N648" s="29">
        <v>3000</v>
      </c>
      <c r="O648" s="29">
        <v>0</v>
      </c>
    </row>
    <row r="649" spans="1:15" x14ac:dyDescent="0.25">
      <c r="A649" s="15" t="str">
        <f>MID(Tabla1[[#This Row],[Org 2]],1,2)</f>
        <v>06</v>
      </c>
      <c r="B649" s="27" t="s">
        <v>370</v>
      </c>
      <c r="C649" s="27" t="s">
        <v>423</v>
      </c>
      <c r="D649" s="16" t="str">
        <f>VLOOKUP(Tabla1[[#This Row],[Prog.]],Hoja2!B:C,2,FALSE)</f>
        <v>Servicios complementarios de educación</v>
      </c>
      <c r="E649" s="17" t="str">
        <f t="shared" si="22"/>
        <v>4</v>
      </c>
      <c r="F649" s="17" t="str">
        <f t="shared" si="23"/>
        <v>48</v>
      </c>
      <c r="G649" s="27" t="s">
        <v>424</v>
      </c>
      <c r="H649" s="28" t="s">
        <v>425</v>
      </c>
      <c r="I649" s="29">
        <v>12000</v>
      </c>
      <c r="J649" s="29">
        <v>0</v>
      </c>
      <c r="K649" s="29">
        <v>12000</v>
      </c>
      <c r="L649" s="29">
        <v>12000</v>
      </c>
      <c r="M649" s="29">
        <v>12000</v>
      </c>
      <c r="N649" s="29">
        <v>12000</v>
      </c>
      <c r="O649" s="29">
        <v>0</v>
      </c>
    </row>
    <row r="650" spans="1:15" x14ac:dyDescent="0.25">
      <c r="A650" s="15" t="str">
        <f>MID(Tabla1[[#This Row],[Org 2]],1,2)</f>
        <v>06</v>
      </c>
      <c r="B650" s="27" t="s">
        <v>370</v>
      </c>
      <c r="C650" s="27" t="s">
        <v>423</v>
      </c>
      <c r="D650" s="16" t="str">
        <f>VLOOKUP(Tabla1[[#This Row],[Prog.]],Hoja2!B:C,2,FALSE)</f>
        <v>Servicios complementarios de educación</v>
      </c>
      <c r="E650" s="17" t="str">
        <f t="shared" si="22"/>
        <v>4</v>
      </c>
      <c r="F650" s="17" t="str">
        <f t="shared" si="23"/>
        <v>48</v>
      </c>
      <c r="G650" s="27" t="s">
        <v>426</v>
      </c>
      <c r="H650" s="28" t="s">
        <v>427</v>
      </c>
      <c r="I650" s="29">
        <v>5000</v>
      </c>
      <c r="J650" s="29">
        <v>0</v>
      </c>
      <c r="K650" s="29">
        <v>5000</v>
      </c>
      <c r="L650" s="29">
        <v>0</v>
      </c>
      <c r="M650" s="29">
        <v>0</v>
      </c>
      <c r="N650" s="29">
        <v>0</v>
      </c>
      <c r="O650" s="29">
        <v>0</v>
      </c>
    </row>
    <row r="651" spans="1:15" x14ac:dyDescent="0.25">
      <c r="A651" s="15" t="str">
        <f>MID(Tabla1[[#This Row],[Org 2]],1,2)</f>
        <v>06</v>
      </c>
      <c r="B651" s="27" t="s">
        <v>370</v>
      </c>
      <c r="C651" s="27" t="s">
        <v>423</v>
      </c>
      <c r="D651" s="16" t="str">
        <f>VLOOKUP(Tabla1[[#This Row],[Prog.]],Hoja2!B:C,2,FALSE)</f>
        <v>Servicios complementarios de educación</v>
      </c>
      <c r="E651" s="17" t="str">
        <f t="shared" si="22"/>
        <v>4</v>
      </c>
      <c r="F651" s="17" t="str">
        <f t="shared" si="23"/>
        <v>48</v>
      </c>
      <c r="G651" s="27" t="s">
        <v>265</v>
      </c>
      <c r="H651" s="28" t="s">
        <v>123</v>
      </c>
      <c r="I651" s="29">
        <v>60000</v>
      </c>
      <c r="J651" s="29">
        <v>0</v>
      </c>
      <c r="K651" s="29">
        <v>60000</v>
      </c>
      <c r="L651" s="29">
        <v>0</v>
      </c>
      <c r="M651" s="29">
        <v>0</v>
      </c>
      <c r="N651" s="29">
        <v>0</v>
      </c>
      <c r="O651" s="29">
        <v>0</v>
      </c>
    </row>
    <row r="652" spans="1:15" x14ac:dyDescent="0.25">
      <c r="A652" s="15" t="str">
        <f>MID(Tabla1[[#This Row],[Org 2]],1,2)</f>
        <v>06</v>
      </c>
      <c r="B652" s="27" t="s">
        <v>370</v>
      </c>
      <c r="C652" s="27" t="s">
        <v>428</v>
      </c>
      <c r="D652" s="16" t="str">
        <f>VLOOKUP(Tabla1[[#This Row],[Prog.]],Hoja2!B:C,2,FALSE)</f>
        <v>Bibliotecas públicas</v>
      </c>
      <c r="E652" s="17" t="str">
        <f t="shared" si="22"/>
        <v>1</v>
      </c>
      <c r="F652" s="17" t="str">
        <f t="shared" si="23"/>
        <v>12</v>
      </c>
      <c r="G652" s="27" t="s">
        <v>127</v>
      </c>
      <c r="H652" s="28" t="s">
        <v>128</v>
      </c>
      <c r="I652" s="29">
        <v>137843</v>
      </c>
      <c r="J652" s="29">
        <v>0</v>
      </c>
      <c r="K652" s="29">
        <v>137843</v>
      </c>
      <c r="L652" s="29">
        <v>111335</v>
      </c>
      <c r="M652" s="29">
        <v>111335</v>
      </c>
      <c r="N652" s="29">
        <v>31207.919999999998</v>
      </c>
      <c r="O652" s="29">
        <v>31207.919999999998</v>
      </c>
    </row>
    <row r="653" spans="1:15" x14ac:dyDescent="0.25">
      <c r="A653" s="15" t="str">
        <f>MID(Tabla1[[#This Row],[Org 2]],1,2)</f>
        <v>06</v>
      </c>
      <c r="B653" s="27" t="s">
        <v>370</v>
      </c>
      <c r="C653" s="27" t="s">
        <v>428</v>
      </c>
      <c r="D653" s="16" t="str">
        <f>VLOOKUP(Tabla1[[#This Row],[Prog.]],Hoja2!B:C,2,FALSE)</f>
        <v>Bibliotecas públicas</v>
      </c>
      <c r="E653" s="17" t="str">
        <f t="shared" si="22"/>
        <v>1</v>
      </c>
      <c r="F653" s="17" t="str">
        <f t="shared" si="23"/>
        <v>12</v>
      </c>
      <c r="G653" s="27" t="s">
        <v>95</v>
      </c>
      <c r="H653" s="28" t="s">
        <v>96</v>
      </c>
      <c r="I653" s="29">
        <v>217235</v>
      </c>
      <c r="J653" s="29">
        <v>0</v>
      </c>
      <c r="K653" s="29">
        <v>217235</v>
      </c>
      <c r="L653" s="29">
        <v>207083</v>
      </c>
      <c r="M653" s="29">
        <v>207083</v>
      </c>
      <c r="N653" s="29">
        <v>51490.35</v>
      </c>
      <c r="O653" s="29">
        <v>51490.35</v>
      </c>
    </row>
    <row r="654" spans="1:15" x14ac:dyDescent="0.25">
      <c r="A654" s="15" t="str">
        <f>MID(Tabla1[[#This Row],[Org 2]],1,2)</f>
        <v>06</v>
      </c>
      <c r="B654" s="27" t="s">
        <v>370</v>
      </c>
      <c r="C654" s="27" t="s">
        <v>428</v>
      </c>
      <c r="D654" s="16" t="str">
        <f>VLOOKUP(Tabla1[[#This Row],[Prog.]],Hoja2!B:C,2,FALSE)</f>
        <v>Bibliotecas públicas</v>
      </c>
      <c r="E654" s="17" t="str">
        <f t="shared" si="22"/>
        <v>1</v>
      </c>
      <c r="F654" s="17" t="str">
        <f t="shared" si="23"/>
        <v>12</v>
      </c>
      <c r="G654" s="27" t="s">
        <v>129</v>
      </c>
      <c r="H654" s="28" t="s">
        <v>130</v>
      </c>
      <c r="I654" s="29">
        <v>10325</v>
      </c>
      <c r="J654" s="29">
        <v>0</v>
      </c>
      <c r="K654" s="29">
        <v>10325</v>
      </c>
      <c r="L654" s="29">
        <v>9976</v>
      </c>
      <c r="M654" s="29">
        <v>9976</v>
      </c>
      <c r="N654" s="29">
        <v>2867.92</v>
      </c>
      <c r="O654" s="29">
        <v>2867.92</v>
      </c>
    </row>
    <row r="655" spans="1:15" x14ac:dyDescent="0.25">
      <c r="A655" s="15" t="str">
        <f>MID(Tabla1[[#This Row],[Org 2]],1,2)</f>
        <v>06</v>
      </c>
      <c r="B655" s="27" t="s">
        <v>370</v>
      </c>
      <c r="C655" s="27" t="s">
        <v>428</v>
      </c>
      <c r="D655" s="16" t="str">
        <f>VLOOKUP(Tabla1[[#This Row],[Prog.]],Hoja2!B:C,2,FALSE)</f>
        <v>Bibliotecas públicas</v>
      </c>
      <c r="E655" s="17" t="str">
        <f t="shared" si="22"/>
        <v>1</v>
      </c>
      <c r="F655" s="17" t="str">
        <f t="shared" si="23"/>
        <v>12</v>
      </c>
      <c r="G655" s="27" t="s">
        <v>97</v>
      </c>
      <c r="H655" s="28" t="s">
        <v>98</v>
      </c>
      <c r="I655" s="29">
        <v>62857</v>
      </c>
      <c r="J655" s="29">
        <v>0</v>
      </c>
      <c r="K655" s="29">
        <v>62857</v>
      </c>
      <c r="L655" s="29">
        <v>62856</v>
      </c>
      <c r="M655" s="29">
        <v>62856</v>
      </c>
      <c r="N655" s="29">
        <v>16705.490000000002</v>
      </c>
      <c r="O655" s="29">
        <v>16705.490000000002</v>
      </c>
    </row>
    <row r="656" spans="1:15" x14ac:dyDescent="0.25">
      <c r="A656" s="15" t="str">
        <f>MID(Tabla1[[#This Row],[Org 2]],1,2)</f>
        <v>06</v>
      </c>
      <c r="B656" s="27" t="s">
        <v>370</v>
      </c>
      <c r="C656" s="27" t="s">
        <v>428</v>
      </c>
      <c r="D656" s="16" t="str">
        <f>VLOOKUP(Tabla1[[#This Row],[Prog.]],Hoja2!B:C,2,FALSE)</f>
        <v>Bibliotecas públicas</v>
      </c>
      <c r="E656" s="17" t="str">
        <f t="shared" si="22"/>
        <v>1</v>
      </c>
      <c r="F656" s="17" t="str">
        <f t="shared" si="23"/>
        <v>12</v>
      </c>
      <c r="G656" s="27" t="s">
        <v>99</v>
      </c>
      <c r="H656" s="28" t="s">
        <v>100</v>
      </c>
      <c r="I656" s="29">
        <v>203785</v>
      </c>
      <c r="J656" s="29">
        <v>0</v>
      </c>
      <c r="K656" s="29">
        <v>203785</v>
      </c>
      <c r="L656" s="29">
        <v>184819</v>
      </c>
      <c r="M656" s="29">
        <v>184819</v>
      </c>
      <c r="N656" s="29">
        <v>46810.7</v>
      </c>
      <c r="O656" s="29">
        <v>46810.7</v>
      </c>
    </row>
    <row r="657" spans="1:15" x14ac:dyDescent="0.25">
      <c r="A657" s="15" t="str">
        <f>MID(Tabla1[[#This Row],[Org 2]],1,2)</f>
        <v>06</v>
      </c>
      <c r="B657" s="27" t="s">
        <v>370</v>
      </c>
      <c r="C657" s="27" t="s">
        <v>428</v>
      </c>
      <c r="D657" s="16" t="str">
        <f>VLOOKUP(Tabla1[[#This Row],[Prog.]],Hoja2!B:C,2,FALSE)</f>
        <v>Bibliotecas públicas</v>
      </c>
      <c r="E657" s="17" t="str">
        <f t="shared" si="22"/>
        <v>1</v>
      </c>
      <c r="F657" s="17" t="str">
        <f t="shared" si="23"/>
        <v>12</v>
      </c>
      <c r="G657" s="27" t="s">
        <v>101</v>
      </c>
      <c r="H657" s="28" t="s">
        <v>102</v>
      </c>
      <c r="I657" s="29">
        <v>484335</v>
      </c>
      <c r="J657" s="29">
        <v>0</v>
      </c>
      <c r="K657" s="29">
        <v>484335</v>
      </c>
      <c r="L657" s="29">
        <v>410850</v>
      </c>
      <c r="M657" s="29">
        <v>410850</v>
      </c>
      <c r="N657" s="29">
        <v>122048.58</v>
      </c>
      <c r="O657" s="29">
        <v>122048.58</v>
      </c>
    </row>
    <row r="658" spans="1:15" x14ac:dyDescent="0.25">
      <c r="A658" s="15" t="str">
        <f>MID(Tabla1[[#This Row],[Org 2]],1,2)</f>
        <v>06</v>
      </c>
      <c r="B658" s="27" t="s">
        <v>370</v>
      </c>
      <c r="C658" s="27" t="s">
        <v>428</v>
      </c>
      <c r="D658" s="16" t="str">
        <f>VLOOKUP(Tabla1[[#This Row],[Prog.]],Hoja2!B:C,2,FALSE)</f>
        <v>Bibliotecas públicas</v>
      </c>
      <c r="E658" s="17" t="str">
        <f t="shared" si="22"/>
        <v>1</v>
      </c>
      <c r="F658" s="17" t="str">
        <f t="shared" si="23"/>
        <v>12</v>
      </c>
      <c r="G658" s="27" t="s">
        <v>103</v>
      </c>
      <c r="H658" s="28" t="s">
        <v>104</v>
      </c>
      <c r="I658" s="29">
        <v>27539</v>
      </c>
      <c r="J658" s="29">
        <v>0</v>
      </c>
      <c r="K658" s="29">
        <v>27539</v>
      </c>
      <c r="L658" s="29">
        <v>34356</v>
      </c>
      <c r="M658" s="29">
        <v>34356</v>
      </c>
      <c r="N658" s="29">
        <v>9423.7999999999993</v>
      </c>
      <c r="O658" s="29">
        <v>9423.7999999999993</v>
      </c>
    </row>
    <row r="659" spans="1:15" x14ac:dyDescent="0.25">
      <c r="A659" s="15" t="str">
        <f>MID(Tabla1[[#This Row],[Org 2]],1,2)</f>
        <v>06</v>
      </c>
      <c r="B659" s="27" t="s">
        <v>370</v>
      </c>
      <c r="C659" s="27" t="s">
        <v>428</v>
      </c>
      <c r="D659" s="16" t="str">
        <f>VLOOKUP(Tabla1[[#This Row],[Prog.]],Hoja2!B:C,2,FALSE)</f>
        <v>Bibliotecas públicas</v>
      </c>
      <c r="E659" s="17" t="str">
        <f t="shared" si="22"/>
        <v>1</v>
      </c>
      <c r="F659" s="17" t="str">
        <f t="shared" si="23"/>
        <v>13</v>
      </c>
      <c r="G659" s="27" t="s">
        <v>142</v>
      </c>
      <c r="H659" s="28" t="s">
        <v>94</v>
      </c>
      <c r="I659" s="29">
        <v>158538</v>
      </c>
      <c r="J659" s="29">
        <v>0</v>
      </c>
      <c r="K659" s="29">
        <v>158538</v>
      </c>
      <c r="L659" s="29">
        <v>73498</v>
      </c>
      <c r="M659" s="29">
        <v>73498</v>
      </c>
      <c r="N659" s="29">
        <v>43784.53</v>
      </c>
      <c r="O659" s="29">
        <v>43784.53</v>
      </c>
    </row>
    <row r="660" spans="1:15" x14ac:dyDescent="0.25">
      <c r="A660" s="15" t="str">
        <f>MID(Tabla1[[#This Row],[Org 2]],1,2)</f>
        <v>06</v>
      </c>
      <c r="B660" s="27" t="s">
        <v>370</v>
      </c>
      <c r="C660" s="27" t="s">
        <v>428</v>
      </c>
      <c r="D660" s="16" t="str">
        <f>VLOOKUP(Tabla1[[#This Row],[Prog.]],Hoja2!B:C,2,FALSE)</f>
        <v>Bibliotecas públicas</v>
      </c>
      <c r="E660" s="17" t="str">
        <f t="shared" si="22"/>
        <v>1</v>
      </c>
      <c r="F660" s="17" t="str">
        <f t="shared" si="23"/>
        <v>13</v>
      </c>
      <c r="G660" s="27" t="s">
        <v>145</v>
      </c>
      <c r="H660" s="28" t="s">
        <v>146</v>
      </c>
      <c r="I660" s="29">
        <v>162276</v>
      </c>
      <c r="J660" s="29">
        <v>0</v>
      </c>
      <c r="K660" s="29">
        <v>162276</v>
      </c>
      <c r="L660" s="29">
        <v>68376</v>
      </c>
      <c r="M660" s="29">
        <v>68376</v>
      </c>
      <c r="N660" s="29">
        <v>47952.45</v>
      </c>
      <c r="O660" s="29">
        <v>47952.45</v>
      </c>
    </row>
    <row r="661" spans="1:15" x14ac:dyDescent="0.25">
      <c r="A661" s="15" t="str">
        <f>MID(Tabla1[[#This Row],[Org 2]],1,2)</f>
        <v>06</v>
      </c>
      <c r="B661" s="27" t="s">
        <v>370</v>
      </c>
      <c r="C661" s="27" t="s">
        <v>428</v>
      </c>
      <c r="D661" s="16" t="str">
        <f>VLOOKUP(Tabla1[[#This Row],[Prog.]],Hoja2!B:C,2,FALSE)</f>
        <v>Bibliotecas públicas</v>
      </c>
      <c r="E661" s="17" t="str">
        <f t="shared" si="22"/>
        <v>1</v>
      </c>
      <c r="F661" s="17" t="str">
        <f t="shared" si="23"/>
        <v>13</v>
      </c>
      <c r="G661" s="27" t="s">
        <v>147</v>
      </c>
      <c r="H661" s="28" t="s">
        <v>148</v>
      </c>
      <c r="I661" s="29">
        <v>20000</v>
      </c>
      <c r="J661" s="29">
        <v>0</v>
      </c>
      <c r="K661" s="29">
        <v>20000</v>
      </c>
      <c r="L661" s="29">
        <v>20000</v>
      </c>
      <c r="M661" s="29">
        <v>20000</v>
      </c>
      <c r="N661" s="29">
        <v>13877.42</v>
      </c>
      <c r="O661" s="29">
        <v>13877.42</v>
      </c>
    </row>
    <row r="662" spans="1:15" x14ac:dyDescent="0.25">
      <c r="A662" s="15" t="str">
        <f>MID(Tabla1[[#This Row],[Org 2]],1,2)</f>
        <v>06</v>
      </c>
      <c r="B662" s="27" t="s">
        <v>370</v>
      </c>
      <c r="C662" s="27" t="s">
        <v>428</v>
      </c>
      <c r="D662" s="16" t="str">
        <f>VLOOKUP(Tabla1[[#This Row],[Prog.]],Hoja2!B:C,2,FALSE)</f>
        <v>Bibliotecas públicas</v>
      </c>
      <c r="E662" s="17" t="str">
        <f t="shared" si="22"/>
        <v>1</v>
      </c>
      <c r="F662" s="17" t="str">
        <f t="shared" si="23"/>
        <v>15</v>
      </c>
      <c r="G662" s="27" t="s">
        <v>149</v>
      </c>
      <c r="H662" s="28" t="s">
        <v>150</v>
      </c>
      <c r="I662" s="29">
        <v>5000</v>
      </c>
      <c r="J662" s="29">
        <v>0</v>
      </c>
      <c r="K662" s="29">
        <v>5000</v>
      </c>
      <c r="L662" s="29">
        <v>1113.8399999999999</v>
      </c>
      <c r="M662" s="29">
        <v>1113.8399999999999</v>
      </c>
      <c r="N662" s="29">
        <v>1113.8399999999999</v>
      </c>
      <c r="O662" s="29">
        <v>1113.8399999999999</v>
      </c>
    </row>
    <row r="663" spans="1:15" x14ac:dyDescent="0.25">
      <c r="A663" s="15" t="str">
        <f>MID(Tabla1[[#This Row],[Org 2]],1,2)</f>
        <v>06</v>
      </c>
      <c r="B663" s="27" t="s">
        <v>370</v>
      </c>
      <c r="C663" s="27" t="s">
        <v>428</v>
      </c>
      <c r="D663" s="16" t="str">
        <f>VLOOKUP(Tabla1[[#This Row],[Prog.]],Hoja2!B:C,2,FALSE)</f>
        <v>Bibliotecas públicas</v>
      </c>
      <c r="E663" s="17" t="str">
        <f t="shared" si="22"/>
        <v>2</v>
      </c>
      <c r="F663" s="17" t="str">
        <f t="shared" si="23"/>
        <v>21</v>
      </c>
      <c r="G663" s="27" t="s">
        <v>211</v>
      </c>
      <c r="H663" s="28" t="s">
        <v>212</v>
      </c>
      <c r="I663" s="29">
        <v>12000</v>
      </c>
      <c r="J663" s="29">
        <v>0</v>
      </c>
      <c r="K663" s="29">
        <v>12000</v>
      </c>
      <c r="L663" s="29">
        <v>5266.66</v>
      </c>
      <c r="M663" s="29">
        <v>3205.64</v>
      </c>
      <c r="N663" s="29">
        <v>1188.98</v>
      </c>
      <c r="O663" s="29">
        <v>1188.98</v>
      </c>
    </row>
    <row r="664" spans="1:15" x14ac:dyDescent="0.25">
      <c r="A664" s="15" t="str">
        <f>MID(Tabla1[[#This Row],[Org 2]],1,2)</f>
        <v>06</v>
      </c>
      <c r="B664" s="27" t="s">
        <v>370</v>
      </c>
      <c r="C664" s="27" t="s">
        <v>428</v>
      </c>
      <c r="D664" s="16" t="str">
        <f>VLOOKUP(Tabla1[[#This Row],[Prog.]],Hoja2!B:C,2,FALSE)</f>
        <v>Bibliotecas públicas</v>
      </c>
      <c r="E664" s="17" t="str">
        <f t="shared" si="22"/>
        <v>2</v>
      </c>
      <c r="F664" s="17" t="str">
        <f t="shared" si="23"/>
        <v>21</v>
      </c>
      <c r="G664" s="27" t="s">
        <v>133</v>
      </c>
      <c r="H664" s="28" t="s">
        <v>134</v>
      </c>
      <c r="I664" s="29">
        <v>13550</v>
      </c>
      <c r="J664" s="29">
        <v>0</v>
      </c>
      <c r="K664" s="29">
        <v>13550</v>
      </c>
      <c r="L664" s="29">
        <v>10963.74</v>
      </c>
      <c r="M664" s="29">
        <v>5130.3999999999996</v>
      </c>
      <c r="N664" s="29">
        <v>134.76</v>
      </c>
      <c r="O664" s="29">
        <v>134.76</v>
      </c>
    </row>
    <row r="665" spans="1:15" x14ac:dyDescent="0.25">
      <c r="A665" s="15" t="str">
        <f>MID(Tabla1[[#This Row],[Org 2]],1,2)</f>
        <v>06</v>
      </c>
      <c r="B665" s="27" t="s">
        <v>370</v>
      </c>
      <c r="C665" s="27" t="s">
        <v>428</v>
      </c>
      <c r="D665" s="16" t="str">
        <f>VLOOKUP(Tabla1[[#This Row],[Prog.]],Hoja2!B:C,2,FALSE)</f>
        <v>Bibliotecas públicas</v>
      </c>
      <c r="E665" s="17" t="str">
        <f t="shared" si="22"/>
        <v>2</v>
      </c>
      <c r="F665" s="17" t="str">
        <f t="shared" si="23"/>
        <v>21</v>
      </c>
      <c r="G665" s="27" t="s">
        <v>429</v>
      </c>
      <c r="H665" s="28" t="s">
        <v>289</v>
      </c>
      <c r="I665" s="29">
        <v>2000</v>
      </c>
      <c r="J665" s="29">
        <v>0</v>
      </c>
      <c r="K665" s="29">
        <v>2000</v>
      </c>
      <c r="L665" s="29">
        <v>0</v>
      </c>
      <c r="M665" s="29">
        <v>0</v>
      </c>
      <c r="N665" s="29">
        <v>0</v>
      </c>
      <c r="O665" s="29">
        <v>0</v>
      </c>
    </row>
    <row r="666" spans="1:15" x14ac:dyDescent="0.25">
      <c r="A666" s="15" t="str">
        <f>MID(Tabla1[[#This Row],[Org 2]],1,2)</f>
        <v>06</v>
      </c>
      <c r="B666" s="27" t="s">
        <v>370</v>
      </c>
      <c r="C666" s="27" t="s">
        <v>428</v>
      </c>
      <c r="D666" s="16" t="str">
        <f>VLOOKUP(Tabla1[[#This Row],[Prog.]],Hoja2!B:C,2,FALSE)</f>
        <v>Bibliotecas públicas</v>
      </c>
      <c r="E666" s="17" t="str">
        <f t="shared" si="22"/>
        <v>2</v>
      </c>
      <c r="F666" s="17" t="str">
        <f t="shared" si="23"/>
        <v>22</v>
      </c>
      <c r="G666" s="27" t="s">
        <v>107</v>
      </c>
      <c r="H666" s="28" t="s">
        <v>108</v>
      </c>
      <c r="I666" s="29">
        <v>65000</v>
      </c>
      <c r="J666" s="29">
        <v>0</v>
      </c>
      <c r="K666" s="29">
        <v>65000</v>
      </c>
      <c r="L666" s="29">
        <v>49505.25</v>
      </c>
      <c r="M666" s="29">
        <v>49505.25</v>
      </c>
      <c r="N666" s="29">
        <v>32852.86</v>
      </c>
      <c r="O666" s="29">
        <v>32852.86</v>
      </c>
    </row>
    <row r="667" spans="1:15" x14ac:dyDescent="0.25">
      <c r="A667" s="15" t="str">
        <f>MID(Tabla1[[#This Row],[Org 2]],1,2)</f>
        <v>06</v>
      </c>
      <c r="B667" s="27" t="s">
        <v>370</v>
      </c>
      <c r="C667" s="27" t="s">
        <v>428</v>
      </c>
      <c r="D667" s="16" t="str">
        <f>VLOOKUP(Tabla1[[#This Row],[Prog.]],Hoja2!B:C,2,FALSE)</f>
        <v>Bibliotecas públicas</v>
      </c>
      <c r="E667" s="17" t="str">
        <f t="shared" si="22"/>
        <v>2</v>
      </c>
      <c r="F667" s="17" t="str">
        <f t="shared" si="23"/>
        <v>22</v>
      </c>
      <c r="G667" s="27" t="s">
        <v>168</v>
      </c>
      <c r="H667" s="28" t="s">
        <v>169</v>
      </c>
      <c r="I667" s="29">
        <v>5000</v>
      </c>
      <c r="J667" s="29">
        <v>0</v>
      </c>
      <c r="K667" s="29">
        <v>5000</v>
      </c>
      <c r="L667" s="29">
        <v>5000</v>
      </c>
      <c r="M667" s="29">
        <v>5000</v>
      </c>
      <c r="N667" s="29">
        <v>947.26</v>
      </c>
      <c r="O667" s="29">
        <v>947.26</v>
      </c>
    </row>
    <row r="668" spans="1:15" x14ac:dyDescent="0.25">
      <c r="A668" s="15" t="str">
        <f>MID(Tabla1[[#This Row],[Org 2]],1,2)</f>
        <v>06</v>
      </c>
      <c r="B668" s="27" t="s">
        <v>370</v>
      </c>
      <c r="C668" s="27" t="s">
        <v>428</v>
      </c>
      <c r="D668" s="16" t="str">
        <f>VLOOKUP(Tabla1[[#This Row],[Prog.]],Hoja2!B:C,2,FALSE)</f>
        <v>Bibliotecas públicas</v>
      </c>
      <c r="E668" s="17" t="str">
        <f t="shared" si="22"/>
        <v>2</v>
      </c>
      <c r="F668" s="17" t="str">
        <f t="shared" si="23"/>
        <v>22</v>
      </c>
      <c r="G668" s="27" t="s">
        <v>213</v>
      </c>
      <c r="H668" s="28" t="s">
        <v>214</v>
      </c>
      <c r="I668" s="29">
        <v>10750</v>
      </c>
      <c r="J668" s="29">
        <v>0</v>
      </c>
      <c r="K668" s="29">
        <v>10750</v>
      </c>
      <c r="L668" s="29">
        <v>8242</v>
      </c>
      <c r="M668" s="29">
        <v>8242</v>
      </c>
      <c r="N668" s="29">
        <v>1806.83</v>
      </c>
      <c r="O668" s="29">
        <v>1806.83</v>
      </c>
    </row>
    <row r="669" spans="1:15" x14ac:dyDescent="0.25">
      <c r="A669" s="15" t="str">
        <f>MID(Tabla1[[#This Row],[Org 2]],1,2)</f>
        <v>06</v>
      </c>
      <c r="B669" s="27" t="s">
        <v>370</v>
      </c>
      <c r="C669" s="27" t="s">
        <v>428</v>
      </c>
      <c r="D669" s="16" t="str">
        <f>VLOOKUP(Tabla1[[#This Row],[Prog.]],Hoja2!B:C,2,FALSE)</f>
        <v>Bibliotecas públicas</v>
      </c>
      <c r="E669" s="17" t="str">
        <f t="shared" si="22"/>
        <v>2</v>
      </c>
      <c r="F669" s="17" t="str">
        <f t="shared" si="23"/>
        <v>22</v>
      </c>
      <c r="G669" s="27" t="s">
        <v>159</v>
      </c>
      <c r="H669" s="28" t="s">
        <v>160</v>
      </c>
      <c r="I669" s="29">
        <v>15000</v>
      </c>
      <c r="J669" s="29">
        <v>0</v>
      </c>
      <c r="K669" s="29">
        <v>15000</v>
      </c>
      <c r="L669" s="29">
        <v>8106</v>
      </c>
      <c r="M669" s="29">
        <v>8106</v>
      </c>
      <c r="N669" s="29">
        <v>4740.49</v>
      </c>
      <c r="O669" s="29">
        <v>4740.49</v>
      </c>
    </row>
    <row r="670" spans="1:15" x14ac:dyDescent="0.25">
      <c r="A670" s="15" t="str">
        <f>MID(Tabla1[[#This Row],[Org 2]],1,2)</f>
        <v>06</v>
      </c>
      <c r="B670" s="27" t="s">
        <v>370</v>
      </c>
      <c r="C670" s="27" t="s">
        <v>428</v>
      </c>
      <c r="D670" s="16" t="str">
        <f>VLOOKUP(Tabla1[[#This Row],[Prog.]],Hoja2!B:C,2,FALSE)</f>
        <v>Bibliotecas públicas</v>
      </c>
      <c r="E670" s="17" t="str">
        <f t="shared" si="22"/>
        <v>2</v>
      </c>
      <c r="F670" s="17" t="str">
        <f t="shared" si="23"/>
        <v>22</v>
      </c>
      <c r="G670" s="27" t="s">
        <v>109</v>
      </c>
      <c r="H670" s="28" t="s">
        <v>110</v>
      </c>
      <c r="I670" s="29">
        <v>1500</v>
      </c>
      <c r="J670" s="29">
        <v>0</v>
      </c>
      <c r="K670" s="29">
        <v>1500</v>
      </c>
      <c r="L670" s="29">
        <v>750</v>
      </c>
      <c r="M670" s="29">
        <v>750</v>
      </c>
      <c r="N670" s="29">
        <v>117.51</v>
      </c>
      <c r="O670" s="29">
        <v>117.51</v>
      </c>
    </row>
    <row r="671" spans="1:15" x14ac:dyDescent="0.25">
      <c r="A671" s="15" t="str">
        <f>MID(Tabla1[[#This Row],[Org 2]],1,2)</f>
        <v>06</v>
      </c>
      <c r="B671" s="27" t="s">
        <v>370</v>
      </c>
      <c r="C671" s="27" t="s">
        <v>428</v>
      </c>
      <c r="D671" s="16" t="str">
        <f>VLOOKUP(Tabla1[[#This Row],[Prog.]],Hoja2!B:C,2,FALSE)</f>
        <v>Bibliotecas públicas</v>
      </c>
      <c r="E671" s="17" t="str">
        <f t="shared" si="22"/>
        <v>2</v>
      </c>
      <c r="F671" s="17" t="str">
        <f t="shared" si="23"/>
        <v>22</v>
      </c>
      <c r="G671" s="27" t="s">
        <v>161</v>
      </c>
      <c r="H671" s="28" t="s">
        <v>162</v>
      </c>
      <c r="I671" s="29">
        <v>1000</v>
      </c>
      <c r="J671" s="29">
        <v>0</v>
      </c>
      <c r="K671" s="29">
        <v>1000</v>
      </c>
      <c r="L671" s="29">
        <v>0</v>
      </c>
      <c r="M671" s="29">
        <v>0</v>
      </c>
      <c r="N671" s="29">
        <v>0</v>
      </c>
      <c r="O671" s="29">
        <v>0</v>
      </c>
    </row>
    <row r="672" spans="1:15" x14ac:dyDescent="0.25">
      <c r="A672" s="15" t="str">
        <f>MID(Tabla1[[#This Row],[Org 2]],1,2)</f>
        <v>06</v>
      </c>
      <c r="B672" s="27" t="s">
        <v>370</v>
      </c>
      <c r="C672" s="27" t="s">
        <v>428</v>
      </c>
      <c r="D672" s="16" t="str">
        <f>VLOOKUP(Tabla1[[#This Row],[Prog.]],Hoja2!B:C,2,FALSE)</f>
        <v>Bibliotecas públicas</v>
      </c>
      <c r="E672" s="17" t="str">
        <f t="shared" si="22"/>
        <v>2</v>
      </c>
      <c r="F672" s="17" t="str">
        <f t="shared" si="23"/>
        <v>22</v>
      </c>
      <c r="G672" s="27" t="s">
        <v>165</v>
      </c>
      <c r="H672" s="28" t="s">
        <v>166</v>
      </c>
      <c r="I672" s="29">
        <v>8000</v>
      </c>
      <c r="J672" s="29">
        <v>0</v>
      </c>
      <c r="K672" s="29">
        <v>8000</v>
      </c>
      <c r="L672" s="29">
        <v>472.44</v>
      </c>
      <c r="M672" s="29">
        <v>472.44</v>
      </c>
      <c r="N672" s="29">
        <v>264.39999999999998</v>
      </c>
      <c r="O672" s="29">
        <v>91.96</v>
      </c>
    </row>
    <row r="673" spans="1:15" x14ac:dyDescent="0.25">
      <c r="A673" s="15" t="str">
        <f>MID(Tabla1[[#This Row],[Org 2]],1,2)</f>
        <v>06</v>
      </c>
      <c r="B673" s="27" t="s">
        <v>370</v>
      </c>
      <c r="C673" s="27" t="s">
        <v>428</v>
      </c>
      <c r="D673" s="16" t="str">
        <f>VLOOKUP(Tabla1[[#This Row],[Prog.]],Hoja2!B:C,2,FALSE)</f>
        <v>Bibliotecas públicas</v>
      </c>
      <c r="E673" s="17" t="str">
        <f t="shared" si="22"/>
        <v>2</v>
      </c>
      <c r="F673" s="17" t="str">
        <f t="shared" si="23"/>
        <v>22</v>
      </c>
      <c r="G673" s="27" t="s">
        <v>215</v>
      </c>
      <c r="H673" s="28" t="s">
        <v>216</v>
      </c>
      <c r="I673" s="29">
        <v>90000</v>
      </c>
      <c r="J673" s="29">
        <v>0</v>
      </c>
      <c r="K673" s="29">
        <v>90000</v>
      </c>
      <c r="L673" s="29">
        <v>65930.95</v>
      </c>
      <c r="M673" s="29">
        <v>65930.95</v>
      </c>
      <c r="N673" s="29">
        <v>5495.46</v>
      </c>
      <c r="O673" s="29">
        <v>5495.46</v>
      </c>
    </row>
    <row r="674" spans="1:15" x14ac:dyDescent="0.25">
      <c r="A674" s="15" t="str">
        <f>MID(Tabla1[[#This Row],[Org 2]],1,2)</f>
        <v>06</v>
      </c>
      <c r="B674" s="27" t="s">
        <v>370</v>
      </c>
      <c r="C674" s="27" t="s">
        <v>428</v>
      </c>
      <c r="D674" s="16" t="str">
        <f>VLOOKUP(Tabla1[[#This Row],[Prog.]],Hoja2!B:C,2,FALSE)</f>
        <v>Bibliotecas públicas</v>
      </c>
      <c r="E674" s="17" t="str">
        <f t="shared" si="22"/>
        <v>2</v>
      </c>
      <c r="F674" s="17" t="str">
        <f t="shared" si="23"/>
        <v>22</v>
      </c>
      <c r="G674" s="27" t="s">
        <v>137</v>
      </c>
      <c r="H674" s="28" t="s">
        <v>138</v>
      </c>
      <c r="I674" s="29">
        <v>362900</v>
      </c>
      <c r="J674" s="29">
        <v>0</v>
      </c>
      <c r="K674" s="29">
        <v>362900</v>
      </c>
      <c r="L674" s="29">
        <v>363033.63</v>
      </c>
      <c r="M674" s="29">
        <v>363033.63</v>
      </c>
      <c r="N674" s="29">
        <v>46358.1</v>
      </c>
      <c r="O674" s="29">
        <v>40324.6</v>
      </c>
    </row>
    <row r="675" spans="1:15" x14ac:dyDescent="0.25">
      <c r="A675" s="15" t="str">
        <f>MID(Tabla1[[#This Row],[Org 2]],1,2)</f>
        <v>06</v>
      </c>
      <c r="B675" s="27" t="s">
        <v>370</v>
      </c>
      <c r="C675" s="27" t="s">
        <v>428</v>
      </c>
      <c r="D675" s="16" t="str">
        <f>VLOOKUP(Tabla1[[#This Row],[Prog.]],Hoja2!B:C,2,FALSE)</f>
        <v>Bibliotecas públicas</v>
      </c>
      <c r="E675" s="17" t="str">
        <f t="shared" si="22"/>
        <v>4</v>
      </c>
      <c r="F675" s="17" t="str">
        <f t="shared" si="23"/>
        <v>48</v>
      </c>
      <c r="G675" s="27" t="s">
        <v>430</v>
      </c>
      <c r="H675" s="28" t="s">
        <v>431</v>
      </c>
      <c r="I675" s="29">
        <v>3000</v>
      </c>
      <c r="J675" s="29">
        <v>0</v>
      </c>
      <c r="K675" s="29">
        <v>3000</v>
      </c>
      <c r="L675" s="29">
        <v>3000</v>
      </c>
      <c r="M675" s="29">
        <v>3000</v>
      </c>
      <c r="N675" s="29">
        <v>3000</v>
      </c>
      <c r="O675" s="29">
        <v>0</v>
      </c>
    </row>
    <row r="676" spans="1:15" x14ac:dyDescent="0.25">
      <c r="A676" s="15" t="str">
        <f>MID(Tabla1[[#This Row],[Org 2]],1,2)</f>
        <v>06</v>
      </c>
      <c r="B676" s="27" t="s">
        <v>370</v>
      </c>
      <c r="C676" s="27" t="s">
        <v>428</v>
      </c>
      <c r="D676" s="16" t="str">
        <f>VLOOKUP(Tabla1[[#This Row],[Prog.]],Hoja2!B:C,2,FALSE)</f>
        <v>Bibliotecas públicas</v>
      </c>
      <c r="E676" s="17" t="str">
        <f t="shared" si="22"/>
        <v>6</v>
      </c>
      <c r="F676" s="17" t="str">
        <f t="shared" si="23"/>
        <v>62</v>
      </c>
      <c r="G676" s="27" t="s">
        <v>175</v>
      </c>
      <c r="H676" s="28" t="s">
        <v>176</v>
      </c>
      <c r="I676" s="29">
        <v>120000</v>
      </c>
      <c r="J676" s="29">
        <v>0</v>
      </c>
      <c r="K676" s="29">
        <v>120000</v>
      </c>
      <c r="L676" s="29">
        <v>120000</v>
      </c>
      <c r="M676" s="29">
        <v>7866.41</v>
      </c>
      <c r="N676" s="29">
        <v>7866.41</v>
      </c>
      <c r="O676" s="29">
        <v>45.59</v>
      </c>
    </row>
    <row r="677" spans="1:15" x14ac:dyDescent="0.25">
      <c r="A677" s="15" t="str">
        <f>MID(Tabla1[[#This Row],[Org 2]],1,2)</f>
        <v>06</v>
      </c>
      <c r="B677" s="27" t="s">
        <v>370</v>
      </c>
      <c r="C677" s="27" t="s">
        <v>428</v>
      </c>
      <c r="D677" s="16" t="str">
        <f>VLOOKUP(Tabla1[[#This Row],[Prog.]],Hoja2!B:C,2,FALSE)</f>
        <v>Bibliotecas públicas</v>
      </c>
      <c r="E677" s="17" t="str">
        <f t="shared" si="22"/>
        <v>6</v>
      </c>
      <c r="F677" s="17" t="str">
        <f t="shared" si="23"/>
        <v>63</v>
      </c>
      <c r="G677" s="27" t="s">
        <v>221</v>
      </c>
      <c r="H677" s="28" t="s">
        <v>174</v>
      </c>
      <c r="I677" s="29">
        <v>9000</v>
      </c>
      <c r="J677" s="29">
        <v>0</v>
      </c>
      <c r="K677" s="29">
        <v>9000</v>
      </c>
      <c r="L677" s="29">
        <v>0</v>
      </c>
      <c r="M677" s="29">
        <v>0</v>
      </c>
      <c r="N677" s="29">
        <v>0</v>
      </c>
      <c r="O677" s="29">
        <v>0</v>
      </c>
    </row>
    <row r="678" spans="1:15" x14ac:dyDescent="0.25">
      <c r="A678" s="15" t="str">
        <f>MID(Tabla1[[#This Row],[Org 2]],1,2)</f>
        <v>06</v>
      </c>
      <c r="B678" s="27" t="s">
        <v>370</v>
      </c>
      <c r="C678" s="27" t="s">
        <v>428</v>
      </c>
      <c r="D678" s="16" t="str">
        <f>VLOOKUP(Tabla1[[#This Row],[Prog.]],Hoja2!B:C,2,FALSE)</f>
        <v>Bibliotecas públicas</v>
      </c>
      <c r="E678" s="17" t="str">
        <f t="shared" si="22"/>
        <v>6</v>
      </c>
      <c r="F678" s="17" t="str">
        <f t="shared" si="23"/>
        <v>63</v>
      </c>
      <c r="G678" s="27" t="s">
        <v>288</v>
      </c>
      <c r="H678" s="28" t="s">
        <v>289</v>
      </c>
      <c r="I678" s="29">
        <v>18000</v>
      </c>
      <c r="J678" s="29">
        <v>0</v>
      </c>
      <c r="K678" s="29">
        <v>18000</v>
      </c>
      <c r="L678" s="29">
        <v>0</v>
      </c>
      <c r="M678" s="29">
        <v>0</v>
      </c>
      <c r="N678" s="29">
        <v>0</v>
      </c>
      <c r="O678" s="29">
        <v>0</v>
      </c>
    </row>
    <row r="679" spans="1:15" x14ac:dyDescent="0.25">
      <c r="A679" s="15" t="str">
        <f>MID(Tabla1[[#This Row],[Org 2]],1,2)</f>
        <v>06</v>
      </c>
      <c r="B679" s="27" t="s">
        <v>370</v>
      </c>
      <c r="C679" s="27" t="s">
        <v>456</v>
      </c>
      <c r="D679" s="16" t="str">
        <f>VLOOKUP(Tabla1[[#This Row],[Prog.]],Hoja2!B:C,2,FALSE)</f>
        <v>Coordinación de políticas culturales</v>
      </c>
      <c r="E679" s="17" t="str">
        <f t="shared" si="22"/>
        <v>1</v>
      </c>
      <c r="F679" s="17" t="str">
        <f t="shared" si="23"/>
        <v>12</v>
      </c>
      <c r="G679" s="27" t="s">
        <v>127</v>
      </c>
      <c r="H679" s="28" t="s">
        <v>128</v>
      </c>
      <c r="I679" s="29">
        <v>15905</v>
      </c>
      <c r="J679" s="29">
        <v>0</v>
      </c>
      <c r="K679" s="29">
        <v>15905</v>
      </c>
      <c r="L679" s="29">
        <v>15367</v>
      </c>
      <c r="M679" s="29">
        <v>15367</v>
      </c>
      <c r="N679" s="29">
        <v>4589.3999999999996</v>
      </c>
      <c r="O679" s="29">
        <v>4589.3999999999996</v>
      </c>
    </row>
    <row r="680" spans="1:15" x14ac:dyDescent="0.25">
      <c r="A680" s="15" t="str">
        <f>MID(Tabla1[[#This Row],[Org 2]],1,2)</f>
        <v>06</v>
      </c>
      <c r="B680" s="27" t="s">
        <v>370</v>
      </c>
      <c r="C680" s="27" t="s">
        <v>456</v>
      </c>
      <c r="D680" s="16" t="str">
        <f>VLOOKUP(Tabla1[[#This Row],[Prog.]],Hoja2!B:C,2,FALSE)</f>
        <v>Coordinación de políticas culturales</v>
      </c>
      <c r="E680" s="17" t="str">
        <f t="shared" si="22"/>
        <v>1</v>
      </c>
      <c r="F680" s="17" t="str">
        <f t="shared" si="23"/>
        <v>12</v>
      </c>
      <c r="G680" s="27" t="s">
        <v>95</v>
      </c>
      <c r="H680" s="28" t="s">
        <v>96</v>
      </c>
      <c r="I680" s="29">
        <v>32484</v>
      </c>
      <c r="J680" s="29">
        <v>0</v>
      </c>
      <c r="K680" s="29">
        <v>32484</v>
      </c>
      <c r="L680" s="29">
        <v>12181</v>
      </c>
      <c r="M680" s="29">
        <v>12181</v>
      </c>
      <c r="N680" s="29">
        <v>5168.76</v>
      </c>
      <c r="O680" s="29">
        <v>5168.76</v>
      </c>
    </row>
    <row r="681" spans="1:15" x14ac:dyDescent="0.25">
      <c r="A681" s="15" t="str">
        <f>MID(Tabla1[[#This Row],[Org 2]],1,2)</f>
        <v>06</v>
      </c>
      <c r="B681" s="27" t="s">
        <v>370</v>
      </c>
      <c r="C681" s="27" t="s">
        <v>456</v>
      </c>
      <c r="D681" s="16" t="str">
        <f>VLOOKUP(Tabla1[[#This Row],[Prog.]],Hoja2!B:C,2,FALSE)</f>
        <v>Coordinación de políticas culturales</v>
      </c>
      <c r="E681" s="17" t="str">
        <f t="shared" si="22"/>
        <v>1</v>
      </c>
      <c r="F681" s="17" t="str">
        <f t="shared" si="23"/>
        <v>12</v>
      </c>
      <c r="G681" s="27" t="s">
        <v>97</v>
      </c>
      <c r="H681" s="28" t="s">
        <v>98</v>
      </c>
      <c r="I681" s="29">
        <v>11254</v>
      </c>
      <c r="J681" s="29">
        <v>0</v>
      </c>
      <c r="K681" s="29">
        <v>11254</v>
      </c>
      <c r="L681" s="29">
        <v>11254</v>
      </c>
      <c r="M681" s="29">
        <v>11254</v>
      </c>
      <c r="N681" s="29">
        <v>3282.98</v>
      </c>
      <c r="O681" s="29">
        <v>3282.98</v>
      </c>
    </row>
    <row r="682" spans="1:15" x14ac:dyDescent="0.25">
      <c r="A682" s="15" t="str">
        <f>MID(Tabla1[[#This Row],[Org 2]],1,2)</f>
        <v>06</v>
      </c>
      <c r="B682" s="27" t="s">
        <v>370</v>
      </c>
      <c r="C682" s="27" t="s">
        <v>456</v>
      </c>
      <c r="D682" s="16" t="str">
        <f>VLOOKUP(Tabla1[[#This Row],[Prog.]],Hoja2!B:C,2,FALSE)</f>
        <v>Coordinación de políticas culturales</v>
      </c>
      <c r="E682" s="17" t="str">
        <f t="shared" si="22"/>
        <v>1</v>
      </c>
      <c r="F682" s="17" t="str">
        <f t="shared" si="23"/>
        <v>12</v>
      </c>
      <c r="G682" s="27" t="s">
        <v>99</v>
      </c>
      <c r="H682" s="28" t="s">
        <v>100</v>
      </c>
      <c r="I682" s="29">
        <v>32276</v>
      </c>
      <c r="J682" s="29">
        <v>0</v>
      </c>
      <c r="K682" s="29">
        <v>32276</v>
      </c>
      <c r="L682" s="29">
        <v>19632</v>
      </c>
      <c r="M682" s="29">
        <v>19632</v>
      </c>
      <c r="N682" s="29">
        <v>6498.06</v>
      </c>
      <c r="O682" s="29">
        <v>6498.06</v>
      </c>
    </row>
    <row r="683" spans="1:15" x14ac:dyDescent="0.25">
      <c r="A683" s="15" t="str">
        <f>MID(Tabla1[[#This Row],[Org 2]],1,2)</f>
        <v>06</v>
      </c>
      <c r="B683" s="27" t="s">
        <v>370</v>
      </c>
      <c r="C683" s="27" t="s">
        <v>456</v>
      </c>
      <c r="D683" s="16" t="str">
        <f>VLOOKUP(Tabla1[[#This Row],[Prog.]],Hoja2!B:C,2,FALSE)</f>
        <v>Coordinación de políticas culturales</v>
      </c>
      <c r="E683" s="17" t="str">
        <f t="shared" si="22"/>
        <v>1</v>
      </c>
      <c r="F683" s="17" t="str">
        <f t="shared" si="23"/>
        <v>12</v>
      </c>
      <c r="G683" s="27" t="s">
        <v>101</v>
      </c>
      <c r="H683" s="28" t="s">
        <v>102</v>
      </c>
      <c r="I683" s="29">
        <v>72752</v>
      </c>
      <c r="J683" s="29">
        <v>0</v>
      </c>
      <c r="K683" s="29">
        <v>72752</v>
      </c>
      <c r="L683" s="29">
        <v>47725</v>
      </c>
      <c r="M683" s="29">
        <v>47725</v>
      </c>
      <c r="N683" s="29">
        <v>15186.58</v>
      </c>
      <c r="O683" s="29">
        <v>15186.58</v>
      </c>
    </row>
    <row r="684" spans="1:15" x14ac:dyDescent="0.25">
      <c r="A684" s="15" t="str">
        <f>MID(Tabla1[[#This Row],[Org 2]],1,2)</f>
        <v>06</v>
      </c>
      <c r="B684" s="27" t="s">
        <v>370</v>
      </c>
      <c r="C684" s="27" t="s">
        <v>456</v>
      </c>
      <c r="D684" s="16" t="str">
        <f>VLOOKUP(Tabla1[[#This Row],[Prog.]],Hoja2!B:C,2,FALSE)</f>
        <v>Coordinación de políticas culturales</v>
      </c>
      <c r="E684" s="17" t="str">
        <f t="shared" si="22"/>
        <v>1</v>
      </c>
      <c r="F684" s="17" t="str">
        <f t="shared" si="23"/>
        <v>12</v>
      </c>
      <c r="G684" s="27" t="s">
        <v>103</v>
      </c>
      <c r="H684" s="28" t="s">
        <v>104</v>
      </c>
      <c r="I684" s="29">
        <v>5030</v>
      </c>
      <c r="J684" s="29">
        <v>0</v>
      </c>
      <c r="K684" s="29">
        <v>5030</v>
      </c>
      <c r="L684" s="29">
        <v>5029</v>
      </c>
      <c r="M684" s="29">
        <v>5029</v>
      </c>
      <c r="N684" s="29">
        <v>1620.77</v>
      </c>
      <c r="O684" s="29">
        <v>1620.77</v>
      </c>
    </row>
    <row r="685" spans="1:15" x14ac:dyDescent="0.25">
      <c r="A685" s="15" t="str">
        <f>MID(Tabla1[[#This Row],[Org 2]],1,2)</f>
        <v>06</v>
      </c>
      <c r="B685" s="27" t="s">
        <v>370</v>
      </c>
      <c r="C685" s="27" t="s">
        <v>456</v>
      </c>
      <c r="D685" s="16" t="str">
        <f>VLOOKUP(Tabla1[[#This Row],[Prog.]],Hoja2!B:C,2,FALSE)</f>
        <v>Coordinación de políticas culturales</v>
      </c>
      <c r="E685" s="17" t="str">
        <f t="shared" si="22"/>
        <v>2</v>
      </c>
      <c r="F685" s="17" t="str">
        <f t="shared" si="23"/>
        <v>21</v>
      </c>
      <c r="G685" s="27" t="s">
        <v>429</v>
      </c>
      <c r="H685" s="28" t="s">
        <v>289</v>
      </c>
      <c r="I685" s="29">
        <v>20000</v>
      </c>
      <c r="J685" s="29">
        <v>0</v>
      </c>
      <c r="K685" s="29">
        <v>20000</v>
      </c>
      <c r="L685" s="29">
        <v>0</v>
      </c>
      <c r="M685" s="29">
        <v>0</v>
      </c>
      <c r="N685" s="29">
        <v>0</v>
      </c>
      <c r="O685" s="29">
        <v>0</v>
      </c>
    </row>
    <row r="686" spans="1:15" x14ac:dyDescent="0.25">
      <c r="A686" s="15" t="str">
        <f>MID(Tabla1[[#This Row],[Org 2]],1,2)</f>
        <v>06</v>
      </c>
      <c r="B686" s="27" t="s">
        <v>370</v>
      </c>
      <c r="C686" s="27" t="s">
        <v>456</v>
      </c>
      <c r="D686" s="16" t="str">
        <f>VLOOKUP(Tabla1[[#This Row],[Prog.]],Hoja2!B:C,2,FALSE)</f>
        <v>Coordinación de políticas culturales</v>
      </c>
      <c r="E686" s="17" t="str">
        <f t="shared" si="22"/>
        <v>2</v>
      </c>
      <c r="F686" s="17" t="str">
        <f t="shared" si="23"/>
        <v>22</v>
      </c>
      <c r="G686" s="27" t="s">
        <v>168</v>
      </c>
      <c r="H686" s="28" t="s">
        <v>169</v>
      </c>
      <c r="I686" s="29">
        <v>8000</v>
      </c>
      <c r="J686" s="29">
        <v>0</v>
      </c>
      <c r="K686" s="29">
        <v>8000</v>
      </c>
      <c r="L686" s="29">
        <v>8000</v>
      </c>
      <c r="M686" s="29">
        <v>8000</v>
      </c>
      <c r="N686" s="29">
        <v>767.48</v>
      </c>
      <c r="O686" s="29">
        <v>767.48</v>
      </c>
    </row>
    <row r="687" spans="1:15" x14ac:dyDescent="0.25">
      <c r="A687" s="15" t="str">
        <f>MID(Tabla1[[#This Row],[Org 2]],1,2)</f>
        <v>06</v>
      </c>
      <c r="B687" s="27" t="s">
        <v>370</v>
      </c>
      <c r="C687" s="27" t="s">
        <v>456</v>
      </c>
      <c r="D687" s="16" t="str">
        <f>VLOOKUP(Tabla1[[#This Row],[Prog.]],Hoja2!B:C,2,FALSE)</f>
        <v>Coordinación de políticas culturales</v>
      </c>
      <c r="E687" s="17" t="str">
        <f t="shared" si="22"/>
        <v>2</v>
      </c>
      <c r="F687" s="17" t="str">
        <f t="shared" si="23"/>
        <v>22</v>
      </c>
      <c r="G687" s="27" t="s">
        <v>161</v>
      </c>
      <c r="H687" s="28" t="s">
        <v>162</v>
      </c>
      <c r="I687" s="29">
        <v>10000</v>
      </c>
      <c r="J687" s="29">
        <v>0</v>
      </c>
      <c r="K687" s="29">
        <v>10000</v>
      </c>
      <c r="L687" s="29">
        <v>0</v>
      </c>
      <c r="M687" s="29">
        <v>0</v>
      </c>
      <c r="N687" s="29">
        <v>0</v>
      </c>
      <c r="O687" s="29">
        <v>0</v>
      </c>
    </row>
    <row r="688" spans="1:15" x14ac:dyDescent="0.25">
      <c r="A688" s="15" t="str">
        <f>MID(Tabla1[[#This Row],[Org 2]],1,2)</f>
        <v>06</v>
      </c>
      <c r="B688" s="27" t="s">
        <v>370</v>
      </c>
      <c r="C688" s="27" t="s">
        <v>456</v>
      </c>
      <c r="D688" s="16" t="str">
        <f>VLOOKUP(Tabla1[[#This Row],[Prog.]],Hoja2!B:C,2,FALSE)</f>
        <v>Coordinación de políticas culturales</v>
      </c>
      <c r="E688" s="17" t="str">
        <f t="shared" si="22"/>
        <v>2</v>
      </c>
      <c r="F688" s="17" t="str">
        <f t="shared" si="23"/>
        <v>22</v>
      </c>
      <c r="G688" s="27" t="s">
        <v>278</v>
      </c>
      <c r="H688" s="28" t="s">
        <v>279</v>
      </c>
      <c r="I688" s="29">
        <v>150000</v>
      </c>
      <c r="J688" s="29">
        <v>0</v>
      </c>
      <c r="K688" s="29">
        <v>150000</v>
      </c>
      <c r="L688" s="29">
        <v>0</v>
      </c>
      <c r="M688" s="29">
        <v>0</v>
      </c>
      <c r="N688" s="29">
        <v>0</v>
      </c>
      <c r="O688" s="29">
        <v>0</v>
      </c>
    </row>
    <row r="689" spans="1:15" x14ac:dyDescent="0.25">
      <c r="A689" s="15" t="str">
        <f>MID(Tabla1[[#This Row],[Org 2]],1,2)</f>
        <v>06</v>
      </c>
      <c r="B689" s="27" t="s">
        <v>370</v>
      </c>
      <c r="C689" s="27" t="s">
        <v>456</v>
      </c>
      <c r="D689" s="16" t="str">
        <f>VLOOKUP(Tabla1[[#This Row],[Prog.]],Hoja2!B:C,2,FALSE)</f>
        <v>Coordinación de políticas culturales</v>
      </c>
      <c r="E689" s="17" t="str">
        <f t="shared" si="22"/>
        <v>2</v>
      </c>
      <c r="F689" s="17" t="str">
        <f t="shared" si="23"/>
        <v>22</v>
      </c>
      <c r="G689" s="27" t="s">
        <v>165</v>
      </c>
      <c r="H689" s="28" t="s">
        <v>166</v>
      </c>
      <c r="I689" s="29">
        <v>20000</v>
      </c>
      <c r="J689" s="29">
        <v>0</v>
      </c>
      <c r="K689" s="29">
        <v>20000</v>
      </c>
      <c r="L689" s="29">
        <v>7381</v>
      </c>
      <c r="M689" s="29">
        <v>7381</v>
      </c>
      <c r="N689" s="29">
        <v>0</v>
      </c>
      <c r="O689" s="29">
        <v>0</v>
      </c>
    </row>
    <row r="690" spans="1:15" x14ac:dyDescent="0.25">
      <c r="A690" s="15" t="str">
        <f>MID(Tabla1[[#This Row],[Org 2]],1,2)</f>
        <v>06</v>
      </c>
      <c r="B690" s="27" t="s">
        <v>370</v>
      </c>
      <c r="C690" s="27" t="s">
        <v>456</v>
      </c>
      <c r="D690" s="16" t="str">
        <f>VLOOKUP(Tabla1[[#This Row],[Prog.]],Hoja2!B:C,2,FALSE)</f>
        <v>Coordinación de políticas culturales</v>
      </c>
      <c r="E690" s="17" t="str">
        <f t="shared" si="22"/>
        <v>2</v>
      </c>
      <c r="F690" s="17" t="str">
        <f t="shared" si="23"/>
        <v>22</v>
      </c>
      <c r="G690" s="27" t="s">
        <v>280</v>
      </c>
      <c r="H690" s="28" t="s">
        <v>281</v>
      </c>
      <c r="I690" s="29">
        <v>15000</v>
      </c>
      <c r="J690" s="29">
        <v>0</v>
      </c>
      <c r="K690" s="29">
        <v>15000</v>
      </c>
      <c r="L690" s="29">
        <v>0</v>
      </c>
      <c r="M690" s="29">
        <v>0</v>
      </c>
      <c r="N690" s="29">
        <v>0</v>
      </c>
      <c r="O690" s="29">
        <v>0</v>
      </c>
    </row>
    <row r="691" spans="1:15" x14ac:dyDescent="0.25">
      <c r="A691" s="15" t="str">
        <f>MID(Tabla1[[#This Row],[Org 2]],1,2)</f>
        <v>06</v>
      </c>
      <c r="B691" s="27" t="s">
        <v>370</v>
      </c>
      <c r="C691" s="27" t="s">
        <v>456</v>
      </c>
      <c r="D691" s="16" t="str">
        <f>VLOOKUP(Tabla1[[#This Row],[Prog.]],Hoja2!B:C,2,FALSE)</f>
        <v>Coordinación de políticas culturales</v>
      </c>
      <c r="E691" s="17" t="str">
        <f t="shared" si="22"/>
        <v>2</v>
      </c>
      <c r="F691" s="17" t="str">
        <f t="shared" si="23"/>
        <v>22</v>
      </c>
      <c r="G691" s="27" t="s">
        <v>171</v>
      </c>
      <c r="H691" s="28" t="s">
        <v>172</v>
      </c>
      <c r="I691" s="29">
        <v>7000</v>
      </c>
      <c r="J691" s="29">
        <v>0</v>
      </c>
      <c r="K691" s="29">
        <v>7000</v>
      </c>
      <c r="L691" s="29">
        <v>0</v>
      </c>
      <c r="M691" s="29">
        <v>0</v>
      </c>
      <c r="N691" s="29">
        <v>0</v>
      </c>
      <c r="O691" s="29">
        <v>0</v>
      </c>
    </row>
    <row r="692" spans="1:15" x14ac:dyDescent="0.25">
      <c r="A692" s="15" t="str">
        <f>MID(Tabla1[[#This Row],[Org 2]],1,2)</f>
        <v>06</v>
      </c>
      <c r="B692" s="27" t="s">
        <v>370</v>
      </c>
      <c r="C692" s="27" t="s">
        <v>456</v>
      </c>
      <c r="D692" s="16" t="str">
        <f>VLOOKUP(Tabla1[[#This Row],[Prog.]],Hoja2!B:C,2,FALSE)</f>
        <v>Coordinación de políticas culturales</v>
      </c>
      <c r="E692" s="17" t="str">
        <f t="shared" si="22"/>
        <v>2</v>
      </c>
      <c r="F692" s="17" t="str">
        <f t="shared" si="23"/>
        <v>22</v>
      </c>
      <c r="G692" s="27" t="s">
        <v>137</v>
      </c>
      <c r="H692" s="28" t="s">
        <v>138</v>
      </c>
      <c r="I692" s="29">
        <v>228500</v>
      </c>
      <c r="J692" s="29">
        <v>0</v>
      </c>
      <c r="K692" s="29">
        <v>228500</v>
      </c>
      <c r="L692" s="29">
        <v>12753.43</v>
      </c>
      <c r="M692" s="29">
        <v>12753.43</v>
      </c>
      <c r="N692" s="29">
        <v>457.78</v>
      </c>
      <c r="O692" s="29">
        <v>457.78</v>
      </c>
    </row>
    <row r="693" spans="1:15" x14ac:dyDescent="0.25">
      <c r="A693" s="15" t="str">
        <f>MID(Tabla1[[#This Row],[Org 2]],1,2)</f>
        <v>06</v>
      </c>
      <c r="B693" s="27" t="s">
        <v>370</v>
      </c>
      <c r="C693" s="27" t="s">
        <v>456</v>
      </c>
      <c r="D693" s="16" t="str">
        <f>VLOOKUP(Tabla1[[#This Row],[Prog.]],Hoja2!B:C,2,FALSE)</f>
        <v>Coordinación de políticas culturales</v>
      </c>
      <c r="E693" s="17" t="str">
        <f t="shared" si="22"/>
        <v>4</v>
      </c>
      <c r="F693" s="17" t="str">
        <f t="shared" si="23"/>
        <v>41</v>
      </c>
      <c r="G693" s="27" t="s">
        <v>457</v>
      </c>
      <c r="H693" s="28" t="s">
        <v>458</v>
      </c>
      <c r="I693" s="29">
        <v>10536945</v>
      </c>
      <c r="J693" s="29">
        <v>0</v>
      </c>
      <c r="K693" s="29">
        <v>10536945</v>
      </c>
      <c r="L693" s="29">
        <v>10536945</v>
      </c>
      <c r="M693" s="29">
        <v>10536945</v>
      </c>
      <c r="N693" s="29">
        <v>4000000</v>
      </c>
      <c r="O693" s="29">
        <v>4000000</v>
      </c>
    </row>
    <row r="694" spans="1:15" x14ac:dyDescent="0.25">
      <c r="A694" s="15" t="str">
        <f>MID(Tabla1[[#This Row],[Org 2]],1,2)</f>
        <v>06</v>
      </c>
      <c r="B694" s="27" t="s">
        <v>370</v>
      </c>
      <c r="C694" s="27" t="s">
        <v>456</v>
      </c>
      <c r="D694" s="16" t="str">
        <f>VLOOKUP(Tabla1[[#This Row],[Prog.]],Hoja2!B:C,2,FALSE)</f>
        <v>Coordinación de políticas culturales</v>
      </c>
      <c r="E694" s="17" t="str">
        <f t="shared" si="22"/>
        <v>4</v>
      </c>
      <c r="F694" s="17" t="str">
        <f t="shared" si="23"/>
        <v>47</v>
      </c>
      <c r="G694" s="27" t="s">
        <v>459</v>
      </c>
      <c r="H694" s="28" t="s">
        <v>460</v>
      </c>
      <c r="I694" s="29">
        <v>50000</v>
      </c>
      <c r="J694" s="29">
        <v>0</v>
      </c>
      <c r="K694" s="29">
        <v>50000</v>
      </c>
      <c r="L694" s="29">
        <v>50000</v>
      </c>
      <c r="M694" s="29">
        <v>50000</v>
      </c>
      <c r="N694" s="29">
        <v>50000</v>
      </c>
      <c r="O694" s="29">
        <v>50000</v>
      </c>
    </row>
    <row r="695" spans="1:15" x14ac:dyDescent="0.25">
      <c r="A695" s="15" t="str">
        <f>MID(Tabla1[[#This Row],[Org 2]],1,2)</f>
        <v>06</v>
      </c>
      <c r="B695" s="27" t="s">
        <v>370</v>
      </c>
      <c r="C695" s="27" t="s">
        <v>456</v>
      </c>
      <c r="D695" s="16" t="str">
        <f>VLOOKUP(Tabla1[[#This Row],[Prog.]],Hoja2!B:C,2,FALSE)</f>
        <v>Coordinación de políticas culturales</v>
      </c>
      <c r="E695" s="17" t="str">
        <f t="shared" si="22"/>
        <v>4</v>
      </c>
      <c r="F695" s="17" t="str">
        <f t="shared" si="23"/>
        <v>48</v>
      </c>
      <c r="G695" s="27" t="s">
        <v>465</v>
      </c>
      <c r="H695" s="28" t="s">
        <v>466</v>
      </c>
      <c r="I695" s="29">
        <v>5000</v>
      </c>
      <c r="J695" s="29">
        <v>0</v>
      </c>
      <c r="K695" s="29">
        <v>5000</v>
      </c>
      <c r="L695" s="29">
        <v>0</v>
      </c>
      <c r="M695" s="29">
        <v>0</v>
      </c>
      <c r="N695" s="29">
        <v>0</v>
      </c>
      <c r="O695" s="29">
        <v>0</v>
      </c>
    </row>
    <row r="696" spans="1:15" x14ac:dyDescent="0.25">
      <c r="A696" s="15" t="str">
        <f>MID(Tabla1[[#This Row],[Org 2]],1,2)</f>
        <v>06</v>
      </c>
      <c r="B696" s="27" t="s">
        <v>370</v>
      </c>
      <c r="C696" s="27" t="s">
        <v>456</v>
      </c>
      <c r="D696" s="16" t="str">
        <f>VLOOKUP(Tabla1[[#This Row],[Prog.]],Hoja2!B:C,2,FALSE)</f>
        <v>Coordinación de políticas culturales</v>
      </c>
      <c r="E696" s="17" t="str">
        <f t="shared" si="22"/>
        <v>4</v>
      </c>
      <c r="F696" s="17" t="str">
        <f t="shared" si="23"/>
        <v>48</v>
      </c>
      <c r="G696" s="27" t="s">
        <v>467</v>
      </c>
      <c r="H696" s="28" t="s">
        <v>468</v>
      </c>
      <c r="I696" s="29">
        <v>22000</v>
      </c>
      <c r="J696" s="29">
        <v>0</v>
      </c>
      <c r="K696" s="29">
        <v>22000</v>
      </c>
      <c r="L696" s="29">
        <v>0</v>
      </c>
      <c r="M696" s="29">
        <v>0</v>
      </c>
      <c r="N696" s="29">
        <v>0</v>
      </c>
      <c r="O696" s="29">
        <v>0</v>
      </c>
    </row>
    <row r="697" spans="1:15" x14ac:dyDescent="0.25">
      <c r="A697" s="15" t="str">
        <f>MID(Tabla1[[#This Row],[Org 2]],1,2)</f>
        <v>06</v>
      </c>
      <c r="B697" s="27" t="s">
        <v>370</v>
      </c>
      <c r="C697" s="27" t="s">
        <v>456</v>
      </c>
      <c r="D697" s="16" t="str">
        <f>VLOOKUP(Tabla1[[#This Row],[Prog.]],Hoja2!B:C,2,FALSE)</f>
        <v>Coordinación de políticas culturales</v>
      </c>
      <c r="E697" s="17" t="str">
        <f t="shared" si="22"/>
        <v>4</v>
      </c>
      <c r="F697" s="17" t="str">
        <f t="shared" si="23"/>
        <v>48</v>
      </c>
      <c r="G697" s="27" t="s">
        <v>469</v>
      </c>
      <c r="H697" s="28" t="s">
        <v>470</v>
      </c>
      <c r="I697" s="29">
        <v>120000</v>
      </c>
      <c r="J697" s="29">
        <v>0</v>
      </c>
      <c r="K697" s="29">
        <v>120000</v>
      </c>
      <c r="L697" s="29">
        <v>120000</v>
      </c>
      <c r="M697" s="29">
        <v>120000</v>
      </c>
      <c r="N697" s="29">
        <v>50000</v>
      </c>
      <c r="O697" s="29">
        <v>0</v>
      </c>
    </row>
    <row r="698" spans="1:15" x14ac:dyDescent="0.25">
      <c r="A698" s="15" t="str">
        <f>MID(Tabla1[[#This Row],[Org 2]],1,2)</f>
        <v>06</v>
      </c>
      <c r="B698" s="27" t="s">
        <v>370</v>
      </c>
      <c r="C698" s="27" t="s">
        <v>456</v>
      </c>
      <c r="D698" s="16" t="str">
        <f>VLOOKUP(Tabla1[[#This Row],[Prog.]],Hoja2!B:C,2,FALSE)</f>
        <v>Coordinación de políticas culturales</v>
      </c>
      <c r="E698" s="17" t="str">
        <f t="shared" si="22"/>
        <v>4</v>
      </c>
      <c r="F698" s="17" t="str">
        <f t="shared" si="23"/>
        <v>48</v>
      </c>
      <c r="G698" s="27" t="s">
        <v>473</v>
      </c>
      <c r="H698" s="28" t="s">
        <v>474</v>
      </c>
      <c r="I698" s="29">
        <v>21500</v>
      </c>
      <c r="J698" s="29">
        <v>0</v>
      </c>
      <c r="K698" s="29">
        <v>21500</v>
      </c>
      <c r="L698" s="29">
        <v>0</v>
      </c>
      <c r="M698" s="29">
        <v>0</v>
      </c>
      <c r="N698" s="29">
        <v>0</v>
      </c>
      <c r="O698" s="29">
        <v>0</v>
      </c>
    </row>
    <row r="699" spans="1:15" x14ac:dyDescent="0.25">
      <c r="A699" s="15" t="str">
        <f>MID(Tabla1[[#This Row],[Org 2]],1,2)</f>
        <v>06</v>
      </c>
      <c r="B699" s="27" t="s">
        <v>370</v>
      </c>
      <c r="C699" s="27" t="s">
        <v>456</v>
      </c>
      <c r="D699" s="16" t="str">
        <f>VLOOKUP(Tabla1[[#This Row],[Prog.]],Hoja2!B:C,2,FALSE)</f>
        <v>Coordinación de políticas culturales</v>
      </c>
      <c r="E699" s="17" t="str">
        <f t="shared" si="22"/>
        <v>4</v>
      </c>
      <c r="F699" s="17" t="str">
        <f t="shared" si="23"/>
        <v>48</v>
      </c>
      <c r="G699" s="27" t="s">
        <v>475</v>
      </c>
      <c r="H699" s="28" t="s">
        <v>476</v>
      </c>
      <c r="I699" s="29">
        <v>40000</v>
      </c>
      <c r="J699" s="29">
        <v>0</v>
      </c>
      <c r="K699" s="29">
        <v>40000</v>
      </c>
      <c r="L699" s="29">
        <v>36000</v>
      </c>
      <c r="M699" s="29">
        <v>36000</v>
      </c>
      <c r="N699" s="29">
        <v>0</v>
      </c>
      <c r="O699" s="29">
        <v>0</v>
      </c>
    </row>
    <row r="700" spans="1:15" x14ac:dyDescent="0.25">
      <c r="A700" s="15" t="str">
        <f>MID(Tabla1[[#This Row],[Org 2]],1,2)</f>
        <v>06</v>
      </c>
      <c r="B700" s="27" t="s">
        <v>370</v>
      </c>
      <c r="C700" s="27" t="s">
        <v>456</v>
      </c>
      <c r="D700" s="16" t="str">
        <f>VLOOKUP(Tabla1[[#This Row],[Prog.]],Hoja2!B:C,2,FALSE)</f>
        <v>Coordinación de políticas culturales</v>
      </c>
      <c r="E700" s="17" t="str">
        <f t="shared" si="22"/>
        <v>4</v>
      </c>
      <c r="F700" s="17" t="str">
        <f t="shared" si="23"/>
        <v>48</v>
      </c>
      <c r="G700" s="27" t="s">
        <v>477</v>
      </c>
      <c r="H700" s="28" t="s">
        <v>478</v>
      </c>
      <c r="I700" s="29">
        <v>15000</v>
      </c>
      <c r="J700" s="29">
        <v>0</v>
      </c>
      <c r="K700" s="29">
        <v>15000</v>
      </c>
      <c r="L700" s="29">
        <v>0</v>
      </c>
      <c r="M700" s="29">
        <v>0</v>
      </c>
      <c r="N700" s="29">
        <v>0</v>
      </c>
      <c r="O700" s="29">
        <v>0</v>
      </c>
    </row>
    <row r="701" spans="1:15" x14ac:dyDescent="0.25">
      <c r="A701" s="15" t="str">
        <f>MID(Tabla1[[#This Row],[Org 2]],1,2)</f>
        <v>06</v>
      </c>
      <c r="B701" s="27" t="s">
        <v>370</v>
      </c>
      <c r="C701" s="27" t="s">
        <v>456</v>
      </c>
      <c r="D701" s="16" t="str">
        <f>VLOOKUP(Tabla1[[#This Row],[Prog.]],Hoja2!B:C,2,FALSE)</f>
        <v>Coordinación de políticas culturales</v>
      </c>
      <c r="E701" s="17" t="str">
        <f t="shared" si="22"/>
        <v>4</v>
      </c>
      <c r="F701" s="17" t="str">
        <f t="shared" si="23"/>
        <v>48</v>
      </c>
      <c r="G701" s="27" t="s">
        <v>480</v>
      </c>
      <c r="H701" s="28" t="s">
        <v>481</v>
      </c>
      <c r="I701" s="29">
        <v>20000</v>
      </c>
      <c r="J701" s="29">
        <v>0</v>
      </c>
      <c r="K701" s="29">
        <v>20000</v>
      </c>
      <c r="L701" s="29">
        <v>20000</v>
      </c>
      <c r="M701" s="29">
        <v>20000</v>
      </c>
      <c r="N701" s="29">
        <v>10000</v>
      </c>
      <c r="O701" s="29">
        <v>10000</v>
      </c>
    </row>
    <row r="702" spans="1:15" x14ac:dyDescent="0.25">
      <c r="A702" s="15" t="str">
        <f>MID(Tabla1[[#This Row],[Org 2]],1,2)</f>
        <v>06</v>
      </c>
      <c r="B702" s="27" t="s">
        <v>370</v>
      </c>
      <c r="C702" s="27" t="s">
        <v>456</v>
      </c>
      <c r="D702" s="16" t="str">
        <f>VLOOKUP(Tabla1[[#This Row],[Prog.]],Hoja2!B:C,2,FALSE)</f>
        <v>Coordinación de políticas culturales</v>
      </c>
      <c r="E702" s="17" t="str">
        <f t="shared" si="22"/>
        <v>4</v>
      </c>
      <c r="F702" s="17" t="str">
        <f t="shared" si="23"/>
        <v>48</v>
      </c>
      <c r="G702" s="27" t="s">
        <v>482</v>
      </c>
      <c r="H702" s="28" t="s">
        <v>483</v>
      </c>
      <c r="I702" s="29">
        <v>10000</v>
      </c>
      <c r="J702" s="29">
        <v>0</v>
      </c>
      <c r="K702" s="29">
        <v>10000</v>
      </c>
      <c r="L702" s="29">
        <v>0</v>
      </c>
      <c r="M702" s="29">
        <v>0</v>
      </c>
      <c r="N702" s="29">
        <v>0</v>
      </c>
      <c r="O702" s="29">
        <v>0</v>
      </c>
    </row>
    <row r="703" spans="1:15" x14ac:dyDescent="0.25">
      <c r="A703" s="15" t="str">
        <f>MID(Tabla1[[#This Row],[Org 2]],1,2)</f>
        <v>06</v>
      </c>
      <c r="B703" s="27" t="s">
        <v>370</v>
      </c>
      <c r="C703" s="27" t="s">
        <v>456</v>
      </c>
      <c r="D703" s="16" t="str">
        <f>VLOOKUP(Tabla1[[#This Row],[Prog.]],Hoja2!B:C,2,FALSE)</f>
        <v>Coordinación de políticas culturales</v>
      </c>
      <c r="E703" s="17" t="str">
        <f t="shared" si="22"/>
        <v>4</v>
      </c>
      <c r="F703" s="17" t="str">
        <f t="shared" si="23"/>
        <v>48</v>
      </c>
      <c r="G703" s="27" t="s">
        <v>923</v>
      </c>
      <c r="H703" s="28" t="s">
        <v>924</v>
      </c>
      <c r="I703" s="29">
        <v>9000</v>
      </c>
      <c r="J703" s="29">
        <v>0</v>
      </c>
      <c r="K703" s="29">
        <v>9000</v>
      </c>
      <c r="L703" s="29">
        <v>0</v>
      </c>
      <c r="M703" s="29">
        <v>0</v>
      </c>
      <c r="N703" s="29">
        <v>0</v>
      </c>
      <c r="O703" s="29">
        <v>0</v>
      </c>
    </row>
    <row r="704" spans="1:15" x14ac:dyDescent="0.25">
      <c r="A704" s="15" t="str">
        <f>MID(Tabla1[[#This Row],[Org 2]],1,2)</f>
        <v>06</v>
      </c>
      <c r="B704" s="27" t="s">
        <v>370</v>
      </c>
      <c r="C704" s="27" t="s">
        <v>456</v>
      </c>
      <c r="D704" s="16" t="str">
        <f>VLOOKUP(Tabla1[[#This Row],[Prog.]],Hoja2!B:C,2,FALSE)</f>
        <v>Coordinación de políticas culturales</v>
      </c>
      <c r="E704" s="17" t="str">
        <f t="shared" si="22"/>
        <v>4</v>
      </c>
      <c r="F704" s="17" t="str">
        <f t="shared" si="23"/>
        <v>48</v>
      </c>
      <c r="G704" s="27" t="s">
        <v>703</v>
      </c>
      <c r="H704" s="28" t="s">
        <v>704</v>
      </c>
      <c r="I704" s="29">
        <v>10000</v>
      </c>
      <c r="J704" s="29">
        <v>0</v>
      </c>
      <c r="K704" s="29">
        <v>10000</v>
      </c>
      <c r="L704" s="29">
        <v>0</v>
      </c>
      <c r="M704" s="29">
        <v>0</v>
      </c>
      <c r="N704" s="29">
        <v>0</v>
      </c>
      <c r="O704" s="29">
        <v>0</v>
      </c>
    </row>
    <row r="705" spans="1:15" x14ac:dyDescent="0.25">
      <c r="A705" s="15" t="str">
        <f>MID(Tabla1[[#This Row],[Org 2]],1,2)</f>
        <v>06</v>
      </c>
      <c r="B705" s="27" t="s">
        <v>370</v>
      </c>
      <c r="C705" s="27" t="s">
        <v>456</v>
      </c>
      <c r="D705" s="16" t="str">
        <f>VLOOKUP(Tabla1[[#This Row],[Prog.]],Hoja2!B:C,2,FALSE)</f>
        <v>Coordinación de políticas culturales</v>
      </c>
      <c r="E705" s="17" t="str">
        <f t="shared" ref="E705:E768" si="26">LEFT(G705,1)</f>
        <v>4</v>
      </c>
      <c r="F705" s="17" t="str">
        <f t="shared" ref="F705:F768" si="27">LEFT(G705,2)</f>
        <v>48</v>
      </c>
      <c r="G705" s="27" t="s">
        <v>265</v>
      </c>
      <c r="H705" s="28" t="s">
        <v>123</v>
      </c>
      <c r="I705" s="29">
        <v>25000</v>
      </c>
      <c r="J705" s="29">
        <v>0</v>
      </c>
      <c r="K705" s="29">
        <v>25000</v>
      </c>
      <c r="L705" s="29">
        <v>0</v>
      </c>
      <c r="M705" s="29">
        <v>0</v>
      </c>
      <c r="N705" s="29">
        <v>0</v>
      </c>
      <c r="O705" s="29">
        <v>0</v>
      </c>
    </row>
    <row r="706" spans="1:15" x14ac:dyDescent="0.25">
      <c r="A706" s="15" t="str">
        <f>MID(Tabla1[[#This Row],[Org 2]],1,2)</f>
        <v>06</v>
      </c>
      <c r="B706" s="27" t="s">
        <v>370</v>
      </c>
      <c r="C706" s="27" t="s">
        <v>456</v>
      </c>
      <c r="D706" s="16" t="str">
        <f>VLOOKUP(Tabla1[[#This Row],[Prog.]],Hoja2!B:C,2,FALSE)</f>
        <v>Coordinación de políticas culturales</v>
      </c>
      <c r="E706" s="17" t="str">
        <f t="shared" si="26"/>
        <v>7</v>
      </c>
      <c r="F706" s="17" t="str">
        <f t="shared" si="27"/>
        <v>71</v>
      </c>
      <c r="G706" s="27" t="s">
        <v>705</v>
      </c>
      <c r="H706" s="28" t="s">
        <v>706</v>
      </c>
      <c r="I706" s="29">
        <v>300000</v>
      </c>
      <c r="J706" s="29">
        <v>0</v>
      </c>
      <c r="K706" s="29">
        <v>300000</v>
      </c>
      <c r="L706" s="29">
        <v>0</v>
      </c>
      <c r="M706" s="29">
        <v>0</v>
      </c>
      <c r="N706" s="29">
        <v>0</v>
      </c>
      <c r="O706" s="29">
        <v>0</v>
      </c>
    </row>
    <row r="707" spans="1:15" x14ac:dyDescent="0.25">
      <c r="A707" s="15" t="str">
        <f>MID(Tabla1[[#This Row],[Org 2]],1,2)</f>
        <v>06</v>
      </c>
      <c r="B707" s="27" t="s">
        <v>370</v>
      </c>
      <c r="C707" s="27" t="s">
        <v>456</v>
      </c>
      <c r="D707" s="16" t="str">
        <f>VLOOKUP(Tabla1[[#This Row],[Prog.]],Hoja2!B:C,2,FALSE)</f>
        <v>Coordinación de políticas culturales</v>
      </c>
      <c r="E707" s="17" t="str">
        <f t="shared" si="26"/>
        <v>7</v>
      </c>
      <c r="F707" s="17" t="str">
        <f t="shared" si="27"/>
        <v>78</v>
      </c>
      <c r="G707" s="27" t="s">
        <v>484</v>
      </c>
      <c r="H707" s="28" t="s">
        <v>485</v>
      </c>
      <c r="I707" s="29">
        <v>10000</v>
      </c>
      <c r="J707" s="29">
        <v>0</v>
      </c>
      <c r="K707" s="29">
        <v>10000</v>
      </c>
      <c r="L707" s="29">
        <v>0</v>
      </c>
      <c r="M707" s="29">
        <v>0</v>
      </c>
      <c r="N707" s="29">
        <v>0</v>
      </c>
      <c r="O707" s="29">
        <v>0</v>
      </c>
    </row>
    <row r="708" spans="1:15" x14ac:dyDescent="0.25">
      <c r="A708" s="15" t="str">
        <f>MID(Tabla1[[#This Row],[Org 2]],1,2)</f>
        <v>07</v>
      </c>
      <c r="B708" s="27" t="s">
        <v>432</v>
      </c>
      <c r="C708" s="27" t="s">
        <v>433</v>
      </c>
      <c r="D708" s="16" t="str">
        <f>VLOOKUP(Tabla1[[#This Row],[Prog.]],Hoja2!B:C,2,FALSE)</f>
        <v>Tratamiento de residuos</v>
      </c>
      <c r="E708" s="17" t="str">
        <f t="shared" si="26"/>
        <v>1</v>
      </c>
      <c r="F708" s="17" t="str">
        <f t="shared" si="27"/>
        <v>13</v>
      </c>
      <c r="G708" s="27" t="s">
        <v>142</v>
      </c>
      <c r="H708" s="28" t="s">
        <v>94</v>
      </c>
      <c r="I708" s="29">
        <v>0</v>
      </c>
      <c r="J708" s="29">
        <v>0</v>
      </c>
      <c r="K708" s="29">
        <v>0</v>
      </c>
      <c r="L708" s="29">
        <v>20000</v>
      </c>
      <c r="M708" s="29">
        <v>20000</v>
      </c>
      <c r="N708" s="29">
        <v>7295.23</v>
      </c>
      <c r="O708" s="29">
        <v>7295.23</v>
      </c>
    </row>
    <row r="709" spans="1:15" x14ac:dyDescent="0.25">
      <c r="A709" s="15" t="str">
        <f>MID(Tabla1[[#This Row],[Org 2]],1,2)</f>
        <v>07</v>
      </c>
      <c r="B709" s="27" t="s">
        <v>432</v>
      </c>
      <c r="C709" s="27" t="s">
        <v>433</v>
      </c>
      <c r="D709" s="16" t="str">
        <f>VLOOKUP(Tabla1[[#This Row],[Prog.]],Hoja2!B:C,2,FALSE)</f>
        <v>Tratamiento de residuos</v>
      </c>
      <c r="E709" s="17" t="str">
        <f t="shared" si="26"/>
        <v>1</v>
      </c>
      <c r="F709" s="17" t="str">
        <f t="shared" si="27"/>
        <v>13</v>
      </c>
      <c r="G709" s="27" t="s">
        <v>145</v>
      </c>
      <c r="H709" s="28" t="s">
        <v>146</v>
      </c>
      <c r="I709" s="29">
        <v>0</v>
      </c>
      <c r="J709" s="29">
        <v>0</v>
      </c>
      <c r="K709" s="29">
        <v>0</v>
      </c>
      <c r="L709" s="29">
        <v>20000</v>
      </c>
      <c r="M709" s="29">
        <v>20000</v>
      </c>
      <c r="N709" s="29">
        <v>7613.59</v>
      </c>
      <c r="O709" s="29">
        <v>7613.59</v>
      </c>
    </row>
    <row r="710" spans="1:15" x14ac:dyDescent="0.25">
      <c r="A710" s="15" t="str">
        <f>MID(Tabla1[[#This Row],[Org 2]],1,2)</f>
        <v>07</v>
      </c>
      <c r="B710" s="27" t="s">
        <v>432</v>
      </c>
      <c r="C710" s="27" t="s">
        <v>433</v>
      </c>
      <c r="D710" s="16" t="str">
        <f>VLOOKUP(Tabla1[[#This Row],[Prog.]],Hoja2!B:C,2,FALSE)</f>
        <v>Tratamiento de residuos</v>
      </c>
      <c r="E710" s="17" t="str">
        <f t="shared" si="26"/>
        <v>1</v>
      </c>
      <c r="F710" s="17" t="str">
        <f t="shared" si="27"/>
        <v>13</v>
      </c>
      <c r="G710" s="27" t="s">
        <v>147</v>
      </c>
      <c r="H710" s="28" t="s">
        <v>148</v>
      </c>
      <c r="I710" s="29">
        <v>45000</v>
      </c>
      <c r="J710" s="29">
        <v>0</v>
      </c>
      <c r="K710" s="29">
        <v>45000</v>
      </c>
      <c r="L710" s="29">
        <v>5000</v>
      </c>
      <c r="M710" s="29">
        <v>5000</v>
      </c>
      <c r="N710" s="29">
        <v>4515.8599999999997</v>
      </c>
      <c r="O710" s="29">
        <v>4515.8599999999997</v>
      </c>
    </row>
    <row r="711" spans="1:15" x14ac:dyDescent="0.25">
      <c r="A711" s="15" t="str">
        <f>MID(Tabla1[[#This Row],[Org 2]],1,2)</f>
        <v>07</v>
      </c>
      <c r="B711" s="27" t="s">
        <v>432</v>
      </c>
      <c r="C711" s="27" t="s">
        <v>433</v>
      </c>
      <c r="D711" s="16" t="str">
        <f>VLOOKUP(Tabla1[[#This Row],[Prog.]],Hoja2!B:C,2,FALSE)</f>
        <v>Tratamiento de residuos</v>
      </c>
      <c r="E711" s="17" t="str">
        <f t="shared" si="26"/>
        <v>2</v>
      </c>
      <c r="F711" s="17" t="str">
        <f t="shared" si="27"/>
        <v>22</v>
      </c>
      <c r="G711" s="27" t="s">
        <v>215</v>
      </c>
      <c r="H711" s="28" t="s">
        <v>216</v>
      </c>
      <c r="I711" s="29">
        <v>4095684</v>
      </c>
      <c r="J711" s="29">
        <v>0</v>
      </c>
      <c r="K711" s="29">
        <v>4095684</v>
      </c>
      <c r="L711" s="29">
        <v>1009886.91</v>
      </c>
      <c r="M711" s="29">
        <v>1009886.91</v>
      </c>
      <c r="N711" s="29">
        <v>1009886.91</v>
      </c>
      <c r="O711" s="29">
        <v>1009886.91</v>
      </c>
    </row>
    <row r="712" spans="1:15" x14ac:dyDescent="0.25">
      <c r="A712" s="15" t="str">
        <f>MID(Tabla1[[#This Row],[Org 2]],1,2)</f>
        <v>07</v>
      </c>
      <c r="B712" s="27" t="s">
        <v>432</v>
      </c>
      <c r="C712" s="27" t="s">
        <v>433</v>
      </c>
      <c r="D712" s="16" t="str">
        <f>VLOOKUP(Tabla1[[#This Row],[Prog.]],Hoja2!B:C,2,FALSE)</f>
        <v>Tratamiento de residuos</v>
      </c>
      <c r="E712" s="17" t="str">
        <f t="shared" si="26"/>
        <v>2</v>
      </c>
      <c r="F712" s="17" t="str">
        <f t="shared" si="27"/>
        <v>22</v>
      </c>
      <c r="G712" s="27" t="s">
        <v>171</v>
      </c>
      <c r="H712" s="28" t="s">
        <v>172</v>
      </c>
      <c r="I712" s="29">
        <v>0</v>
      </c>
      <c r="J712" s="29">
        <v>0</v>
      </c>
      <c r="K712" s="29">
        <v>0</v>
      </c>
      <c r="L712" s="29">
        <v>0</v>
      </c>
      <c r="M712" s="29">
        <v>0</v>
      </c>
      <c r="N712" s="29">
        <v>0</v>
      </c>
      <c r="O712" s="29">
        <v>0</v>
      </c>
    </row>
    <row r="713" spans="1:15" x14ac:dyDescent="0.25">
      <c r="A713" s="15" t="str">
        <f>MID(Tabla1[[#This Row],[Org 2]],1,2)</f>
        <v>07</v>
      </c>
      <c r="B713" s="27" t="s">
        <v>432</v>
      </c>
      <c r="C713" s="27" t="s">
        <v>433</v>
      </c>
      <c r="D713" s="16" t="str">
        <f>VLOOKUP(Tabla1[[#This Row],[Prog.]],Hoja2!B:C,2,FALSE)</f>
        <v>Tratamiento de residuos</v>
      </c>
      <c r="E713" s="17" t="str">
        <f t="shared" si="26"/>
        <v>6</v>
      </c>
      <c r="F713" s="17" t="str">
        <f t="shared" si="27"/>
        <v>61</v>
      </c>
      <c r="G713" s="27" t="s">
        <v>193</v>
      </c>
      <c r="H713" s="28" t="s">
        <v>194</v>
      </c>
      <c r="I713" s="29">
        <v>3305097</v>
      </c>
      <c r="J713" s="29">
        <v>450000</v>
      </c>
      <c r="K713" s="29">
        <v>3755097</v>
      </c>
      <c r="L713" s="29">
        <v>3755096.93</v>
      </c>
      <c r="M713" s="29">
        <v>0</v>
      </c>
      <c r="N713" s="29">
        <v>0</v>
      </c>
      <c r="O713" s="29">
        <v>0</v>
      </c>
    </row>
    <row r="714" spans="1:15" x14ac:dyDescent="0.25">
      <c r="A714" s="15" t="str">
        <f>MID(Tabla1[[#This Row],[Org 2]],1,2)</f>
        <v>07</v>
      </c>
      <c r="B714" s="27" t="s">
        <v>432</v>
      </c>
      <c r="C714" s="27" t="s">
        <v>434</v>
      </c>
      <c r="D714" s="16" t="str">
        <f>VLOOKUP(Tabla1[[#This Row],[Prog.]],Hoja2!B:C,2,FALSE)</f>
        <v>Dirección del área de medio ambiente</v>
      </c>
      <c r="E714" s="17" t="str">
        <f t="shared" si="26"/>
        <v>1</v>
      </c>
      <c r="F714" s="17" t="str">
        <f t="shared" si="27"/>
        <v>12</v>
      </c>
      <c r="G714" s="27" t="s">
        <v>125</v>
      </c>
      <c r="H714" s="28" t="s">
        <v>126</v>
      </c>
      <c r="I714" s="29">
        <v>45218</v>
      </c>
      <c r="J714" s="29">
        <v>0</v>
      </c>
      <c r="K714" s="29">
        <v>45218</v>
      </c>
      <c r="L714" s="29">
        <v>16000</v>
      </c>
      <c r="M714" s="29">
        <v>16000</v>
      </c>
      <c r="N714" s="29">
        <v>10349.84</v>
      </c>
      <c r="O714" s="29">
        <v>10349.84</v>
      </c>
    </row>
    <row r="715" spans="1:15" x14ac:dyDescent="0.25">
      <c r="A715" s="15" t="str">
        <f>MID(Tabla1[[#This Row],[Org 2]],1,2)</f>
        <v>07</v>
      </c>
      <c r="B715" s="27" t="s">
        <v>432</v>
      </c>
      <c r="C715" s="27" t="s">
        <v>434</v>
      </c>
      <c r="D715" s="16" t="str">
        <f>VLOOKUP(Tabla1[[#This Row],[Prog.]],Hoja2!B:C,2,FALSE)</f>
        <v>Dirección del área de medio ambiente</v>
      </c>
      <c r="E715" s="17" t="str">
        <f t="shared" si="26"/>
        <v>1</v>
      </c>
      <c r="F715" s="17" t="str">
        <f t="shared" si="27"/>
        <v>12</v>
      </c>
      <c r="G715" s="27" t="s">
        <v>127</v>
      </c>
      <c r="H715" s="28" t="s">
        <v>128</v>
      </c>
      <c r="I715" s="29">
        <v>31810</v>
      </c>
      <c r="J715" s="29">
        <v>0</v>
      </c>
      <c r="K715" s="29">
        <v>31810</v>
      </c>
      <c r="L715" s="29">
        <v>16100</v>
      </c>
      <c r="M715" s="29">
        <v>16100</v>
      </c>
      <c r="N715" s="29">
        <v>9178.7999999999993</v>
      </c>
      <c r="O715" s="29">
        <v>9178.7999999999993</v>
      </c>
    </row>
    <row r="716" spans="1:15" x14ac:dyDescent="0.25">
      <c r="A716" s="15" t="str">
        <f>MID(Tabla1[[#This Row],[Org 2]],1,2)</f>
        <v>07</v>
      </c>
      <c r="B716" s="27" t="s">
        <v>432</v>
      </c>
      <c r="C716" s="27" t="s">
        <v>434</v>
      </c>
      <c r="D716" s="16" t="str">
        <f>VLOOKUP(Tabla1[[#This Row],[Prog.]],Hoja2!B:C,2,FALSE)</f>
        <v>Dirección del área de medio ambiente</v>
      </c>
      <c r="E716" s="17" t="str">
        <f t="shared" si="26"/>
        <v>1</v>
      </c>
      <c r="F716" s="17" t="str">
        <f t="shared" si="27"/>
        <v>12</v>
      </c>
      <c r="G716" s="27" t="s">
        <v>95</v>
      </c>
      <c r="H716" s="28" t="s">
        <v>96</v>
      </c>
      <c r="I716" s="29">
        <v>24363</v>
      </c>
      <c r="J716" s="29">
        <v>0</v>
      </c>
      <c r="K716" s="29">
        <v>24363</v>
      </c>
      <c r="L716" s="29">
        <v>9000</v>
      </c>
      <c r="M716" s="29">
        <v>9000</v>
      </c>
      <c r="N716" s="29">
        <v>6891.68</v>
      </c>
      <c r="O716" s="29">
        <v>6891.68</v>
      </c>
    </row>
    <row r="717" spans="1:15" x14ac:dyDescent="0.25">
      <c r="A717" s="15" t="str">
        <f>MID(Tabla1[[#This Row],[Org 2]],1,2)</f>
        <v>07</v>
      </c>
      <c r="B717" s="27" t="s">
        <v>432</v>
      </c>
      <c r="C717" s="27" t="s">
        <v>434</v>
      </c>
      <c r="D717" s="16" t="str">
        <f>VLOOKUP(Tabla1[[#This Row],[Prog.]],Hoja2!B:C,2,FALSE)</f>
        <v>Dirección del área de medio ambiente</v>
      </c>
      <c r="E717" s="17" t="str">
        <f t="shared" si="26"/>
        <v>1</v>
      </c>
      <c r="F717" s="17" t="str">
        <f t="shared" si="27"/>
        <v>12</v>
      </c>
      <c r="G717" s="27" t="s">
        <v>129</v>
      </c>
      <c r="H717" s="28" t="s">
        <v>130</v>
      </c>
      <c r="I717" s="29">
        <v>10325</v>
      </c>
      <c r="J717" s="29">
        <v>0</v>
      </c>
      <c r="K717" s="29">
        <v>10325</v>
      </c>
      <c r="L717" s="29">
        <v>7000</v>
      </c>
      <c r="M717" s="29">
        <v>7000</v>
      </c>
      <c r="N717" s="29">
        <v>2796.22</v>
      </c>
      <c r="O717" s="29">
        <v>2796.22</v>
      </c>
    </row>
    <row r="718" spans="1:15" x14ac:dyDescent="0.25">
      <c r="A718" s="15" t="str">
        <f>MID(Tabla1[[#This Row],[Org 2]],1,2)</f>
        <v>07</v>
      </c>
      <c r="B718" s="27" t="s">
        <v>432</v>
      </c>
      <c r="C718" s="27" t="s">
        <v>434</v>
      </c>
      <c r="D718" s="16" t="str">
        <f>VLOOKUP(Tabla1[[#This Row],[Prog.]],Hoja2!B:C,2,FALSE)</f>
        <v>Dirección del área de medio ambiente</v>
      </c>
      <c r="E718" s="17" t="str">
        <f t="shared" si="26"/>
        <v>1</v>
      </c>
      <c r="F718" s="17" t="str">
        <f t="shared" si="27"/>
        <v>12</v>
      </c>
      <c r="G718" s="27" t="s">
        <v>97</v>
      </c>
      <c r="H718" s="28" t="s">
        <v>98</v>
      </c>
      <c r="I718" s="29">
        <v>37948</v>
      </c>
      <c r="J718" s="29">
        <v>0</v>
      </c>
      <c r="K718" s="29">
        <v>37948</v>
      </c>
      <c r="L718" s="29">
        <v>25000</v>
      </c>
      <c r="M718" s="29">
        <v>25000</v>
      </c>
      <c r="N718" s="29">
        <v>11200.5</v>
      </c>
      <c r="O718" s="29">
        <v>11200.5</v>
      </c>
    </row>
    <row r="719" spans="1:15" x14ac:dyDescent="0.25">
      <c r="A719" s="15" t="str">
        <f>MID(Tabla1[[#This Row],[Org 2]],1,2)</f>
        <v>07</v>
      </c>
      <c r="B719" s="27" t="s">
        <v>432</v>
      </c>
      <c r="C719" s="27" t="s">
        <v>434</v>
      </c>
      <c r="D719" s="16" t="str">
        <f>VLOOKUP(Tabla1[[#This Row],[Prog.]],Hoja2!B:C,2,FALSE)</f>
        <v>Dirección del área de medio ambiente</v>
      </c>
      <c r="E719" s="17" t="str">
        <f t="shared" si="26"/>
        <v>1</v>
      </c>
      <c r="F719" s="17" t="str">
        <f t="shared" si="27"/>
        <v>12</v>
      </c>
      <c r="G719" s="27" t="s">
        <v>99</v>
      </c>
      <c r="H719" s="28" t="s">
        <v>100</v>
      </c>
      <c r="I719" s="29">
        <v>79196</v>
      </c>
      <c r="J719" s="29">
        <v>0</v>
      </c>
      <c r="K719" s="29">
        <v>79196</v>
      </c>
      <c r="L719" s="29">
        <v>46000</v>
      </c>
      <c r="M719" s="29">
        <v>46000</v>
      </c>
      <c r="N719" s="29">
        <v>20018.57</v>
      </c>
      <c r="O719" s="29">
        <v>20018.57</v>
      </c>
    </row>
    <row r="720" spans="1:15" x14ac:dyDescent="0.25">
      <c r="A720" s="15" t="str">
        <f>MID(Tabla1[[#This Row],[Org 2]],1,2)</f>
        <v>07</v>
      </c>
      <c r="B720" s="27" t="s">
        <v>432</v>
      </c>
      <c r="C720" s="27" t="s">
        <v>434</v>
      </c>
      <c r="D720" s="16" t="str">
        <f>VLOOKUP(Tabla1[[#This Row],[Prog.]],Hoja2!B:C,2,FALSE)</f>
        <v>Dirección del área de medio ambiente</v>
      </c>
      <c r="E720" s="17" t="str">
        <f t="shared" si="26"/>
        <v>1</v>
      </c>
      <c r="F720" s="17" t="str">
        <f t="shared" si="27"/>
        <v>12</v>
      </c>
      <c r="G720" s="27" t="s">
        <v>101</v>
      </c>
      <c r="H720" s="28" t="s">
        <v>102</v>
      </c>
      <c r="I720" s="29">
        <v>189863</v>
      </c>
      <c r="J720" s="29">
        <v>0</v>
      </c>
      <c r="K720" s="29">
        <v>189863</v>
      </c>
      <c r="L720" s="29">
        <v>107000</v>
      </c>
      <c r="M720" s="29">
        <v>107000</v>
      </c>
      <c r="N720" s="29">
        <v>47707.43</v>
      </c>
      <c r="O720" s="29">
        <v>47707.43</v>
      </c>
    </row>
    <row r="721" spans="1:15" x14ac:dyDescent="0.25">
      <c r="A721" s="15" t="str">
        <f>MID(Tabla1[[#This Row],[Org 2]],1,2)</f>
        <v>07</v>
      </c>
      <c r="B721" s="27" t="s">
        <v>432</v>
      </c>
      <c r="C721" s="27" t="s">
        <v>434</v>
      </c>
      <c r="D721" s="16" t="str">
        <f>VLOOKUP(Tabla1[[#This Row],[Prog.]],Hoja2!B:C,2,FALSE)</f>
        <v>Dirección del área de medio ambiente</v>
      </c>
      <c r="E721" s="17" t="str">
        <f t="shared" si="26"/>
        <v>1</v>
      </c>
      <c r="F721" s="17" t="str">
        <f t="shared" si="27"/>
        <v>12</v>
      </c>
      <c r="G721" s="27" t="s">
        <v>103</v>
      </c>
      <c r="H721" s="28" t="s">
        <v>104</v>
      </c>
      <c r="I721" s="29">
        <v>15034</v>
      </c>
      <c r="J721" s="29">
        <v>0</v>
      </c>
      <c r="K721" s="29">
        <v>15034</v>
      </c>
      <c r="L721" s="29">
        <v>12000</v>
      </c>
      <c r="M721" s="29">
        <v>12000</v>
      </c>
      <c r="N721" s="29">
        <v>6034.24</v>
      </c>
      <c r="O721" s="29">
        <v>6034.24</v>
      </c>
    </row>
    <row r="722" spans="1:15" x14ac:dyDescent="0.25">
      <c r="A722" s="15" t="str">
        <f>MID(Tabla1[[#This Row],[Org 2]],1,2)</f>
        <v>07</v>
      </c>
      <c r="B722" s="27" t="s">
        <v>432</v>
      </c>
      <c r="C722" s="27" t="s">
        <v>434</v>
      </c>
      <c r="D722" s="16" t="str">
        <f>VLOOKUP(Tabla1[[#This Row],[Prog.]],Hoja2!B:C,2,FALSE)</f>
        <v>Dirección del área de medio ambiente</v>
      </c>
      <c r="E722" s="17" t="str">
        <f t="shared" si="26"/>
        <v>2</v>
      </c>
      <c r="F722" s="17" t="str">
        <f t="shared" si="27"/>
        <v>21</v>
      </c>
      <c r="G722" s="27" t="s">
        <v>133</v>
      </c>
      <c r="H722" s="28" t="s">
        <v>134</v>
      </c>
      <c r="I722" s="29">
        <v>12600</v>
      </c>
      <c r="J722" s="29">
        <v>0</v>
      </c>
      <c r="K722" s="29">
        <v>12600</v>
      </c>
      <c r="L722" s="29">
        <v>3348.99</v>
      </c>
      <c r="M722" s="29">
        <v>3348.99</v>
      </c>
      <c r="N722" s="29">
        <v>2890.4</v>
      </c>
      <c r="O722" s="29">
        <v>2890.4</v>
      </c>
    </row>
    <row r="723" spans="1:15" x14ac:dyDescent="0.25">
      <c r="A723" s="15" t="str">
        <f>MID(Tabla1[[#This Row],[Org 2]],1,2)</f>
        <v>07</v>
      </c>
      <c r="B723" s="27" t="s">
        <v>432</v>
      </c>
      <c r="C723" s="27" t="s">
        <v>434</v>
      </c>
      <c r="D723" s="16" t="str">
        <f>VLOOKUP(Tabla1[[#This Row],[Prog.]],Hoja2!B:C,2,FALSE)</f>
        <v>Dirección del área de medio ambiente</v>
      </c>
      <c r="E723" s="17" t="str">
        <f t="shared" si="26"/>
        <v>2</v>
      </c>
      <c r="F723" s="17" t="str">
        <f t="shared" si="27"/>
        <v>22</v>
      </c>
      <c r="G723" s="27" t="s">
        <v>168</v>
      </c>
      <c r="H723" s="28" t="s">
        <v>169</v>
      </c>
      <c r="I723" s="29">
        <v>21800</v>
      </c>
      <c r="J723" s="29">
        <v>0</v>
      </c>
      <c r="K723" s="29">
        <v>21800</v>
      </c>
      <c r="L723" s="29">
        <v>21000</v>
      </c>
      <c r="M723" s="29">
        <v>21000</v>
      </c>
      <c r="N723" s="29">
        <v>6019.27</v>
      </c>
      <c r="O723" s="29">
        <v>6019.27</v>
      </c>
    </row>
    <row r="724" spans="1:15" x14ac:dyDescent="0.25">
      <c r="A724" s="15" t="str">
        <f>MID(Tabla1[[#This Row],[Org 2]],1,2)</f>
        <v>07</v>
      </c>
      <c r="B724" s="27" t="s">
        <v>432</v>
      </c>
      <c r="C724" s="27" t="s">
        <v>434</v>
      </c>
      <c r="D724" s="16" t="str">
        <f>VLOOKUP(Tabla1[[#This Row],[Prog.]],Hoja2!B:C,2,FALSE)</f>
        <v>Dirección del área de medio ambiente</v>
      </c>
      <c r="E724" s="17" t="str">
        <f t="shared" si="26"/>
        <v>2</v>
      </c>
      <c r="F724" s="17" t="str">
        <f t="shared" si="27"/>
        <v>22</v>
      </c>
      <c r="G724" s="27" t="s">
        <v>274</v>
      </c>
      <c r="H724" s="28" t="s">
        <v>275</v>
      </c>
      <c r="I724" s="29">
        <v>1575</v>
      </c>
      <c r="J724" s="29">
        <v>0</v>
      </c>
      <c r="K724" s="29">
        <v>1575</v>
      </c>
      <c r="L724" s="29">
        <v>0</v>
      </c>
      <c r="M724" s="29">
        <v>0</v>
      </c>
      <c r="N724" s="29">
        <v>0</v>
      </c>
      <c r="O724" s="29">
        <v>0</v>
      </c>
    </row>
    <row r="725" spans="1:15" x14ac:dyDescent="0.25">
      <c r="A725" s="15" t="str">
        <f>MID(Tabla1[[#This Row],[Org 2]],1,2)</f>
        <v>07</v>
      </c>
      <c r="B725" s="27" t="s">
        <v>432</v>
      </c>
      <c r="C725" s="27" t="s">
        <v>434</v>
      </c>
      <c r="D725" s="16" t="str">
        <f>VLOOKUP(Tabla1[[#This Row],[Prog.]],Hoja2!B:C,2,FALSE)</f>
        <v>Dirección del área de medio ambiente</v>
      </c>
      <c r="E725" s="17" t="str">
        <f t="shared" si="26"/>
        <v>2</v>
      </c>
      <c r="F725" s="17" t="str">
        <f t="shared" si="27"/>
        <v>22</v>
      </c>
      <c r="G725" s="27" t="s">
        <v>213</v>
      </c>
      <c r="H725" s="28" t="s">
        <v>214</v>
      </c>
      <c r="I725" s="29">
        <v>30003</v>
      </c>
      <c r="J725" s="29">
        <v>0</v>
      </c>
      <c r="K725" s="29">
        <v>30003</v>
      </c>
      <c r="L725" s="29">
        <v>30307.64</v>
      </c>
      <c r="M725" s="29">
        <v>30307.64</v>
      </c>
      <c r="N725" s="29">
        <v>0</v>
      </c>
      <c r="O725" s="29">
        <v>0</v>
      </c>
    </row>
    <row r="726" spans="1:15" x14ac:dyDescent="0.25">
      <c r="A726" s="15" t="str">
        <f>MID(Tabla1[[#This Row],[Org 2]],1,2)</f>
        <v>07</v>
      </c>
      <c r="B726" s="27" t="s">
        <v>432</v>
      </c>
      <c r="C726" s="27" t="s">
        <v>434</v>
      </c>
      <c r="D726" s="16" t="str">
        <f>VLOOKUP(Tabla1[[#This Row],[Prog.]],Hoja2!B:C,2,FALSE)</f>
        <v>Dirección del área de medio ambiente</v>
      </c>
      <c r="E726" s="17" t="str">
        <f t="shared" si="26"/>
        <v>2</v>
      </c>
      <c r="F726" s="17" t="str">
        <f t="shared" si="27"/>
        <v>22</v>
      </c>
      <c r="G726" s="27" t="s">
        <v>157</v>
      </c>
      <c r="H726" s="28" t="s">
        <v>158</v>
      </c>
      <c r="I726" s="29">
        <v>1680</v>
      </c>
      <c r="J726" s="29">
        <v>0</v>
      </c>
      <c r="K726" s="29">
        <v>1680</v>
      </c>
      <c r="L726" s="29">
        <v>0</v>
      </c>
      <c r="M726" s="29">
        <v>0</v>
      </c>
      <c r="N726" s="29">
        <v>0</v>
      </c>
      <c r="O726" s="29">
        <v>0</v>
      </c>
    </row>
    <row r="727" spans="1:15" x14ac:dyDescent="0.25">
      <c r="A727" s="15" t="str">
        <f>MID(Tabla1[[#This Row],[Org 2]],1,2)</f>
        <v>07</v>
      </c>
      <c r="B727" s="27" t="s">
        <v>432</v>
      </c>
      <c r="C727" s="27" t="s">
        <v>434</v>
      </c>
      <c r="D727" s="16" t="str">
        <f>VLOOKUP(Tabla1[[#This Row],[Prog.]],Hoja2!B:C,2,FALSE)</f>
        <v>Dirección del área de medio ambiente</v>
      </c>
      <c r="E727" s="17" t="str">
        <f t="shared" si="26"/>
        <v>2</v>
      </c>
      <c r="F727" s="17" t="str">
        <f t="shared" si="27"/>
        <v>22</v>
      </c>
      <c r="G727" s="27" t="s">
        <v>187</v>
      </c>
      <c r="H727" s="28" t="s">
        <v>188</v>
      </c>
      <c r="I727" s="29">
        <v>1600</v>
      </c>
      <c r="J727" s="29">
        <v>0</v>
      </c>
      <c r="K727" s="29">
        <v>1600</v>
      </c>
      <c r="L727" s="29">
        <v>1656.23</v>
      </c>
      <c r="M727" s="29">
        <v>1656.23</v>
      </c>
      <c r="N727" s="29">
        <v>1656.23</v>
      </c>
      <c r="O727" s="29">
        <v>1656.23</v>
      </c>
    </row>
    <row r="728" spans="1:15" x14ac:dyDescent="0.25">
      <c r="A728" s="15" t="str">
        <f>MID(Tabla1[[#This Row],[Org 2]],1,2)</f>
        <v>07</v>
      </c>
      <c r="B728" s="27" t="s">
        <v>432</v>
      </c>
      <c r="C728" s="27" t="s">
        <v>434</v>
      </c>
      <c r="D728" s="16" t="str">
        <f>VLOOKUP(Tabla1[[#This Row],[Prog.]],Hoja2!B:C,2,FALSE)</f>
        <v>Dirección del área de medio ambiente</v>
      </c>
      <c r="E728" s="17" t="str">
        <f t="shared" si="26"/>
        <v>2</v>
      </c>
      <c r="F728" s="17" t="str">
        <f t="shared" si="27"/>
        <v>22</v>
      </c>
      <c r="G728" s="27" t="s">
        <v>161</v>
      </c>
      <c r="H728" s="28" t="s">
        <v>162</v>
      </c>
      <c r="I728" s="29">
        <v>3500</v>
      </c>
      <c r="J728" s="29">
        <v>0</v>
      </c>
      <c r="K728" s="29">
        <v>3500</v>
      </c>
      <c r="L728" s="29">
        <v>0</v>
      </c>
      <c r="M728" s="29">
        <v>0</v>
      </c>
      <c r="N728" s="29">
        <v>0</v>
      </c>
      <c r="O728" s="29">
        <v>0</v>
      </c>
    </row>
    <row r="729" spans="1:15" x14ac:dyDescent="0.25">
      <c r="A729" s="15" t="str">
        <f>MID(Tabla1[[#This Row],[Org 2]],1,2)</f>
        <v>07</v>
      </c>
      <c r="B729" s="27" t="s">
        <v>432</v>
      </c>
      <c r="C729" s="27" t="s">
        <v>434</v>
      </c>
      <c r="D729" s="16" t="str">
        <f>VLOOKUP(Tabla1[[#This Row],[Prog.]],Hoja2!B:C,2,FALSE)</f>
        <v>Dirección del área de medio ambiente</v>
      </c>
      <c r="E729" s="17" t="str">
        <f t="shared" si="26"/>
        <v>2</v>
      </c>
      <c r="F729" s="17" t="str">
        <f t="shared" si="27"/>
        <v>22</v>
      </c>
      <c r="G729" s="27" t="s">
        <v>163</v>
      </c>
      <c r="H729" s="28" t="s">
        <v>164</v>
      </c>
      <c r="I729" s="29">
        <v>3000</v>
      </c>
      <c r="J729" s="29">
        <v>0</v>
      </c>
      <c r="K729" s="29">
        <v>3000</v>
      </c>
      <c r="L729" s="29">
        <v>0</v>
      </c>
      <c r="M729" s="29">
        <v>0</v>
      </c>
      <c r="N729" s="29">
        <v>0</v>
      </c>
      <c r="O729" s="29">
        <v>0</v>
      </c>
    </row>
    <row r="730" spans="1:15" x14ac:dyDescent="0.25">
      <c r="A730" s="15" t="str">
        <f>MID(Tabla1[[#This Row],[Org 2]],1,2)</f>
        <v>07</v>
      </c>
      <c r="B730" s="27" t="s">
        <v>432</v>
      </c>
      <c r="C730" s="27" t="s">
        <v>434</v>
      </c>
      <c r="D730" s="16" t="str">
        <f>VLOOKUP(Tabla1[[#This Row],[Prog.]],Hoja2!B:C,2,FALSE)</f>
        <v>Dirección del área de medio ambiente</v>
      </c>
      <c r="E730" s="17" t="str">
        <f t="shared" si="26"/>
        <v>2</v>
      </c>
      <c r="F730" s="17" t="str">
        <f t="shared" si="27"/>
        <v>22</v>
      </c>
      <c r="G730" s="27" t="s">
        <v>165</v>
      </c>
      <c r="H730" s="28" t="s">
        <v>166</v>
      </c>
      <c r="I730" s="29">
        <v>18000</v>
      </c>
      <c r="J730" s="29">
        <v>0</v>
      </c>
      <c r="K730" s="29">
        <v>18000</v>
      </c>
      <c r="L730" s="29">
        <v>638</v>
      </c>
      <c r="M730" s="29">
        <v>638</v>
      </c>
      <c r="N730" s="29">
        <v>0</v>
      </c>
      <c r="O730" s="29">
        <v>0</v>
      </c>
    </row>
    <row r="731" spans="1:15" x14ac:dyDescent="0.25">
      <c r="A731" s="15" t="str">
        <f>MID(Tabla1[[#This Row],[Org 2]],1,2)</f>
        <v>07</v>
      </c>
      <c r="B731" s="27" t="s">
        <v>432</v>
      </c>
      <c r="C731" s="27" t="s">
        <v>434</v>
      </c>
      <c r="D731" s="16" t="str">
        <f>VLOOKUP(Tabla1[[#This Row],[Prog.]],Hoja2!B:C,2,FALSE)</f>
        <v>Dirección del área de medio ambiente</v>
      </c>
      <c r="E731" s="17" t="str">
        <f t="shared" si="26"/>
        <v>2</v>
      </c>
      <c r="F731" s="17" t="str">
        <f t="shared" si="27"/>
        <v>22</v>
      </c>
      <c r="G731" s="27" t="s">
        <v>215</v>
      </c>
      <c r="H731" s="28" t="s">
        <v>216</v>
      </c>
      <c r="I731" s="29">
        <v>63250</v>
      </c>
      <c r="J731" s="29">
        <v>0</v>
      </c>
      <c r="K731" s="29">
        <v>63250</v>
      </c>
      <c r="L731" s="29">
        <v>88130.92</v>
      </c>
      <c r="M731" s="29">
        <v>88130.92</v>
      </c>
      <c r="N731" s="29">
        <v>14688.48</v>
      </c>
      <c r="O731" s="29">
        <v>14688.48</v>
      </c>
    </row>
    <row r="732" spans="1:15" x14ac:dyDescent="0.25">
      <c r="A732" s="15" t="str">
        <f>MID(Tabla1[[#This Row],[Org 2]],1,2)</f>
        <v>07</v>
      </c>
      <c r="B732" s="27" t="s">
        <v>432</v>
      </c>
      <c r="C732" s="27" t="s">
        <v>434</v>
      </c>
      <c r="D732" s="16" t="str">
        <f>VLOOKUP(Tabla1[[#This Row],[Prog.]],Hoja2!B:C,2,FALSE)</f>
        <v>Dirección del área de medio ambiente</v>
      </c>
      <c r="E732" s="17" t="str">
        <f t="shared" si="26"/>
        <v>2</v>
      </c>
      <c r="F732" s="17" t="str">
        <f t="shared" si="27"/>
        <v>22</v>
      </c>
      <c r="G732" s="27" t="s">
        <v>171</v>
      </c>
      <c r="H732" s="28" t="s">
        <v>172</v>
      </c>
      <c r="I732" s="29">
        <v>60000</v>
      </c>
      <c r="J732" s="29">
        <v>0</v>
      </c>
      <c r="K732" s="29">
        <v>60000</v>
      </c>
      <c r="L732" s="29">
        <v>50709.62</v>
      </c>
      <c r="M732" s="29">
        <v>50709.62</v>
      </c>
      <c r="N732" s="29">
        <v>8451.6</v>
      </c>
      <c r="O732" s="29">
        <v>8451.6</v>
      </c>
    </row>
    <row r="733" spans="1:15" x14ac:dyDescent="0.25">
      <c r="A733" s="15" t="str">
        <f>MID(Tabla1[[#This Row],[Org 2]],1,2)</f>
        <v>07</v>
      </c>
      <c r="B733" s="27" t="s">
        <v>432</v>
      </c>
      <c r="C733" s="27" t="s">
        <v>434</v>
      </c>
      <c r="D733" s="16" t="str">
        <f>VLOOKUP(Tabla1[[#This Row],[Prog.]],Hoja2!B:C,2,FALSE)</f>
        <v>Dirección del área de medio ambiente</v>
      </c>
      <c r="E733" s="17" t="str">
        <f t="shared" si="26"/>
        <v>2</v>
      </c>
      <c r="F733" s="17" t="str">
        <f t="shared" si="27"/>
        <v>22</v>
      </c>
      <c r="G733" s="27" t="s">
        <v>137</v>
      </c>
      <c r="H733" s="28" t="s">
        <v>138</v>
      </c>
      <c r="I733" s="29">
        <v>52100</v>
      </c>
      <c r="J733" s="29">
        <v>0</v>
      </c>
      <c r="K733" s="29">
        <v>52100</v>
      </c>
      <c r="L733" s="29">
        <v>25022</v>
      </c>
      <c r="M733" s="29">
        <v>25022</v>
      </c>
      <c r="N733" s="29">
        <v>0</v>
      </c>
      <c r="O733" s="29">
        <v>0</v>
      </c>
    </row>
    <row r="734" spans="1:15" x14ac:dyDescent="0.25">
      <c r="A734" s="15" t="str">
        <f>MID(Tabla1[[#This Row],[Org 2]],1,2)</f>
        <v>07</v>
      </c>
      <c r="B734" s="27" t="s">
        <v>432</v>
      </c>
      <c r="C734" s="27" t="s">
        <v>434</v>
      </c>
      <c r="D734" s="16" t="str">
        <f>VLOOKUP(Tabla1[[#This Row],[Prog.]],Hoja2!B:C,2,FALSE)</f>
        <v>Dirección del área de medio ambiente</v>
      </c>
      <c r="E734" s="17" t="str">
        <f t="shared" si="26"/>
        <v>2</v>
      </c>
      <c r="F734" s="17" t="str">
        <f t="shared" si="27"/>
        <v>23</v>
      </c>
      <c r="G734" s="27" t="s">
        <v>117</v>
      </c>
      <c r="H734" s="28" t="s">
        <v>118</v>
      </c>
      <c r="I734" s="29">
        <v>1000</v>
      </c>
      <c r="J734" s="29">
        <v>0</v>
      </c>
      <c r="K734" s="29">
        <v>1000</v>
      </c>
      <c r="L734" s="29">
        <v>0</v>
      </c>
      <c r="M734" s="29">
        <v>0</v>
      </c>
      <c r="N734" s="29">
        <v>0</v>
      </c>
      <c r="O734" s="29">
        <v>0</v>
      </c>
    </row>
    <row r="735" spans="1:15" x14ac:dyDescent="0.25">
      <c r="A735" s="15" t="str">
        <f>MID(Tabla1[[#This Row],[Org 2]],1,2)</f>
        <v>07</v>
      </c>
      <c r="B735" s="27" t="s">
        <v>432</v>
      </c>
      <c r="C735" s="27" t="s">
        <v>434</v>
      </c>
      <c r="D735" s="16" t="str">
        <f>VLOOKUP(Tabla1[[#This Row],[Prog.]],Hoja2!B:C,2,FALSE)</f>
        <v>Dirección del área de medio ambiente</v>
      </c>
      <c r="E735" s="17" t="str">
        <f t="shared" si="26"/>
        <v>2</v>
      </c>
      <c r="F735" s="17" t="str">
        <f t="shared" si="27"/>
        <v>23</v>
      </c>
      <c r="G735" s="27" t="s">
        <v>121</v>
      </c>
      <c r="H735" s="28" t="s">
        <v>122</v>
      </c>
      <c r="I735" s="29">
        <v>1000</v>
      </c>
      <c r="J735" s="29">
        <v>0</v>
      </c>
      <c r="K735" s="29">
        <v>1000</v>
      </c>
      <c r="L735" s="29">
        <v>0</v>
      </c>
      <c r="M735" s="29">
        <v>0</v>
      </c>
      <c r="N735" s="29">
        <v>0</v>
      </c>
      <c r="O735" s="29">
        <v>0</v>
      </c>
    </row>
    <row r="736" spans="1:15" x14ac:dyDescent="0.25">
      <c r="A736" s="15" t="str">
        <f>MID(Tabla1[[#This Row],[Org 2]],1,2)</f>
        <v>07</v>
      </c>
      <c r="B736" s="27" t="s">
        <v>432</v>
      </c>
      <c r="C736" s="27" t="s">
        <v>434</v>
      </c>
      <c r="D736" s="16" t="str">
        <f>VLOOKUP(Tabla1[[#This Row],[Prog.]],Hoja2!B:C,2,FALSE)</f>
        <v>Dirección del área de medio ambiente</v>
      </c>
      <c r="E736" s="17" t="str">
        <f t="shared" si="26"/>
        <v>3</v>
      </c>
      <c r="F736" s="17" t="str">
        <f t="shared" si="27"/>
        <v>35</v>
      </c>
      <c r="G736" s="27" t="s">
        <v>892</v>
      </c>
      <c r="H736" s="28" t="s">
        <v>893</v>
      </c>
      <c r="I736" s="29">
        <v>4000</v>
      </c>
      <c r="J736" s="29">
        <v>0</v>
      </c>
      <c r="K736" s="29">
        <v>4000</v>
      </c>
      <c r="L736" s="29">
        <v>2282.88</v>
      </c>
      <c r="M736" s="29">
        <v>2282.88</v>
      </c>
      <c r="N736" s="29">
        <v>2282.88</v>
      </c>
      <c r="O736" s="29">
        <v>2282.88</v>
      </c>
    </row>
    <row r="737" spans="1:15" x14ac:dyDescent="0.25">
      <c r="A737" s="15" t="str">
        <f>MID(Tabla1[[#This Row],[Org 2]],1,2)</f>
        <v>07</v>
      </c>
      <c r="B737" s="27" t="s">
        <v>432</v>
      </c>
      <c r="C737" s="27" t="s">
        <v>434</v>
      </c>
      <c r="D737" s="16" t="str">
        <f>VLOOKUP(Tabla1[[#This Row],[Prog.]],Hoja2!B:C,2,FALSE)</f>
        <v>Dirección del área de medio ambiente</v>
      </c>
      <c r="E737" s="17" t="str">
        <f t="shared" si="26"/>
        <v>4</v>
      </c>
      <c r="F737" s="17" t="str">
        <f t="shared" si="27"/>
        <v>46</v>
      </c>
      <c r="G737" s="27" t="s">
        <v>182</v>
      </c>
      <c r="H737" s="28" t="s">
        <v>183</v>
      </c>
      <c r="I737" s="29">
        <v>6200</v>
      </c>
      <c r="J737" s="29">
        <v>0</v>
      </c>
      <c r="K737" s="29">
        <v>6200</v>
      </c>
      <c r="L737" s="29">
        <v>2000</v>
      </c>
      <c r="M737" s="29">
        <v>2000</v>
      </c>
      <c r="N737" s="29">
        <v>0</v>
      </c>
      <c r="O737" s="29">
        <v>0</v>
      </c>
    </row>
    <row r="738" spans="1:15" x14ac:dyDescent="0.25">
      <c r="A738" s="15" t="str">
        <f>MID(Tabla1[[#This Row],[Org 2]],1,2)</f>
        <v>07</v>
      </c>
      <c r="B738" s="27" t="s">
        <v>432</v>
      </c>
      <c r="C738" s="27" t="s">
        <v>434</v>
      </c>
      <c r="D738" s="16" t="str">
        <f>VLOOKUP(Tabla1[[#This Row],[Prog.]],Hoja2!B:C,2,FALSE)</f>
        <v>Dirección del área de medio ambiente</v>
      </c>
      <c r="E738" s="17" t="str">
        <f t="shared" si="26"/>
        <v>7</v>
      </c>
      <c r="F738" s="17" t="str">
        <f t="shared" si="27"/>
        <v>76</v>
      </c>
      <c r="G738" s="27" t="s">
        <v>925</v>
      </c>
      <c r="H738" s="28" t="s">
        <v>181</v>
      </c>
      <c r="I738" s="29">
        <v>791583</v>
      </c>
      <c r="J738" s="29">
        <v>0</v>
      </c>
      <c r="K738" s="29">
        <v>791583</v>
      </c>
      <c r="L738" s="29">
        <v>0</v>
      </c>
      <c r="M738" s="29">
        <v>0</v>
      </c>
      <c r="N738" s="29">
        <v>0</v>
      </c>
      <c r="O738" s="29">
        <v>0</v>
      </c>
    </row>
    <row r="739" spans="1:15" x14ac:dyDescent="0.25">
      <c r="A739" s="15" t="str">
        <f>MID(Tabla1[[#This Row],[Org 2]],1,2)</f>
        <v>07</v>
      </c>
      <c r="B739" s="27" t="s">
        <v>432</v>
      </c>
      <c r="C739" s="27" t="s">
        <v>435</v>
      </c>
      <c r="D739" s="16" t="str">
        <f>VLOOKUP(Tabla1[[#This Row],[Prog.]],Hoja2!B:C,2,FALSE)</f>
        <v>Parques y jardines</v>
      </c>
      <c r="E739" s="17" t="str">
        <f t="shared" si="26"/>
        <v>1</v>
      </c>
      <c r="F739" s="17" t="str">
        <f t="shared" si="27"/>
        <v>12</v>
      </c>
      <c r="G739" s="27" t="s">
        <v>125</v>
      </c>
      <c r="H739" s="28" t="s">
        <v>126</v>
      </c>
      <c r="I739" s="29">
        <v>18087</v>
      </c>
      <c r="J739" s="29">
        <v>0</v>
      </c>
      <c r="K739" s="29">
        <v>18087</v>
      </c>
      <c r="L739" s="29">
        <v>11000</v>
      </c>
      <c r="M739" s="29">
        <v>11000</v>
      </c>
      <c r="N739" s="29">
        <v>4511.4799999999996</v>
      </c>
      <c r="O739" s="29">
        <v>4511.4799999999996</v>
      </c>
    </row>
    <row r="740" spans="1:15" x14ac:dyDescent="0.25">
      <c r="A740" s="15" t="str">
        <f>MID(Tabla1[[#This Row],[Org 2]],1,2)</f>
        <v>07</v>
      </c>
      <c r="B740" s="27" t="s">
        <v>432</v>
      </c>
      <c r="C740" s="27" t="s">
        <v>435</v>
      </c>
      <c r="D740" s="16" t="str">
        <f>VLOOKUP(Tabla1[[#This Row],[Prog.]],Hoja2!B:C,2,FALSE)</f>
        <v>Parques y jardines</v>
      </c>
      <c r="E740" s="17" t="str">
        <f t="shared" si="26"/>
        <v>1</v>
      </c>
      <c r="F740" s="17" t="str">
        <f t="shared" si="27"/>
        <v>12</v>
      </c>
      <c r="G740" s="27" t="s">
        <v>95</v>
      </c>
      <c r="H740" s="28" t="s">
        <v>96</v>
      </c>
      <c r="I740" s="29">
        <v>24363</v>
      </c>
      <c r="J740" s="29">
        <v>0</v>
      </c>
      <c r="K740" s="29">
        <v>24363</v>
      </c>
      <c r="L740" s="29">
        <v>8000</v>
      </c>
      <c r="M740" s="29">
        <v>8000</v>
      </c>
      <c r="N740" s="29">
        <v>3589.42</v>
      </c>
      <c r="O740" s="29">
        <v>3589.42</v>
      </c>
    </row>
    <row r="741" spans="1:15" x14ac:dyDescent="0.25">
      <c r="A741" s="15" t="str">
        <f>MID(Tabla1[[#This Row],[Org 2]],1,2)</f>
        <v>07</v>
      </c>
      <c r="B741" s="27" t="s">
        <v>432</v>
      </c>
      <c r="C741" s="27" t="s">
        <v>435</v>
      </c>
      <c r="D741" s="16" t="str">
        <f>VLOOKUP(Tabla1[[#This Row],[Prog.]],Hoja2!B:C,2,FALSE)</f>
        <v>Parques y jardines</v>
      </c>
      <c r="E741" s="17" t="str">
        <f t="shared" si="26"/>
        <v>1</v>
      </c>
      <c r="F741" s="17" t="str">
        <f t="shared" si="27"/>
        <v>12</v>
      </c>
      <c r="G741" s="27" t="s">
        <v>129</v>
      </c>
      <c r="H741" s="28" t="s">
        <v>130</v>
      </c>
      <c r="I741" s="29">
        <v>10325</v>
      </c>
      <c r="J741" s="29">
        <v>0</v>
      </c>
      <c r="K741" s="29">
        <v>10325</v>
      </c>
      <c r="L741" s="29">
        <v>6000</v>
      </c>
      <c r="M741" s="29">
        <v>6000</v>
      </c>
      <c r="N741" s="29">
        <v>2294.36</v>
      </c>
      <c r="O741" s="29">
        <v>2294.36</v>
      </c>
    </row>
    <row r="742" spans="1:15" x14ac:dyDescent="0.25">
      <c r="A742" s="15" t="str">
        <f>MID(Tabla1[[#This Row],[Org 2]],1,2)</f>
        <v>07</v>
      </c>
      <c r="B742" s="27" t="s">
        <v>432</v>
      </c>
      <c r="C742" s="27" t="s">
        <v>435</v>
      </c>
      <c r="D742" s="16" t="str">
        <f>VLOOKUP(Tabla1[[#This Row],[Prog.]],Hoja2!B:C,2,FALSE)</f>
        <v>Parques y jardines</v>
      </c>
      <c r="E742" s="17" t="str">
        <f t="shared" si="26"/>
        <v>1</v>
      </c>
      <c r="F742" s="17" t="str">
        <f t="shared" si="27"/>
        <v>12</v>
      </c>
      <c r="G742" s="27" t="s">
        <v>97</v>
      </c>
      <c r="H742" s="28" t="s">
        <v>98</v>
      </c>
      <c r="I742" s="29">
        <v>5720</v>
      </c>
      <c r="J742" s="29">
        <v>0</v>
      </c>
      <c r="K742" s="29">
        <v>5720</v>
      </c>
      <c r="L742" s="29">
        <v>4000</v>
      </c>
      <c r="M742" s="29">
        <v>4000</v>
      </c>
      <c r="N742" s="29">
        <v>1307.8900000000001</v>
      </c>
      <c r="O742" s="29">
        <v>1307.8900000000001</v>
      </c>
    </row>
    <row r="743" spans="1:15" x14ac:dyDescent="0.25">
      <c r="A743" s="15" t="str">
        <f>MID(Tabla1[[#This Row],[Org 2]],1,2)</f>
        <v>07</v>
      </c>
      <c r="B743" s="27" t="s">
        <v>432</v>
      </c>
      <c r="C743" s="27" t="s">
        <v>435</v>
      </c>
      <c r="D743" s="16" t="str">
        <f>VLOOKUP(Tabla1[[#This Row],[Prog.]],Hoja2!B:C,2,FALSE)</f>
        <v>Parques y jardines</v>
      </c>
      <c r="E743" s="17" t="str">
        <f t="shared" si="26"/>
        <v>1</v>
      </c>
      <c r="F743" s="17" t="str">
        <f t="shared" si="27"/>
        <v>12</v>
      </c>
      <c r="G743" s="27" t="s">
        <v>99</v>
      </c>
      <c r="H743" s="28" t="s">
        <v>100</v>
      </c>
      <c r="I743" s="29">
        <v>34022</v>
      </c>
      <c r="J743" s="29">
        <v>0</v>
      </c>
      <c r="K743" s="29">
        <v>34022</v>
      </c>
      <c r="L743" s="29">
        <v>15000</v>
      </c>
      <c r="M743" s="29">
        <v>15000</v>
      </c>
      <c r="N743" s="29">
        <v>6645.89</v>
      </c>
      <c r="O743" s="29">
        <v>6645.89</v>
      </c>
    </row>
    <row r="744" spans="1:15" x14ac:dyDescent="0.25">
      <c r="A744" s="15" t="str">
        <f>MID(Tabla1[[#This Row],[Org 2]],1,2)</f>
        <v>07</v>
      </c>
      <c r="B744" s="27" t="s">
        <v>432</v>
      </c>
      <c r="C744" s="27" t="s">
        <v>435</v>
      </c>
      <c r="D744" s="16" t="str">
        <f>VLOOKUP(Tabla1[[#This Row],[Prog.]],Hoja2!B:C,2,FALSE)</f>
        <v>Parques y jardines</v>
      </c>
      <c r="E744" s="17" t="str">
        <f t="shared" si="26"/>
        <v>1</v>
      </c>
      <c r="F744" s="17" t="str">
        <f t="shared" si="27"/>
        <v>12</v>
      </c>
      <c r="G744" s="27" t="s">
        <v>101</v>
      </c>
      <c r="H744" s="28" t="s">
        <v>102</v>
      </c>
      <c r="I744" s="29">
        <v>76149</v>
      </c>
      <c r="J744" s="29">
        <v>0</v>
      </c>
      <c r="K744" s="29">
        <v>76149</v>
      </c>
      <c r="L744" s="29">
        <v>34000</v>
      </c>
      <c r="M744" s="29">
        <v>34000</v>
      </c>
      <c r="N744" s="29">
        <v>20040.5</v>
      </c>
      <c r="O744" s="29">
        <v>20040.5</v>
      </c>
    </row>
    <row r="745" spans="1:15" x14ac:dyDescent="0.25">
      <c r="A745" s="15" t="str">
        <f>MID(Tabla1[[#This Row],[Org 2]],1,2)</f>
        <v>07</v>
      </c>
      <c r="B745" s="27" t="s">
        <v>432</v>
      </c>
      <c r="C745" s="27" t="s">
        <v>435</v>
      </c>
      <c r="D745" s="16" t="str">
        <f>VLOOKUP(Tabla1[[#This Row],[Prog.]],Hoja2!B:C,2,FALSE)</f>
        <v>Parques y jardines</v>
      </c>
      <c r="E745" s="17" t="str">
        <f t="shared" si="26"/>
        <v>1</v>
      </c>
      <c r="F745" s="17" t="str">
        <f t="shared" si="27"/>
        <v>12</v>
      </c>
      <c r="G745" s="27" t="s">
        <v>103</v>
      </c>
      <c r="H745" s="28" t="s">
        <v>104</v>
      </c>
      <c r="I745" s="29">
        <v>2092</v>
      </c>
      <c r="J745" s="29">
        <v>0</v>
      </c>
      <c r="K745" s="29">
        <v>2092</v>
      </c>
      <c r="L745" s="29">
        <v>1700</v>
      </c>
      <c r="M745" s="29">
        <v>1700</v>
      </c>
      <c r="N745" s="29">
        <v>824.7</v>
      </c>
      <c r="O745" s="29">
        <v>824.7</v>
      </c>
    </row>
    <row r="746" spans="1:15" x14ac:dyDescent="0.25">
      <c r="A746" s="15" t="str">
        <f>MID(Tabla1[[#This Row],[Org 2]],1,2)</f>
        <v>07</v>
      </c>
      <c r="B746" s="27" t="s">
        <v>432</v>
      </c>
      <c r="C746" s="27" t="s">
        <v>435</v>
      </c>
      <c r="D746" s="16" t="str">
        <f>VLOOKUP(Tabla1[[#This Row],[Prog.]],Hoja2!B:C,2,FALSE)</f>
        <v>Parques y jardines</v>
      </c>
      <c r="E746" s="17" t="str">
        <f t="shared" si="26"/>
        <v>1</v>
      </c>
      <c r="F746" s="17" t="str">
        <f t="shared" si="27"/>
        <v>13</v>
      </c>
      <c r="G746" s="27" t="s">
        <v>142</v>
      </c>
      <c r="H746" s="28" t="s">
        <v>94</v>
      </c>
      <c r="I746" s="29">
        <v>1932199</v>
      </c>
      <c r="J746" s="29">
        <v>0</v>
      </c>
      <c r="K746" s="29">
        <v>1932199</v>
      </c>
      <c r="L746" s="29">
        <v>745000</v>
      </c>
      <c r="M746" s="29">
        <v>745000</v>
      </c>
      <c r="N746" s="29">
        <v>333630.44</v>
      </c>
      <c r="O746" s="29">
        <v>333630.44</v>
      </c>
    </row>
    <row r="747" spans="1:15" x14ac:dyDescent="0.25">
      <c r="A747" s="15" t="str">
        <f>MID(Tabla1[[#This Row],[Org 2]],1,2)</f>
        <v>07</v>
      </c>
      <c r="B747" s="27" t="s">
        <v>432</v>
      </c>
      <c r="C747" s="27" t="s">
        <v>435</v>
      </c>
      <c r="D747" s="16" t="str">
        <f>VLOOKUP(Tabla1[[#This Row],[Prog.]],Hoja2!B:C,2,FALSE)</f>
        <v>Parques y jardines</v>
      </c>
      <c r="E747" s="17" t="str">
        <f t="shared" si="26"/>
        <v>1</v>
      </c>
      <c r="F747" s="17" t="str">
        <f t="shared" si="27"/>
        <v>13</v>
      </c>
      <c r="G747" s="27" t="s">
        <v>143</v>
      </c>
      <c r="H747" s="28" t="s">
        <v>144</v>
      </c>
      <c r="I747" s="29">
        <v>17000</v>
      </c>
      <c r="J747" s="29">
        <v>0</v>
      </c>
      <c r="K747" s="29">
        <v>17000</v>
      </c>
      <c r="L747" s="29">
        <v>0</v>
      </c>
      <c r="M747" s="29">
        <v>0</v>
      </c>
      <c r="N747" s="29">
        <v>0</v>
      </c>
      <c r="O747" s="29">
        <v>0</v>
      </c>
    </row>
    <row r="748" spans="1:15" x14ac:dyDescent="0.25">
      <c r="A748" s="15" t="str">
        <f>MID(Tabla1[[#This Row],[Org 2]],1,2)</f>
        <v>07</v>
      </c>
      <c r="B748" s="27" t="s">
        <v>432</v>
      </c>
      <c r="C748" s="27" t="s">
        <v>435</v>
      </c>
      <c r="D748" s="16" t="str">
        <f>VLOOKUP(Tabla1[[#This Row],[Prog.]],Hoja2!B:C,2,FALSE)</f>
        <v>Parques y jardines</v>
      </c>
      <c r="E748" s="17" t="str">
        <f t="shared" si="26"/>
        <v>1</v>
      </c>
      <c r="F748" s="17" t="str">
        <f t="shared" si="27"/>
        <v>13</v>
      </c>
      <c r="G748" s="27" t="s">
        <v>145</v>
      </c>
      <c r="H748" s="28" t="s">
        <v>146</v>
      </c>
      <c r="I748" s="29">
        <v>1916925</v>
      </c>
      <c r="J748" s="29">
        <v>0</v>
      </c>
      <c r="K748" s="29">
        <v>1916925</v>
      </c>
      <c r="L748" s="29">
        <v>835000</v>
      </c>
      <c r="M748" s="29">
        <v>835000</v>
      </c>
      <c r="N748" s="29">
        <v>388113.79</v>
      </c>
      <c r="O748" s="29">
        <v>388113.79</v>
      </c>
    </row>
    <row r="749" spans="1:15" x14ac:dyDescent="0.25">
      <c r="A749" s="15" t="str">
        <f>MID(Tabla1[[#This Row],[Org 2]],1,2)</f>
        <v>07</v>
      </c>
      <c r="B749" s="27" t="s">
        <v>432</v>
      </c>
      <c r="C749" s="27" t="s">
        <v>435</v>
      </c>
      <c r="D749" s="16" t="str">
        <f>VLOOKUP(Tabla1[[#This Row],[Prog.]],Hoja2!B:C,2,FALSE)</f>
        <v>Parques y jardines</v>
      </c>
      <c r="E749" s="17" t="str">
        <f t="shared" si="26"/>
        <v>1</v>
      </c>
      <c r="F749" s="17" t="str">
        <f t="shared" si="27"/>
        <v>13</v>
      </c>
      <c r="G749" s="27" t="s">
        <v>147</v>
      </c>
      <c r="H749" s="28" t="s">
        <v>148</v>
      </c>
      <c r="I749" s="29">
        <v>10000</v>
      </c>
      <c r="J749" s="29">
        <v>0</v>
      </c>
      <c r="K749" s="29">
        <v>10000</v>
      </c>
      <c r="L749" s="29">
        <v>80000</v>
      </c>
      <c r="M749" s="29">
        <v>80000</v>
      </c>
      <c r="N749" s="29">
        <v>32337.51</v>
      </c>
      <c r="O749" s="29">
        <v>32337.51</v>
      </c>
    </row>
    <row r="750" spans="1:15" x14ac:dyDescent="0.25">
      <c r="A750" s="15" t="str">
        <f>MID(Tabla1[[#This Row],[Org 2]],1,2)</f>
        <v>07</v>
      </c>
      <c r="B750" s="27" t="s">
        <v>432</v>
      </c>
      <c r="C750" s="27" t="s">
        <v>435</v>
      </c>
      <c r="D750" s="16" t="str">
        <f>VLOOKUP(Tabla1[[#This Row],[Prog.]],Hoja2!B:C,2,FALSE)</f>
        <v>Parques y jardines</v>
      </c>
      <c r="E750" s="17" t="str">
        <f t="shared" si="26"/>
        <v>1</v>
      </c>
      <c r="F750" s="17" t="str">
        <f t="shared" si="27"/>
        <v>14</v>
      </c>
      <c r="G750" s="27" t="s">
        <v>302</v>
      </c>
      <c r="H750" s="28" t="s">
        <v>303</v>
      </c>
      <c r="I750" s="29">
        <v>827000</v>
      </c>
      <c r="J750" s="29">
        <v>0</v>
      </c>
      <c r="K750" s="29">
        <v>827000</v>
      </c>
      <c r="L750" s="29">
        <v>0</v>
      </c>
      <c r="M750" s="29">
        <v>0</v>
      </c>
      <c r="N750" s="29">
        <v>0</v>
      </c>
      <c r="O750" s="29">
        <v>0</v>
      </c>
    </row>
    <row r="751" spans="1:15" x14ac:dyDescent="0.25">
      <c r="A751" s="15" t="str">
        <f>MID(Tabla1[[#This Row],[Org 2]],1,2)</f>
        <v>07</v>
      </c>
      <c r="B751" s="27" t="s">
        <v>432</v>
      </c>
      <c r="C751" s="27" t="s">
        <v>435</v>
      </c>
      <c r="D751" s="16" t="str">
        <f>VLOOKUP(Tabla1[[#This Row],[Prog.]],Hoja2!B:C,2,FALSE)</f>
        <v>Parques y jardines</v>
      </c>
      <c r="E751" s="17" t="str">
        <f t="shared" si="26"/>
        <v>2</v>
      </c>
      <c r="F751" s="17" t="str">
        <f t="shared" si="27"/>
        <v>20</v>
      </c>
      <c r="G751" s="27" t="s">
        <v>131</v>
      </c>
      <c r="H751" s="28" t="s">
        <v>132</v>
      </c>
      <c r="I751" s="29">
        <v>31000</v>
      </c>
      <c r="J751" s="29">
        <v>0</v>
      </c>
      <c r="K751" s="29">
        <v>31000</v>
      </c>
      <c r="L751" s="29">
        <v>10593.55</v>
      </c>
      <c r="M751" s="29">
        <v>10593.55</v>
      </c>
      <c r="N751" s="29">
        <v>0</v>
      </c>
      <c r="O751" s="29">
        <v>0</v>
      </c>
    </row>
    <row r="752" spans="1:15" x14ac:dyDescent="0.25">
      <c r="A752" s="15" t="str">
        <f>MID(Tabla1[[#This Row],[Org 2]],1,2)</f>
        <v>07</v>
      </c>
      <c r="B752" s="27" t="s">
        <v>432</v>
      </c>
      <c r="C752" s="27" t="s">
        <v>435</v>
      </c>
      <c r="D752" s="16" t="str">
        <f>VLOOKUP(Tabla1[[#This Row],[Prog.]],Hoja2!B:C,2,FALSE)</f>
        <v>Parques y jardines</v>
      </c>
      <c r="E752" s="17" t="str">
        <f t="shared" si="26"/>
        <v>2</v>
      </c>
      <c r="F752" s="17" t="str">
        <f t="shared" si="27"/>
        <v>21</v>
      </c>
      <c r="G752" s="27" t="s">
        <v>436</v>
      </c>
      <c r="H752" s="28" t="s">
        <v>437</v>
      </c>
      <c r="I752" s="29">
        <v>96000</v>
      </c>
      <c r="J752" s="29">
        <v>0</v>
      </c>
      <c r="K752" s="29">
        <v>96000</v>
      </c>
      <c r="L752" s="29">
        <v>0</v>
      </c>
      <c r="M752" s="29">
        <v>0</v>
      </c>
      <c r="N752" s="29">
        <v>0</v>
      </c>
      <c r="O752" s="29">
        <v>0</v>
      </c>
    </row>
    <row r="753" spans="1:15" x14ac:dyDescent="0.25">
      <c r="A753" s="15" t="str">
        <f>MID(Tabla1[[#This Row],[Org 2]],1,2)</f>
        <v>07</v>
      </c>
      <c r="B753" s="27" t="s">
        <v>432</v>
      </c>
      <c r="C753" s="27" t="s">
        <v>435</v>
      </c>
      <c r="D753" s="16" t="str">
        <f>VLOOKUP(Tabla1[[#This Row],[Prog.]],Hoja2!B:C,2,FALSE)</f>
        <v>Parques y jardines</v>
      </c>
      <c r="E753" s="17" t="str">
        <f t="shared" si="26"/>
        <v>2</v>
      </c>
      <c r="F753" s="17" t="str">
        <f t="shared" si="27"/>
        <v>21</v>
      </c>
      <c r="G753" s="27" t="s">
        <v>211</v>
      </c>
      <c r="H753" s="28" t="s">
        <v>212</v>
      </c>
      <c r="I753" s="29">
        <v>2500</v>
      </c>
      <c r="J753" s="29">
        <v>0</v>
      </c>
      <c r="K753" s="29">
        <v>2500</v>
      </c>
      <c r="L753" s="29">
        <v>0</v>
      </c>
      <c r="M753" s="29">
        <v>0</v>
      </c>
      <c r="N753" s="29">
        <v>0</v>
      </c>
      <c r="O753" s="29">
        <v>0</v>
      </c>
    </row>
    <row r="754" spans="1:15" x14ac:dyDescent="0.25">
      <c r="A754" s="15" t="str">
        <f>MID(Tabla1[[#This Row],[Org 2]],1,2)</f>
        <v>07</v>
      </c>
      <c r="B754" s="27" t="s">
        <v>432</v>
      </c>
      <c r="C754" s="27" t="s">
        <v>435</v>
      </c>
      <c r="D754" s="16" t="str">
        <f>VLOOKUP(Tabla1[[#This Row],[Prog.]],Hoja2!B:C,2,FALSE)</f>
        <v>Parques y jardines</v>
      </c>
      <c r="E754" s="17" t="str">
        <f t="shared" si="26"/>
        <v>2</v>
      </c>
      <c r="F754" s="17" t="str">
        <f t="shared" si="27"/>
        <v>21</v>
      </c>
      <c r="G754" s="27" t="s">
        <v>133</v>
      </c>
      <c r="H754" s="28" t="s">
        <v>134</v>
      </c>
      <c r="I754" s="29">
        <v>95000</v>
      </c>
      <c r="J754" s="29">
        <v>0</v>
      </c>
      <c r="K754" s="29">
        <v>95000</v>
      </c>
      <c r="L754" s="29">
        <v>85000</v>
      </c>
      <c r="M754" s="29">
        <v>19175.28</v>
      </c>
      <c r="N754" s="29">
        <v>15853.88</v>
      </c>
      <c r="O754" s="29">
        <v>15853.88</v>
      </c>
    </row>
    <row r="755" spans="1:15" x14ac:dyDescent="0.25">
      <c r="A755" s="15" t="str">
        <f>MID(Tabla1[[#This Row],[Org 2]],1,2)</f>
        <v>07</v>
      </c>
      <c r="B755" s="27" t="s">
        <v>432</v>
      </c>
      <c r="C755" s="27" t="s">
        <v>435</v>
      </c>
      <c r="D755" s="16" t="str">
        <f>VLOOKUP(Tabla1[[#This Row],[Prog.]],Hoja2!B:C,2,FALSE)</f>
        <v>Parques y jardines</v>
      </c>
      <c r="E755" s="17" t="str">
        <f t="shared" si="26"/>
        <v>2</v>
      </c>
      <c r="F755" s="17" t="str">
        <f t="shared" si="27"/>
        <v>21</v>
      </c>
      <c r="G755" s="27" t="s">
        <v>151</v>
      </c>
      <c r="H755" s="28" t="s">
        <v>152</v>
      </c>
      <c r="I755" s="29">
        <v>65000</v>
      </c>
      <c r="J755" s="29">
        <v>0</v>
      </c>
      <c r="K755" s="29">
        <v>65000</v>
      </c>
      <c r="L755" s="29">
        <v>60000</v>
      </c>
      <c r="M755" s="29">
        <v>20527.7</v>
      </c>
      <c r="N755" s="29">
        <v>20527.7</v>
      </c>
      <c r="O755" s="29">
        <v>20527.7</v>
      </c>
    </row>
    <row r="756" spans="1:15" x14ac:dyDescent="0.25">
      <c r="A756" s="15" t="str">
        <f>MID(Tabla1[[#This Row],[Org 2]],1,2)</f>
        <v>07</v>
      </c>
      <c r="B756" s="27" t="s">
        <v>432</v>
      </c>
      <c r="C756" s="27" t="s">
        <v>435</v>
      </c>
      <c r="D756" s="16" t="str">
        <f>VLOOKUP(Tabla1[[#This Row],[Prog.]],Hoja2!B:C,2,FALSE)</f>
        <v>Parques y jardines</v>
      </c>
      <c r="E756" s="17" t="str">
        <f t="shared" si="26"/>
        <v>2</v>
      </c>
      <c r="F756" s="17" t="str">
        <f t="shared" si="27"/>
        <v>22</v>
      </c>
      <c r="G756" s="27" t="s">
        <v>168</v>
      </c>
      <c r="H756" s="28" t="s">
        <v>169</v>
      </c>
      <c r="I756" s="29">
        <v>375000</v>
      </c>
      <c r="J756" s="29">
        <v>0</v>
      </c>
      <c r="K756" s="29">
        <v>375000</v>
      </c>
      <c r="L756" s="29">
        <v>340000</v>
      </c>
      <c r="M756" s="29">
        <v>340000</v>
      </c>
      <c r="N756" s="29">
        <v>72233.7</v>
      </c>
      <c r="O756" s="29">
        <v>72233.7</v>
      </c>
    </row>
    <row r="757" spans="1:15" x14ac:dyDescent="0.25">
      <c r="A757" s="15" t="str">
        <f>MID(Tabla1[[#This Row],[Org 2]],1,2)</f>
        <v>07</v>
      </c>
      <c r="B757" s="27" t="s">
        <v>432</v>
      </c>
      <c r="C757" s="27" t="s">
        <v>435</v>
      </c>
      <c r="D757" s="16" t="str">
        <f>VLOOKUP(Tabla1[[#This Row],[Prog.]],Hoja2!B:C,2,FALSE)</f>
        <v>Parques y jardines</v>
      </c>
      <c r="E757" s="17" t="str">
        <f t="shared" si="26"/>
        <v>2</v>
      </c>
      <c r="F757" s="17" t="str">
        <f t="shared" si="27"/>
        <v>22</v>
      </c>
      <c r="G757" s="27" t="s">
        <v>274</v>
      </c>
      <c r="H757" s="28" t="s">
        <v>275</v>
      </c>
      <c r="I757" s="29">
        <v>90000</v>
      </c>
      <c r="J757" s="29">
        <v>0</v>
      </c>
      <c r="K757" s="29">
        <v>90000</v>
      </c>
      <c r="L757" s="29">
        <v>10899.34</v>
      </c>
      <c r="M757" s="29">
        <v>10899.34</v>
      </c>
      <c r="N757" s="29">
        <v>10899.34</v>
      </c>
      <c r="O757" s="29">
        <v>10899.34</v>
      </c>
    </row>
    <row r="758" spans="1:15" x14ac:dyDescent="0.25">
      <c r="A758" s="15" t="str">
        <f>MID(Tabla1[[#This Row],[Org 2]],1,2)</f>
        <v>07</v>
      </c>
      <c r="B758" s="27" t="s">
        <v>432</v>
      </c>
      <c r="C758" s="27" t="s">
        <v>435</v>
      </c>
      <c r="D758" s="16" t="str">
        <f>VLOOKUP(Tabla1[[#This Row],[Prog.]],Hoja2!B:C,2,FALSE)</f>
        <v>Parques y jardines</v>
      </c>
      <c r="E758" s="17" t="str">
        <f t="shared" si="26"/>
        <v>2</v>
      </c>
      <c r="F758" s="17" t="str">
        <f t="shared" si="27"/>
        <v>22</v>
      </c>
      <c r="G758" s="27" t="s">
        <v>213</v>
      </c>
      <c r="H758" s="28" t="s">
        <v>214</v>
      </c>
      <c r="I758" s="29">
        <v>2000</v>
      </c>
      <c r="J758" s="29">
        <v>0</v>
      </c>
      <c r="K758" s="29">
        <v>2000</v>
      </c>
      <c r="L758" s="29">
        <v>0</v>
      </c>
      <c r="M758" s="29">
        <v>0</v>
      </c>
      <c r="N758" s="29">
        <v>0</v>
      </c>
      <c r="O758" s="29">
        <v>0</v>
      </c>
    </row>
    <row r="759" spans="1:15" x14ac:dyDescent="0.25">
      <c r="A759" s="15" t="str">
        <f>MID(Tabla1[[#This Row],[Org 2]],1,2)</f>
        <v>07</v>
      </c>
      <c r="B759" s="27" t="s">
        <v>432</v>
      </c>
      <c r="C759" s="27" t="s">
        <v>435</v>
      </c>
      <c r="D759" s="16" t="str">
        <f>VLOOKUP(Tabla1[[#This Row],[Prog.]],Hoja2!B:C,2,FALSE)</f>
        <v>Parques y jardines</v>
      </c>
      <c r="E759" s="17" t="str">
        <f t="shared" si="26"/>
        <v>2</v>
      </c>
      <c r="F759" s="17" t="str">
        <f t="shared" si="27"/>
        <v>22</v>
      </c>
      <c r="G759" s="27" t="s">
        <v>153</v>
      </c>
      <c r="H759" s="28" t="s">
        <v>154</v>
      </c>
      <c r="I759" s="29">
        <v>100000</v>
      </c>
      <c r="J759" s="29">
        <v>0</v>
      </c>
      <c r="K759" s="29">
        <v>100000</v>
      </c>
      <c r="L759" s="29">
        <v>130000</v>
      </c>
      <c r="M759" s="29">
        <v>130000</v>
      </c>
      <c r="N759" s="29">
        <v>0</v>
      </c>
      <c r="O759" s="29">
        <v>0</v>
      </c>
    </row>
    <row r="760" spans="1:15" x14ac:dyDescent="0.25">
      <c r="A760" s="15" t="str">
        <f>MID(Tabla1[[#This Row],[Org 2]],1,2)</f>
        <v>07</v>
      </c>
      <c r="B760" s="27" t="s">
        <v>432</v>
      </c>
      <c r="C760" s="27" t="s">
        <v>435</v>
      </c>
      <c r="D760" s="16" t="str">
        <f>VLOOKUP(Tabla1[[#This Row],[Prog.]],Hoja2!B:C,2,FALSE)</f>
        <v>Parques y jardines</v>
      </c>
      <c r="E760" s="17" t="str">
        <f t="shared" si="26"/>
        <v>2</v>
      </c>
      <c r="F760" s="17" t="str">
        <f t="shared" si="27"/>
        <v>22</v>
      </c>
      <c r="G760" s="27" t="s">
        <v>155</v>
      </c>
      <c r="H760" s="28" t="s">
        <v>156</v>
      </c>
      <c r="I760" s="29">
        <v>40000</v>
      </c>
      <c r="J760" s="29">
        <v>0</v>
      </c>
      <c r="K760" s="29">
        <v>40000</v>
      </c>
      <c r="L760" s="29">
        <v>40000</v>
      </c>
      <c r="M760" s="29">
        <v>457.07</v>
      </c>
      <c r="N760" s="29">
        <v>457.07</v>
      </c>
      <c r="O760" s="29">
        <v>457.07</v>
      </c>
    </row>
    <row r="761" spans="1:15" x14ac:dyDescent="0.25">
      <c r="A761" s="15" t="str">
        <f>MID(Tabla1[[#This Row],[Org 2]],1,2)</f>
        <v>07</v>
      </c>
      <c r="B761" s="27" t="s">
        <v>432</v>
      </c>
      <c r="C761" s="27" t="s">
        <v>435</v>
      </c>
      <c r="D761" s="16" t="str">
        <f>VLOOKUP(Tabla1[[#This Row],[Prog.]],Hoja2!B:C,2,FALSE)</f>
        <v>Parques y jardines</v>
      </c>
      <c r="E761" s="17" t="str">
        <f t="shared" si="26"/>
        <v>2</v>
      </c>
      <c r="F761" s="17" t="str">
        <f t="shared" si="27"/>
        <v>22</v>
      </c>
      <c r="G761" s="27" t="s">
        <v>299</v>
      </c>
      <c r="H761" s="28" t="s">
        <v>300</v>
      </c>
      <c r="I761" s="29">
        <v>15000</v>
      </c>
      <c r="J761" s="29">
        <v>0</v>
      </c>
      <c r="K761" s="29">
        <v>15000</v>
      </c>
      <c r="L761" s="29">
        <v>10000</v>
      </c>
      <c r="M761" s="29">
        <v>1371.84</v>
      </c>
      <c r="N761" s="29">
        <v>408.69</v>
      </c>
      <c r="O761" s="29">
        <v>408.69</v>
      </c>
    </row>
    <row r="762" spans="1:15" x14ac:dyDescent="0.25">
      <c r="A762" s="15" t="str">
        <f>MID(Tabla1[[#This Row],[Org 2]],1,2)</f>
        <v>07</v>
      </c>
      <c r="B762" s="27" t="s">
        <v>432</v>
      </c>
      <c r="C762" s="27" t="s">
        <v>435</v>
      </c>
      <c r="D762" s="16" t="str">
        <f>VLOOKUP(Tabla1[[#This Row],[Prog.]],Hoja2!B:C,2,FALSE)</f>
        <v>Parques y jardines</v>
      </c>
      <c r="E762" s="17" t="str">
        <f t="shared" si="26"/>
        <v>2</v>
      </c>
      <c r="F762" s="17" t="str">
        <f t="shared" si="27"/>
        <v>22</v>
      </c>
      <c r="G762" s="27" t="s">
        <v>157</v>
      </c>
      <c r="H762" s="28" t="s">
        <v>158</v>
      </c>
      <c r="I762" s="29">
        <v>3500</v>
      </c>
      <c r="J762" s="29">
        <v>0</v>
      </c>
      <c r="K762" s="29">
        <v>3500</v>
      </c>
      <c r="L762" s="29">
        <v>0</v>
      </c>
      <c r="M762" s="29">
        <v>0</v>
      </c>
      <c r="N762" s="29">
        <v>0</v>
      </c>
      <c r="O762" s="29">
        <v>0</v>
      </c>
    </row>
    <row r="763" spans="1:15" x14ac:dyDescent="0.25">
      <c r="A763" s="15" t="str">
        <f>MID(Tabla1[[#This Row],[Org 2]],1,2)</f>
        <v>07</v>
      </c>
      <c r="B763" s="27" t="s">
        <v>432</v>
      </c>
      <c r="C763" s="27" t="s">
        <v>435</v>
      </c>
      <c r="D763" s="16" t="str">
        <f>VLOOKUP(Tabla1[[#This Row],[Prog.]],Hoja2!B:C,2,FALSE)</f>
        <v>Parques y jardines</v>
      </c>
      <c r="E763" s="17" t="str">
        <f t="shared" si="26"/>
        <v>2</v>
      </c>
      <c r="F763" s="17" t="str">
        <f t="shared" si="27"/>
        <v>22</v>
      </c>
      <c r="G763" s="27" t="s">
        <v>438</v>
      </c>
      <c r="H763" s="28" t="s">
        <v>439</v>
      </c>
      <c r="I763" s="29">
        <v>6500</v>
      </c>
      <c r="J763" s="29">
        <v>0</v>
      </c>
      <c r="K763" s="29">
        <v>6500</v>
      </c>
      <c r="L763" s="29">
        <v>1375.9</v>
      </c>
      <c r="M763" s="29">
        <v>1375.9</v>
      </c>
      <c r="N763" s="29">
        <v>1375.9</v>
      </c>
      <c r="O763" s="29">
        <v>1375.9</v>
      </c>
    </row>
    <row r="764" spans="1:15" x14ac:dyDescent="0.25">
      <c r="A764" s="15" t="str">
        <f>MID(Tabla1[[#This Row],[Org 2]],1,2)</f>
        <v>07</v>
      </c>
      <c r="B764" s="27" t="s">
        <v>432</v>
      </c>
      <c r="C764" s="27" t="s">
        <v>435</v>
      </c>
      <c r="D764" s="16" t="str">
        <f>VLOOKUP(Tabla1[[#This Row],[Prog.]],Hoja2!B:C,2,FALSE)</f>
        <v>Parques y jardines</v>
      </c>
      <c r="E764" s="17" t="str">
        <f t="shared" si="26"/>
        <v>2</v>
      </c>
      <c r="F764" s="17" t="str">
        <f t="shared" si="27"/>
        <v>22</v>
      </c>
      <c r="G764" s="27" t="s">
        <v>159</v>
      </c>
      <c r="H764" s="28" t="s">
        <v>160</v>
      </c>
      <c r="I764" s="29">
        <v>90000</v>
      </c>
      <c r="J764" s="29">
        <v>0</v>
      </c>
      <c r="K764" s="29">
        <v>90000</v>
      </c>
      <c r="L764" s="29">
        <v>76319.44</v>
      </c>
      <c r="M764" s="29">
        <v>14086.22</v>
      </c>
      <c r="N764" s="29">
        <v>14086.22</v>
      </c>
      <c r="O764" s="29">
        <v>14086.22</v>
      </c>
    </row>
    <row r="765" spans="1:15" x14ac:dyDescent="0.25">
      <c r="A765" s="15" t="str">
        <f>MID(Tabla1[[#This Row],[Org 2]],1,2)</f>
        <v>07</v>
      </c>
      <c r="B765" s="27" t="s">
        <v>432</v>
      </c>
      <c r="C765" s="27" t="s">
        <v>435</v>
      </c>
      <c r="D765" s="16" t="str">
        <f>VLOOKUP(Tabla1[[#This Row],[Prog.]],Hoja2!B:C,2,FALSE)</f>
        <v>Parques y jardines</v>
      </c>
      <c r="E765" s="17" t="str">
        <f t="shared" si="26"/>
        <v>2</v>
      </c>
      <c r="F765" s="17" t="str">
        <f t="shared" si="27"/>
        <v>22</v>
      </c>
      <c r="G765" s="27" t="s">
        <v>187</v>
      </c>
      <c r="H765" s="28" t="s">
        <v>188</v>
      </c>
      <c r="I765" s="29">
        <v>3500</v>
      </c>
      <c r="J765" s="29">
        <v>0</v>
      </c>
      <c r="K765" s="29">
        <v>3500</v>
      </c>
      <c r="L765" s="29">
        <v>0</v>
      </c>
      <c r="M765" s="29">
        <v>0</v>
      </c>
      <c r="N765" s="29">
        <v>0</v>
      </c>
      <c r="O765" s="29">
        <v>0</v>
      </c>
    </row>
    <row r="766" spans="1:15" x14ac:dyDescent="0.25">
      <c r="A766" s="15" t="str">
        <f>MID(Tabla1[[#This Row],[Org 2]],1,2)</f>
        <v>07</v>
      </c>
      <c r="B766" s="27" t="s">
        <v>432</v>
      </c>
      <c r="C766" s="27" t="s">
        <v>435</v>
      </c>
      <c r="D766" s="16" t="str">
        <f>VLOOKUP(Tabla1[[#This Row],[Prog.]],Hoja2!B:C,2,FALSE)</f>
        <v>Parques y jardines</v>
      </c>
      <c r="E766" s="17" t="str">
        <f t="shared" si="26"/>
        <v>2</v>
      </c>
      <c r="F766" s="17" t="str">
        <f t="shared" si="27"/>
        <v>22</v>
      </c>
      <c r="G766" s="27" t="s">
        <v>189</v>
      </c>
      <c r="H766" s="28" t="s">
        <v>190</v>
      </c>
      <c r="I766" s="29">
        <v>3000</v>
      </c>
      <c r="J766" s="29">
        <v>0</v>
      </c>
      <c r="K766" s="29">
        <v>3000</v>
      </c>
      <c r="L766" s="29">
        <v>636.6</v>
      </c>
      <c r="M766" s="29">
        <v>636.6</v>
      </c>
      <c r="N766" s="29">
        <v>636.6</v>
      </c>
      <c r="O766" s="29">
        <v>636.6</v>
      </c>
    </row>
    <row r="767" spans="1:15" x14ac:dyDescent="0.25">
      <c r="A767" s="15" t="str">
        <f>MID(Tabla1[[#This Row],[Org 2]],1,2)</f>
        <v>07</v>
      </c>
      <c r="B767" s="27" t="s">
        <v>432</v>
      </c>
      <c r="C767" s="27" t="s">
        <v>435</v>
      </c>
      <c r="D767" s="16" t="str">
        <f>VLOOKUP(Tabla1[[#This Row],[Prog.]],Hoja2!B:C,2,FALSE)</f>
        <v>Parques y jardines</v>
      </c>
      <c r="E767" s="17" t="str">
        <f t="shared" si="26"/>
        <v>2</v>
      </c>
      <c r="F767" s="17" t="str">
        <f t="shared" si="27"/>
        <v>22</v>
      </c>
      <c r="G767" s="27" t="s">
        <v>161</v>
      </c>
      <c r="H767" s="28" t="s">
        <v>162</v>
      </c>
      <c r="I767" s="29">
        <v>0</v>
      </c>
      <c r="J767" s="29">
        <v>0</v>
      </c>
      <c r="K767" s="29">
        <v>0</v>
      </c>
      <c r="L767" s="29">
        <v>0</v>
      </c>
      <c r="M767" s="29">
        <v>0</v>
      </c>
      <c r="N767" s="29">
        <v>0</v>
      </c>
      <c r="O767" s="29">
        <v>0</v>
      </c>
    </row>
    <row r="768" spans="1:15" x14ac:dyDescent="0.25">
      <c r="A768" s="15" t="str">
        <f>MID(Tabla1[[#This Row],[Org 2]],1,2)</f>
        <v>07</v>
      </c>
      <c r="B768" s="27" t="s">
        <v>432</v>
      </c>
      <c r="C768" s="27" t="s">
        <v>435</v>
      </c>
      <c r="D768" s="16" t="str">
        <f>VLOOKUP(Tabla1[[#This Row],[Prog.]],Hoja2!B:C,2,FALSE)</f>
        <v>Parques y jardines</v>
      </c>
      <c r="E768" s="17" t="str">
        <f t="shared" si="26"/>
        <v>2</v>
      </c>
      <c r="F768" s="17" t="str">
        <f t="shared" si="27"/>
        <v>22</v>
      </c>
      <c r="G768" s="27" t="s">
        <v>163</v>
      </c>
      <c r="H768" s="28" t="s">
        <v>164</v>
      </c>
      <c r="I768" s="29">
        <v>0</v>
      </c>
      <c r="J768" s="29">
        <v>0</v>
      </c>
      <c r="K768" s="29">
        <v>0</v>
      </c>
      <c r="L768" s="29">
        <v>0</v>
      </c>
      <c r="M768" s="29">
        <v>0</v>
      </c>
      <c r="N768" s="29">
        <v>0</v>
      </c>
      <c r="O768" s="29">
        <v>0</v>
      </c>
    </row>
    <row r="769" spans="1:15" x14ac:dyDescent="0.25">
      <c r="A769" s="15" t="str">
        <f>MID(Tabla1[[#This Row],[Org 2]],1,2)</f>
        <v>07</v>
      </c>
      <c r="B769" s="27" t="s">
        <v>432</v>
      </c>
      <c r="C769" s="27" t="s">
        <v>435</v>
      </c>
      <c r="D769" s="16" t="str">
        <f>VLOOKUP(Tabla1[[#This Row],[Prog.]],Hoja2!B:C,2,FALSE)</f>
        <v>Parques y jardines</v>
      </c>
      <c r="E769" s="17" t="str">
        <f t="shared" ref="E769:E832" si="28">LEFT(G769,1)</f>
        <v>2</v>
      </c>
      <c r="F769" s="17" t="str">
        <f t="shared" ref="F769:F832" si="29">LEFT(G769,2)</f>
        <v>22</v>
      </c>
      <c r="G769" s="27" t="s">
        <v>165</v>
      </c>
      <c r="H769" s="28" t="s">
        <v>166</v>
      </c>
      <c r="I769" s="29">
        <v>12282</v>
      </c>
      <c r="J769" s="29">
        <v>0</v>
      </c>
      <c r="K769" s="29">
        <v>12282</v>
      </c>
      <c r="L769" s="29">
        <v>9659.48</v>
      </c>
      <c r="M769" s="29">
        <v>9659.48</v>
      </c>
      <c r="N769" s="29">
        <v>9659.48</v>
      </c>
      <c r="O769" s="29">
        <v>9659.48</v>
      </c>
    </row>
    <row r="770" spans="1:15" x14ac:dyDescent="0.25">
      <c r="A770" s="15" t="str">
        <f>MID(Tabla1[[#This Row],[Org 2]],1,2)</f>
        <v>07</v>
      </c>
      <c r="B770" s="27" t="s">
        <v>432</v>
      </c>
      <c r="C770" s="27" t="s">
        <v>435</v>
      </c>
      <c r="D770" s="16" t="str">
        <f>VLOOKUP(Tabla1[[#This Row],[Prog.]],Hoja2!B:C,2,FALSE)</f>
        <v>Parques y jardines</v>
      </c>
      <c r="E770" s="17" t="str">
        <f t="shared" si="28"/>
        <v>2</v>
      </c>
      <c r="F770" s="17" t="str">
        <f t="shared" si="29"/>
        <v>22</v>
      </c>
      <c r="G770" s="27" t="s">
        <v>215</v>
      </c>
      <c r="H770" s="28" t="s">
        <v>216</v>
      </c>
      <c r="I770" s="29">
        <v>21000</v>
      </c>
      <c r="J770" s="29">
        <v>0</v>
      </c>
      <c r="K770" s="29">
        <v>21000</v>
      </c>
      <c r="L770" s="29">
        <v>14157</v>
      </c>
      <c r="M770" s="29">
        <v>14157</v>
      </c>
      <c r="N770" s="29">
        <v>4719</v>
      </c>
      <c r="O770" s="29">
        <v>4719</v>
      </c>
    </row>
    <row r="771" spans="1:15" x14ac:dyDescent="0.25">
      <c r="A771" s="15" t="str">
        <f>MID(Tabla1[[#This Row],[Org 2]],1,2)</f>
        <v>07</v>
      </c>
      <c r="B771" s="27" t="s">
        <v>432</v>
      </c>
      <c r="C771" s="27" t="s">
        <v>435</v>
      </c>
      <c r="D771" s="16" t="str">
        <f>VLOOKUP(Tabla1[[#This Row],[Prog.]],Hoja2!B:C,2,FALSE)</f>
        <v>Parques y jardines</v>
      </c>
      <c r="E771" s="17" t="str">
        <f t="shared" si="28"/>
        <v>2</v>
      </c>
      <c r="F771" s="17" t="str">
        <f t="shared" si="29"/>
        <v>22</v>
      </c>
      <c r="G771" s="27" t="s">
        <v>171</v>
      </c>
      <c r="H771" s="28" t="s">
        <v>172</v>
      </c>
      <c r="I771" s="29">
        <v>9000</v>
      </c>
      <c r="J771" s="29">
        <v>0</v>
      </c>
      <c r="K771" s="29">
        <v>9000</v>
      </c>
      <c r="L771" s="29">
        <v>0</v>
      </c>
      <c r="M771" s="29">
        <v>0</v>
      </c>
      <c r="N771" s="29">
        <v>0</v>
      </c>
      <c r="O771" s="29">
        <v>0</v>
      </c>
    </row>
    <row r="772" spans="1:15" x14ac:dyDescent="0.25">
      <c r="A772" s="15" t="str">
        <f>MID(Tabla1[[#This Row],[Org 2]],1,2)</f>
        <v>07</v>
      </c>
      <c r="B772" s="27" t="s">
        <v>432</v>
      </c>
      <c r="C772" s="27" t="s">
        <v>435</v>
      </c>
      <c r="D772" s="16" t="str">
        <f>VLOOKUP(Tabla1[[#This Row],[Prog.]],Hoja2!B:C,2,FALSE)</f>
        <v>Parques y jardines</v>
      </c>
      <c r="E772" s="17" t="str">
        <f t="shared" si="28"/>
        <v>2</v>
      </c>
      <c r="F772" s="17" t="str">
        <f t="shared" si="29"/>
        <v>22</v>
      </c>
      <c r="G772" s="27" t="s">
        <v>137</v>
      </c>
      <c r="H772" s="28" t="s">
        <v>138</v>
      </c>
      <c r="I772" s="29">
        <v>1197705</v>
      </c>
      <c r="J772" s="29">
        <v>0</v>
      </c>
      <c r="K772" s="29">
        <v>1197705</v>
      </c>
      <c r="L772" s="29">
        <v>812674.18</v>
      </c>
      <c r="M772" s="29">
        <v>812674.18</v>
      </c>
      <c r="N772" s="29">
        <v>196585.72</v>
      </c>
      <c r="O772" s="29">
        <v>175503.77</v>
      </c>
    </row>
    <row r="773" spans="1:15" x14ac:dyDescent="0.25">
      <c r="A773" s="15" t="str">
        <f>MID(Tabla1[[#This Row],[Org 2]],1,2)</f>
        <v>07</v>
      </c>
      <c r="B773" s="27" t="s">
        <v>432</v>
      </c>
      <c r="C773" s="27" t="s">
        <v>435</v>
      </c>
      <c r="D773" s="16" t="str">
        <f>VLOOKUP(Tabla1[[#This Row],[Prog.]],Hoja2!B:C,2,FALSE)</f>
        <v>Parques y jardines</v>
      </c>
      <c r="E773" s="17" t="str">
        <f t="shared" si="28"/>
        <v>4</v>
      </c>
      <c r="F773" s="17" t="str">
        <f t="shared" si="29"/>
        <v>48</v>
      </c>
      <c r="G773" s="27" t="s">
        <v>265</v>
      </c>
      <c r="H773" s="28" t="s">
        <v>123</v>
      </c>
      <c r="I773" s="29">
        <v>198</v>
      </c>
      <c r="J773" s="29">
        <v>0</v>
      </c>
      <c r="K773" s="29">
        <v>198</v>
      </c>
      <c r="L773" s="29">
        <v>0</v>
      </c>
      <c r="M773" s="29">
        <v>0</v>
      </c>
      <c r="N773" s="29">
        <v>0</v>
      </c>
      <c r="O773" s="29">
        <v>0</v>
      </c>
    </row>
    <row r="774" spans="1:15" x14ac:dyDescent="0.25">
      <c r="A774" s="15" t="str">
        <f>MID(Tabla1[[#This Row],[Org 2]],1,2)</f>
        <v>07</v>
      </c>
      <c r="B774" s="27" t="s">
        <v>432</v>
      </c>
      <c r="C774" s="27" t="s">
        <v>435</v>
      </c>
      <c r="D774" s="16" t="str">
        <f>VLOOKUP(Tabla1[[#This Row],[Prog.]],Hoja2!B:C,2,FALSE)</f>
        <v>Parques y jardines</v>
      </c>
      <c r="E774" s="17" t="str">
        <f t="shared" si="28"/>
        <v>6</v>
      </c>
      <c r="F774" s="17" t="str">
        <f t="shared" si="29"/>
        <v>61</v>
      </c>
      <c r="G774" s="27" t="s">
        <v>440</v>
      </c>
      <c r="H774" s="28" t="s">
        <v>202</v>
      </c>
      <c r="I774" s="29">
        <v>6000004</v>
      </c>
      <c r="J774" s="29">
        <v>0</v>
      </c>
      <c r="K774" s="29">
        <v>6000004</v>
      </c>
      <c r="L774" s="29">
        <v>3882020.87</v>
      </c>
      <c r="M774" s="29">
        <v>3882020.87</v>
      </c>
      <c r="N774" s="29">
        <v>866436.37</v>
      </c>
      <c r="O774" s="29">
        <v>716101.66</v>
      </c>
    </row>
    <row r="775" spans="1:15" x14ac:dyDescent="0.25">
      <c r="A775" s="15" t="str">
        <f>MID(Tabla1[[#This Row],[Org 2]],1,2)</f>
        <v>07</v>
      </c>
      <c r="B775" s="27" t="s">
        <v>432</v>
      </c>
      <c r="C775" s="27" t="s">
        <v>435</v>
      </c>
      <c r="D775" s="16" t="str">
        <f>VLOOKUP(Tabla1[[#This Row],[Prog.]],Hoja2!B:C,2,FALSE)</f>
        <v>Parques y jardines</v>
      </c>
      <c r="E775" s="17" t="str">
        <f t="shared" si="28"/>
        <v>6</v>
      </c>
      <c r="F775" s="17" t="str">
        <f t="shared" si="29"/>
        <v>61</v>
      </c>
      <c r="G775" s="27" t="s">
        <v>193</v>
      </c>
      <c r="H775" s="28" t="s">
        <v>194</v>
      </c>
      <c r="I775" s="29">
        <v>849367</v>
      </c>
      <c r="J775" s="29">
        <v>0</v>
      </c>
      <c r="K775" s="29">
        <v>849367</v>
      </c>
      <c r="L775" s="29">
        <v>768366.93</v>
      </c>
      <c r="M775" s="29">
        <v>697040.37</v>
      </c>
      <c r="N775" s="29">
        <v>73750.5</v>
      </c>
      <c r="O775" s="29">
        <v>73750.5</v>
      </c>
    </row>
    <row r="776" spans="1:15" x14ac:dyDescent="0.25">
      <c r="A776" s="15" t="str">
        <f>MID(Tabla1[[#This Row],[Org 2]],1,2)</f>
        <v>07</v>
      </c>
      <c r="B776" s="27" t="s">
        <v>432</v>
      </c>
      <c r="C776" s="27" t="s">
        <v>435</v>
      </c>
      <c r="D776" s="16" t="str">
        <f>VLOOKUP(Tabla1[[#This Row],[Prog.]],Hoja2!B:C,2,FALSE)</f>
        <v>Parques y jardines</v>
      </c>
      <c r="E776" s="17" t="str">
        <f t="shared" si="28"/>
        <v>6</v>
      </c>
      <c r="F776" s="17" t="str">
        <f t="shared" si="29"/>
        <v>62</v>
      </c>
      <c r="G776" s="27" t="s">
        <v>369</v>
      </c>
      <c r="H776" s="28" t="s">
        <v>220</v>
      </c>
      <c r="I776" s="29">
        <v>50000</v>
      </c>
      <c r="J776" s="29">
        <v>0</v>
      </c>
      <c r="K776" s="29">
        <v>50000</v>
      </c>
      <c r="L776" s="29">
        <v>0</v>
      </c>
      <c r="M776" s="29">
        <v>0</v>
      </c>
      <c r="N776" s="29">
        <v>0</v>
      </c>
      <c r="O776" s="29">
        <v>0</v>
      </c>
    </row>
    <row r="777" spans="1:15" x14ac:dyDescent="0.25">
      <c r="A777" s="15" t="str">
        <f>MID(Tabla1[[#This Row],[Org 2]],1,2)</f>
        <v>07</v>
      </c>
      <c r="B777" s="27" t="s">
        <v>432</v>
      </c>
      <c r="C777" s="27" t="s">
        <v>435</v>
      </c>
      <c r="D777" s="16" t="str">
        <f>VLOOKUP(Tabla1[[#This Row],[Prog.]],Hoja2!B:C,2,FALSE)</f>
        <v>Parques y jardines</v>
      </c>
      <c r="E777" s="17" t="str">
        <f t="shared" si="28"/>
        <v>6</v>
      </c>
      <c r="F777" s="17" t="str">
        <f t="shared" si="29"/>
        <v>62</v>
      </c>
      <c r="G777" s="27" t="s">
        <v>173</v>
      </c>
      <c r="H777" s="28" t="s">
        <v>174</v>
      </c>
      <c r="I777" s="29">
        <v>90000</v>
      </c>
      <c r="J777" s="29">
        <v>0</v>
      </c>
      <c r="K777" s="29">
        <v>90000</v>
      </c>
      <c r="L777" s="29">
        <v>25000</v>
      </c>
      <c r="M777" s="29">
        <v>0</v>
      </c>
      <c r="N777" s="29">
        <v>0</v>
      </c>
      <c r="O777" s="29">
        <v>0</v>
      </c>
    </row>
    <row r="778" spans="1:15" x14ac:dyDescent="0.25">
      <c r="A778" s="15" t="str">
        <f>MID(Tabla1[[#This Row],[Org 2]],1,2)</f>
        <v>07</v>
      </c>
      <c r="B778" s="27" t="s">
        <v>432</v>
      </c>
      <c r="C778" s="27" t="s">
        <v>441</v>
      </c>
      <c r="D778" s="16" t="str">
        <f>VLOOKUP(Tabla1[[#This Row],[Prog.]],Hoja2!B:C,2,FALSE)</f>
        <v>Protección del medio ambiente</v>
      </c>
      <c r="E778" s="17" t="str">
        <f t="shared" si="28"/>
        <v>1</v>
      </c>
      <c r="F778" s="17" t="str">
        <f t="shared" si="29"/>
        <v>12</v>
      </c>
      <c r="G778" s="27" t="s">
        <v>125</v>
      </c>
      <c r="H778" s="28" t="s">
        <v>126</v>
      </c>
      <c r="I778" s="29">
        <v>63305</v>
      </c>
      <c r="J778" s="29">
        <v>0</v>
      </c>
      <c r="K778" s="29">
        <v>63305</v>
      </c>
      <c r="L778" s="29">
        <v>54261</v>
      </c>
      <c r="M778" s="29">
        <v>54261</v>
      </c>
      <c r="N778" s="29">
        <v>15922.8</v>
      </c>
      <c r="O778" s="29">
        <v>15922.8</v>
      </c>
    </row>
    <row r="779" spans="1:15" x14ac:dyDescent="0.25">
      <c r="A779" s="15" t="str">
        <f>MID(Tabla1[[#This Row],[Org 2]],1,2)</f>
        <v>07</v>
      </c>
      <c r="B779" s="27" t="s">
        <v>432</v>
      </c>
      <c r="C779" s="27" t="s">
        <v>441</v>
      </c>
      <c r="D779" s="16" t="str">
        <f>VLOOKUP(Tabla1[[#This Row],[Prog.]],Hoja2!B:C,2,FALSE)</f>
        <v>Protección del medio ambiente</v>
      </c>
      <c r="E779" s="17" t="str">
        <f t="shared" si="28"/>
        <v>1</v>
      </c>
      <c r="F779" s="17" t="str">
        <f t="shared" si="29"/>
        <v>12</v>
      </c>
      <c r="G779" s="27" t="s">
        <v>127</v>
      </c>
      <c r="H779" s="28" t="s">
        <v>128</v>
      </c>
      <c r="I779" s="29">
        <v>63620</v>
      </c>
      <c r="J779" s="29">
        <v>0</v>
      </c>
      <c r="K779" s="29">
        <v>63620</v>
      </c>
      <c r="L779" s="29">
        <v>47715</v>
      </c>
      <c r="M779" s="29">
        <v>47715</v>
      </c>
      <c r="N779" s="29">
        <v>17896.79</v>
      </c>
      <c r="O779" s="29">
        <v>17896.79</v>
      </c>
    </row>
    <row r="780" spans="1:15" x14ac:dyDescent="0.25">
      <c r="A780" s="15" t="str">
        <f>MID(Tabla1[[#This Row],[Org 2]],1,2)</f>
        <v>07</v>
      </c>
      <c r="B780" s="27" t="s">
        <v>432</v>
      </c>
      <c r="C780" s="27" t="s">
        <v>441</v>
      </c>
      <c r="D780" s="16" t="str">
        <f>VLOOKUP(Tabla1[[#This Row],[Prog.]],Hoja2!B:C,2,FALSE)</f>
        <v>Protección del medio ambiente</v>
      </c>
      <c r="E780" s="17" t="str">
        <f t="shared" si="28"/>
        <v>1</v>
      </c>
      <c r="F780" s="17" t="str">
        <f t="shared" si="29"/>
        <v>12</v>
      </c>
      <c r="G780" s="27" t="s">
        <v>95</v>
      </c>
      <c r="H780" s="28" t="s">
        <v>96</v>
      </c>
      <c r="I780" s="29">
        <v>73088</v>
      </c>
      <c r="J780" s="29">
        <v>0</v>
      </c>
      <c r="K780" s="29">
        <v>73088</v>
      </c>
      <c r="L780" s="29">
        <v>58848</v>
      </c>
      <c r="M780" s="29">
        <v>58848</v>
      </c>
      <c r="N780" s="29">
        <v>16340.95</v>
      </c>
      <c r="O780" s="29">
        <v>16340.95</v>
      </c>
    </row>
    <row r="781" spans="1:15" x14ac:dyDescent="0.25">
      <c r="A781" s="15" t="str">
        <f>MID(Tabla1[[#This Row],[Org 2]],1,2)</f>
        <v>07</v>
      </c>
      <c r="B781" s="27" t="s">
        <v>432</v>
      </c>
      <c r="C781" s="27" t="s">
        <v>441</v>
      </c>
      <c r="D781" s="16" t="str">
        <f>VLOOKUP(Tabla1[[#This Row],[Prog.]],Hoja2!B:C,2,FALSE)</f>
        <v>Protección del medio ambiente</v>
      </c>
      <c r="E781" s="17" t="str">
        <f t="shared" si="28"/>
        <v>1</v>
      </c>
      <c r="F781" s="17" t="str">
        <f t="shared" si="29"/>
        <v>12</v>
      </c>
      <c r="G781" s="27" t="s">
        <v>129</v>
      </c>
      <c r="H781" s="28" t="s">
        <v>130</v>
      </c>
      <c r="I781" s="29">
        <v>10325</v>
      </c>
      <c r="J781" s="29">
        <v>0</v>
      </c>
      <c r="K781" s="29">
        <v>10325</v>
      </c>
      <c r="L781" s="29">
        <v>5100</v>
      </c>
      <c r="M781" s="29">
        <v>5100</v>
      </c>
      <c r="N781" s="29">
        <v>4203.21</v>
      </c>
      <c r="O781" s="29">
        <v>4203.21</v>
      </c>
    </row>
    <row r="782" spans="1:15" x14ac:dyDescent="0.25">
      <c r="A782" s="15" t="str">
        <f>MID(Tabla1[[#This Row],[Org 2]],1,2)</f>
        <v>07</v>
      </c>
      <c r="B782" s="27" t="s">
        <v>432</v>
      </c>
      <c r="C782" s="27" t="s">
        <v>441</v>
      </c>
      <c r="D782" s="16" t="str">
        <f>VLOOKUP(Tabla1[[#This Row],[Prog.]],Hoja2!B:C,2,FALSE)</f>
        <v>Protección del medio ambiente</v>
      </c>
      <c r="E782" s="17" t="str">
        <f t="shared" si="28"/>
        <v>1</v>
      </c>
      <c r="F782" s="17" t="str">
        <f t="shared" si="29"/>
        <v>12</v>
      </c>
      <c r="G782" s="27" t="s">
        <v>97</v>
      </c>
      <c r="H782" s="28" t="s">
        <v>98</v>
      </c>
      <c r="I782" s="29">
        <v>36358</v>
      </c>
      <c r="J782" s="29">
        <v>0</v>
      </c>
      <c r="K782" s="29">
        <v>36358</v>
      </c>
      <c r="L782" s="29">
        <v>36357</v>
      </c>
      <c r="M782" s="29">
        <v>36357</v>
      </c>
      <c r="N782" s="29">
        <v>11021.6</v>
      </c>
      <c r="O782" s="29">
        <v>11021.6</v>
      </c>
    </row>
    <row r="783" spans="1:15" x14ac:dyDescent="0.25">
      <c r="A783" s="15" t="str">
        <f>MID(Tabla1[[#This Row],[Org 2]],1,2)</f>
        <v>07</v>
      </c>
      <c r="B783" s="27" t="s">
        <v>432</v>
      </c>
      <c r="C783" s="27" t="s">
        <v>441</v>
      </c>
      <c r="D783" s="16" t="str">
        <f>VLOOKUP(Tabla1[[#This Row],[Prog.]],Hoja2!B:C,2,FALSE)</f>
        <v>Protección del medio ambiente</v>
      </c>
      <c r="E783" s="17" t="str">
        <f t="shared" si="28"/>
        <v>1</v>
      </c>
      <c r="F783" s="17" t="str">
        <f t="shared" si="29"/>
        <v>12</v>
      </c>
      <c r="G783" s="27" t="s">
        <v>99</v>
      </c>
      <c r="H783" s="28" t="s">
        <v>100</v>
      </c>
      <c r="I783" s="29">
        <v>122219</v>
      </c>
      <c r="J783" s="29">
        <v>0</v>
      </c>
      <c r="K783" s="29">
        <v>122219</v>
      </c>
      <c r="L783" s="29">
        <v>96319</v>
      </c>
      <c r="M783" s="29">
        <v>96319</v>
      </c>
      <c r="N783" s="29">
        <v>35022.58</v>
      </c>
      <c r="O783" s="29">
        <v>35022.58</v>
      </c>
    </row>
    <row r="784" spans="1:15" x14ac:dyDescent="0.25">
      <c r="A784" s="15" t="str">
        <f>MID(Tabla1[[#This Row],[Org 2]],1,2)</f>
        <v>07</v>
      </c>
      <c r="B784" s="27" t="s">
        <v>432</v>
      </c>
      <c r="C784" s="27" t="s">
        <v>441</v>
      </c>
      <c r="D784" s="16" t="str">
        <f>VLOOKUP(Tabla1[[#This Row],[Prog.]],Hoja2!B:C,2,FALSE)</f>
        <v>Protección del medio ambiente</v>
      </c>
      <c r="E784" s="17" t="str">
        <f t="shared" si="28"/>
        <v>1</v>
      </c>
      <c r="F784" s="17" t="str">
        <f t="shared" si="29"/>
        <v>12</v>
      </c>
      <c r="G784" s="27" t="s">
        <v>101</v>
      </c>
      <c r="H784" s="28" t="s">
        <v>102</v>
      </c>
      <c r="I784" s="29">
        <v>293243</v>
      </c>
      <c r="J784" s="29">
        <v>0</v>
      </c>
      <c r="K784" s="29">
        <v>293243</v>
      </c>
      <c r="L784" s="29">
        <v>225716</v>
      </c>
      <c r="M784" s="29">
        <v>225716</v>
      </c>
      <c r="N784" s="29">
        <v>103587.35</v>
      </c>
      <c r="O784" s="29">
        <v>103587.35</v>
      </c>
    </row>
    <row r="785" spans="1:15" x14ac:dyDescent="0.25">
      <c r="A785" s="15" t="str">
        <f>MID(Tabla1[[#This Row],[Org 2]],1,2)</f>
        <v>07</v>
      </c>
      <c r="B785" s="27" t="s">
        <v>432</v>
      </c>
      <c r="C785" s="27" t="s">
        <v>441</v>
      </c>
      <c r="D785" s="16" t="str">
        <f>VLOOKUP(Tabla1[[#This Row],[Prog.]],Hoja2!B:C,2,FALSE)</f>
        <v>Protección del medio ambiente</v>
      </c>
      <c r="E785" s="17" t="str">
        <f t="shared" si="28"/>
        <v>1</v>
      </c>
      <c r="F785" s="17" t="str">
        <f t="shared" si="29"/>
        <v>12</v>
      </c>
      <c r="G785" s="27" t="s">
        <v>103</v>
      </c>
      <c r="H785" s="28" t="s">
        <v>104</v>
      </c>
      <c r="I785" s="29">
        <v>14489</v>
      </c>
      <c r="J785" s="29">
        <v>0</v>
      </c>
      <c r="K785" s="29">
        <v>14489</v>
      </c>
      <c r="L785" s="29">
        <v>14489</v>
      </c>
      <c r="M785" s="29">
        <v>14489</v>
      </c>
      <c r="N785" s="29">
        <v>6024.92</v>
      </c>
      <c r="O785" s="29">
        <v>6024.92</v>
      </c>
    </row>
    <row r="786" spans="1:15" x14ac:dyDescent="0.25">
      <c r="A786" s="15" t="str">
        <f>MID(Tabla1[[#This Row],[Org 2]],1,2)</f>
        <v>07</v>
      </c>
      <c r="B786" s="27" t="s">
        <v>432</v>
      </c>
      <c r="C786" s="27" t="s">
        <v>441</v>
      </c>
      <c r="D786" s="16" t="str">
        <f>VLOOKUP(Tabla1[[#This Row],[Prog.]],Hoja2!B:C,2,FALSE)</f>
        <v>Protección del medio ambiente</v>
      </c>
      <c r="E786" s="17" t="str">
        <f t="shared" si="28"/>
        <v>1</v>
      </c>
      <c r="F786" s="17" t="str">
        <f t="shared" si="29"/>
        <v>13</v>
      </c>
      <c r="G786" s="27" t="s">
        <v>142</v>
      </c>
      <c r="H786" s="28" t="s">
        <v>94</v>
      </c>
      <c r="I786" s="29">
        <v>10268</v>
      </c>
      <c r="J786" s="29">
        <v>0</v>
      </c>
      <c r="K786" s="29">
        <v>10268</v>
      </c>
      <c r="L786" s="29">
        <v>5268</v>
      </c>
      <c r="M786" s="29">
        <v>5268</v>
      </c>
      <c r="N786" s="29">
        <v>2468.5100000000002</v>
      </c>
      <c r="O786" s="29">
        <v>2468.5100000000002</v>
      </c>
    </row>
    <row r="787" spans="1:15" x14ac:dyDescent="0.25">
      <c r="A787" s="15" t="str">
        <f>MID(Tabla1[[#This Row],[Org 2]],1,2)</f>
        <v>07</v>
      </c>
      <c r="B787" s="27" t="s">
        <v>432</v>
      </c>
      <c r="C787" s="27" t="s">
        <v>441</v>
      </c>
      <c r="D787" s="16" t="str">
        <f>VLOOKUP(Tabla1[[#This Row],[Prog.]],Hoja2!B:C,2,FALSE)</f>
        <v>Protección del medio ambiente</v>
      </c>
      <c r="E787" s="17" t="str">
        <f t="shared" si="28"/>
        <v>1</v>
      </c>
      <c r="F787" s="17" t="str">
        <f t="shared" si="29"/>
        <v>13</v>
      </c>
      <c r="G787" s="27" t="s">
        <v>145</v>
      </c>
      <c r="H787" s="28" t="s">
        <v>146</v>
      </c>
      <c r="I787" s="29">
        <v>7404</v>
      </c>
      <c r="J787" s="29">
        <v>0</v>
      </c>
      <c r="K787" s="29">
        <v>7404</v>
      </c>
      <c r="L787" s="29">
        <v>5404</v>
      </c>
      <c r="M787" s="29">
        <v>5404</v>
      </c>
      <c r="N787" s="29">
        <v>1966.88</v>
      </c>
      <c r="O787" s="29">
        <v>1966.88</v>
      </c>
    </row>
    <row r="788" spans="1:15" x14ac:dyDescent="0.25">
      <c r="A788" s="15" t="str">
        <f>MID(Tabla1[[#This Row],[Org 2]],1,2)</f>
        <v>07</v>
      </c>
      <c r="B788" s="27" t="s">
        <v>432</v>
      </c>
      <c r="C788" s="27" t="s">
        <v>441</v>
      </c>
      <c r="D788" s="16" t="str">
        <f>VLOOKUP(Tabla1[[#This Row],[Prog.]],Hoja2!B:C,2,FALSE)</f>
        <v>Protección del medio ambiente</v>
      </c>
      <c r="E788" s="17" t="str">
        <f t="shared" si="28"/>
        <v>1</v>
      </c>
      <c r="F788" s="17" t="str">
        <f t="shared" si="29"/>
        <v>13</v>
      </c>
      <c r="G788" s="27" t="s">
        <v>147</v>
      </c>
      <c r="H788" s="28" t="s">
        <v>148</v>
      </c>
      <c r="I788" s="29">
        <v>30000</v>
      </c>
      <c r="J788" s="29">
        <v>0</v>
      </c>
      <c r="K788" s="29">
        <v>30000</v>
      </c>
      <c r="L788" s="29">
        <v>17000</v>
      </c>
      <c r="M788" s="29">
        <v>17000</v>
      </c>
      <c r="N788" s="29">
        <v>8299.2199999999993</v>
      </c>
      <c r="O788" s="29">
        <v>8299.2199999999993</v>
      </c>
    </row>
    <row r="789" spans="1:15" x14ac:dyDescent="0.25">
      <c r="A789" s="15" t="str">
        <f>MID(Tabla1[[#This Row],[Org 2]],1,2)</f>
        <v>07</v>
      </c>
      <c r="B789" s="27" t="s">
        <v>432</v>
      </c>
      <c r="C789" s="27" t="s">
        <v>441</v>
      </c>
      <c r="D789" s="16" t="str">
        <f>VLOOKUP(Tabla1[[#This Row],[Prog.]],Hoja2!B:C,2,FALSE)</f>
        <v>Protección del medio ambiente</v>
      </c>
      <c r="E789" s="17" t="str">
        <f t="shared" si="28"/>
        <v>2</v>
      </c>
      <c r="F789" s="17" t="str">
        <f t="shared" si="29"/>
        <v>20</v>
      </c>
      <c r="G789" s="27" t="s">
        <v>131</v>
      </c>
      <c r="H789" s="28" t="s">
        <v>132</v>
      </c>
      <c r="I789" s="29">
        <v>16000</v>
      </c>
      <c r="J789" s="29">
        <v>0</v>
      </c>
      <c r="K789" s="29">
        <v>16000</v>
      </c>
      <c r="L789" s="29">
        <v>12350</v>
      </c>
      <c r="M789" s="29">
        <v>12350</v>
      </c>
      <c r="N789" s="29">
        <v>0</v>
      </c>
      <c r="O789" s="29">
        <v>0</v>
      </c>
    </row>
    <row r="790" spans="1:15" x14ac:dyDescent="0.25">
      <c r="A790" s="15" t="str">
        <f>MID(Tabla1[[#This Row],[Org 2]],1,2)</f>
        <v>07</v>
      </c>
      <c r="B790" s="27" t="s">
        <v>432</v>
      </c>
      <c r="C790" s="27" t="s">
        <v>441</v>
      </c>
      <c r="D790" s="16" t="str">
        <f>VLOOKUP(Tabla1[[#This Row],[Prog.]],Hoja2!B:C,2,FALSE)</f>
        <v>Protección del medio ambiente</v>
      </c>
      <c r="E790" s="17" t="str">
        <f t="shared" si="28"/>
        <v>2</v>
      </c>
      <c r="F790" s="17" t="str">
        <f t="shared" si="29"/>
        <v>21</v>
      </c>
      <c r="G790" s="27" t="s">
        <v>133</v>
      </c>
      <c r="H790" s="28" t="s">
        <v>134</v>
      </c>
      <c r="I790" s="29">
        <v>21000</v>
      </c>
      <c r="J790" s="29">
        <v>0</v>
      </c>
      <c r="K790" s="29">
        <v>21000</v>
      </c>
      <c r="L790" s="29">
        <v>19880.63</v>
      </c>
      <c r="M790" s="29">
        <v>19880.63</v>
      </c>
      <c r="N790" s="29">
        <v>2416.5300000000002</v>
      </c>
      <c r="O790" s="29">
        <v>2416.5300000000002</v>
      </c>
    </row>
    <row r="791" spans="1:15" x14ac:dyDescent="0.25">
      <c r="A791" s="15" t="str">
        <f>MID(Tabla1[[#This Row],[Org 2]],1,2)</f>
        <v>07</v>
      </c>
      <c r="B791" s="27" t="s">
        <v>432</v>
      </c>
      <c r="C791" s="27" t="s">
        <v>441</v>
      </c>
      <c r="D791" s="16" t="str">
        <f>VLOOKUP(Tabla1[[#This Row],[Prog.]],Hoja2!B:C,2,FALSE)</f>
        <v>Protección del medio ambiente</v>
      </c>
      <c r="E791" s="17" t="str">
        <f t="shared" si="28"/>
        <v>2</v>
      </c>
      <c r="F791" s="17" t="str">
        <f t="shared" si="29"/>
        <v>21</v>
      </c>
      <c r="G791" s="27" t="s">
        <v>151</v>
      </c>
      <c r="H791" s="28" t="s">
        <v>152</v>
      </c>
      <c r="I791" s="29">
        <v>2000</v>
      </c>
      <c r="J791" s="29">
        <v>0</v>
      </c>
      <c r="K791" s="29">
        <v>2000</v>
      </c>
      <c r="L791" s="29">
        <v>0</v>
      </c>
      <c r="M791" s="29">
        <v>0</v>
      </c>
      <c r="N791" s="29">
        <v>0</v>
      </c>
      <c r="O791" s="29">
        <v>0</v>
      </c>
    </row>
    <row r="792" spans="1:15" x14ac:dyDescent="0.25">
      <c r="A792" s="15" t="str">
        <f>MID(Tabla1[[#This Row],[Org 2]],1,2)</f>
        <v>07</v>
      </c>
      <c r="B792" s="27" t="s">
        <v>432</v>
      </c>
      <c r="C792" s="27" t="s">
        <v>441</v>
      </c>
      <c r="D792" s="16" t="str">
        <f>VLOOKUP(Tabla1[[#This Row],[Prog.]],Hoja2!B:C,2,FALSE)</f>
        <v>Protección del medio ambiente</v>
      </c>
      <c r="E792" s="17" t="str">
        <f t="shared" si="28"/>
        <v>2</v>
      </c>
      <c r="F792" s="17" t="str">
        <f t="shared" si="29"/>
        <v>22</v>
      </c>
      <c r="G792" s="27" t="s">
        <v>168</v>
      </c>
      <c r="H792" s="28" t="s">
        <v>169</v>
      </c>
      <c r="I792" s="29">
        <v>29000</v>
      </c>
      <c r="J792" s="29">
        <v>0</v>
      </c>
      <c r="K792" s="29">
        <v>29000</v>
      </c>
      <c r="L792" s="29">
        <v>20000</v>
      </c>
      <c r="M792" s="29">
        <v>20000</v>
      </c>
      <c r="N792" s="29">
        <v>0</v>
      </c>
      <c r="O792" s="29">
        <v>0</v>
      </c>
    </row>
    <row r="793" spans="1:15" x14ac:dyDescent="0.25">
      <c r="A793" s="15" t="str">
        <f>MID(Tabla1[[#This Row],[Org 2]],1,2)</f>
        <v>07</v>
      </c>
      <c r="B793" s="27" t="s">
        <v>432</v>
      </c>
      <c r="C793" s="27" t="s">
        <v>441</v>
      </c>
      <c r="D793" s="16" t="str">
        <f>VLOOKUP(Tabla1[[#This Row],[Prog.]],Hoja2!B:C,2,FALSE)</f>
        <v>Protección del medio ambiente</v>
      </c>
      <c r="E793" s="17" t="str">
        <f t="shared" si="28"/>
        <v>2</v>
      </c>
      <c r="F793" s="17" t="str">
        <f t="shared" si="29"/>
        <v>22</v>
      </c>
      <c r="G793" s="27" t="s">
        <v>274</v>
      </c>
      <c r="H793" s="28" t="s">
        <v>275</v>
      </c>
      <c r="I793" s="29">
        <v>500</v>
      </c>
      <c r="J793" s="29">
        <v>0</v>
      </c>
      <c r="K793" s="29">
        <v>500</v>
      </c>
      <c r="L793" s="29">
        <v>0</v>
      </c>
      <c r="M793" s="29">
        <v>0</v>
      </c>
      <c r="N793" s="29">
        <v>0</v>
      </c>
      <c r="O793" s="29">
        <v>0</v>
      </c>
    </row>
    <row r="794" spans="1:15" x14ac:dyDescent="0.25">
      <c r="A794" s="15" t="str">
        <f>MID(Tabla1[[#This Row],[Org 2]],1,2)</f>
        <v>07</v>
      </c>
      <c r="B794" s="27" t="s">
        <v>432</v>
      </c>
      <c r="C794" s="27" t="s">
        <v>441</v>
      </c>
      <c r="D794" s="16" t="str">
        <f>VLOOKUP(Tabla1[[#This Row],[Prog.]],Hoja2!B:C,2,FALSE)</f>
        <v>Protección del medio ambiente</v>
      </c>
      <c r="E794" s="17" t="str">
        <f t="shared" si="28"/>
        <v>2</v>
      </c>
      <c r="F794" s="17" t="str">
        <f t="shared" si="29"/>
        <v>22</v>
      </c>
      <c r="G794" s="27" t="s">
        <v>153</v>
      </c>
      <c r="H794" s="28" t="s">
        <v>154</v>
      </c>
      <c r="I794" s="29">
        <v>1200</v>
      </c>
      <c r="J794" s="29">
        <v>0</v>
      </c>
      <c r="K794" s="29">
        <v>1200</v>
      </c>
      <c r="L794" s="29">
        <v>1000</v>
      </c>
      <c r="M794" s="29">
        <v>1000</v>
      </c>
      <c r="N794" s="29">
        <v>0</v>
      </c>
      <c r="O794" s="29">
        <v>0</v>
      </c>
    </row>
    <row r="795" spans="1:15" x14ac:dyDescent="0.25">
      <c r="A795" s="15" t="str">
        <f>MID(Tabla1[[#This Row],[Org 2]],1,2)</f>
        <v>07</v>
      </c>
      <c r="B795" s="27" t="s">
        <v>432</v>
      </c>
      <c r="C795" s="27" t="s">
        <v>441</v>
      </c>
      <c r="D795" s="16" t="str">
        <f>VLOOKUP(Tabla1[[#This Row],[Prog.]],Hoja2!B:C,2,FALSE)</f>
        <v>Protección del medio ambiente</v>
      </c>
      <c r="E795" s="17" t="str">
        <f t="shared" si="28"/>
        <v>2</v>
      </c>
      <c r="F795" s="17" t="str">
        <f t="shared" si="29"/>
        <v>22</v>
      </c>
      <c r="G795" s="27" t="s">
        <v>155</v>
      </c>
      <c r="H795" s="28" t="s">
        <v>156</v>
      </c>
      <c r="I795" s="29">
        <v>1000</v>
      </c>
      <c r="J795" s="29">
        <v>0</v>
      </c>
      <c r="K795" s="29">
        <v>1000</v>
      </c>
      <c r="L795" s="29">
        <v>0</v>
      </c>
      <c r="M795" s="29">
        <v>0</v>
      </c>
      <c r="N795" s="29">
        <v>0</v>
      </c>
      <c r="O795" s="29">
        <v>0</v>
      </c>
    </row>
    <row r="796" spans="1:15" x14ac:dyDescent="0.25">
      <c r="A796" s="15" t="str">
        <f>MID(Tabla1[[#This Row],[Org 2]],1,2)</f>
        <v>07</v>
      </c>
      <c r="B796" s="27" t="s">
        <v>432</v>
      </c>
      <c r="C796" s="27" t="s">
        <v>441</v>
      </c>
      <c r="D796" s="16" t="str">
        <f>VLOOKUP(Tabla1[[#This Row],[Prog.]],Hoja2!B:C,2,FALSE)</f>
        <v>Protección del medio ambiente</v>
      </c>
      <c r="E796" s="17" t="str">
        <f t="shared" si="28"/>
        <v>2</v>
      </c>
      <c r="F796" s="17" t="str">
        <f t="shared" si="29"/>
        <v>22</v>
      </c>
      <c r="G796" s="27" t="s">
        <v>358</v>
      </c>
      <c r="H796" s="28" t="s">
        <v>359</v>
      </c>
      <c r="I796" s="29">
        <v>40000</v>
      </c>
      <c r="J796" s="29">
        <v>0</v>
      </c>
      <c r="K796" s="29">
        <v>40000</v>
      </c>
      <c r="L796" s="29">
        <v>11756.26</v>
      </c>
      <c r="M796" s="29">
        <v>11756.26</v>
      </c>
      <c r="N796" s="29">
        <v>0</v>
      </c>
      <c r="O796" s="29">
        <v>0</v>
      </c>
    </row>
    <row r="797" spans="1:15" x14ac:dyDescent="0.25">
      <c r="A797" s="15" t="str">
        <f>MID(Tabla1[[#This Row],[Org 2]],1,2)</f>
        <v>07</v>
      </c>
      <c r="B797" s="27" t="s">
        <v>432</v>
      </c>
      <c r="C797" s="27" t="s">
        <v>441</v>
      </c>
      <c r="D797" s="16" t="str">
        <f>VLOOKUP(Tabla1[[#This Row],[Prog.]],Hoja2!B:C,2,FALSE)</f>
        <v>Protección del medio ambiente</v>
      </c>
      <c r="E797" s="17" t="str">
        <f t="shared" si="28"/>
        <v>2</v>
      </c>
      <c r="F797" s="17" t="str">
        <f t="shared" si="29"/>
        <v>22</v>
      </c>
      <c r="G797" s="27" t="s">
        <v>159</v>
      </c>
      <c r="H797" s="28" t="s">
        <v>160</v>
      </c>
      <c r="I797" s="29">
        <v>19500</v>
      </c>
      <c r="J797" s="29">
        <v>0</v>
      </c>
      <c r="K797" s="29">
        <v>19500</v>
      </c>
      <c r="L797" s="29">
        <v>7431.94</v>
      </c>
      <c r="M797" s="29">
        <v>7431.94</v>
      </c>
      <c r="N797" s="29">
        <v>1639.91</v>
      </c>
      <c r="O797" s="29">
        <v>1639.91</v>
      </c>
    </row>
    <row r="798" spans="1:15" x14ac:dyDescent="0.25">
      <c r="A798" s="15" t="str">
        <f>MID(Tabla1[[#This Row],[Org 2]],1,2)</f>
        <v>07</v>
      </c>
      <c r="B798" s="27" t="s">
        <v>432</v>
      </c>
      <c r="C798" s="27" t="s">
        <v>441</v>
      </c>
      <c r="D798" s="16" t="str">
        <f>VLOOKUP(Tabla1[[#This Row],[Prog.]],Hoja2!B:C,2,FALSE)</f>
        <v>Protección del medio ambiente</v>
      </c>
      <c r="E798" s="17" t="str">
        <f t="shared" si="28"/>
        <v>2</v>
      </c>
      <c r="F798" s="17" t="str">
        <f t="shared" si="29"/>
        <v>22</v>
      </c>
      <c r="G798" s="27" t="s">
        <v>109</v>
      </c>
      <c r="H798" s="28" t="s">
        <v>110</v>
      </c>
      <c r="I798" s="29">
        <v>2000</v>
      </c>
      <c r="J798" s="29">
        <v>0</v>
      </c>
      <c r="K798" s="29">
        <v>2000</v>
      </c>
      <c r="L798" s="29">
        <v>605</v>
      </c>
      <c r="M798" s="29">
        <v>605</v>
      </c>
      <c r="N798" s="29">
        <v>0</v>
      </c>
      <c r="O798" s="29">
        <v>0</v>
      </c>
    </row>
    <row r="799" spans="1:15" x14ac:dyDescent="0.25">
      <c r="A799" s="15" t="str">
        <f>MID(Tabla1[[#This Row],[Org 2]],1,2)</f>
        <v>07</v>
      </c>
      <c r="B799" s="27" t="s">
        <v>432</v>
      </c>
      <c r="C799" s="27" t="s">
        <v>441</v>
      </c>
      <c r="D799" s="16" t="str">
        <f>VLOOKUP(Tabla1[[#This Row],[Prog.]],Hoja2!B:C,2,FALSE)</f>
        <v>Protección del medio ambiente</v>
      </c>
      <c r="E799" s="17" t="str">
        <f t="shared" si="28"/>
        <v>2</v>
      </c>
      <c r="F799" s="17" t="str">
        <f t="shared" si="29"/>
        <v>22</v>
      </c>
      <c r="G799" s="27" t="s">
        <v>187</v>
      </c>
      <c r="H799" s="28" t="s">
        <v>188</v>
      </c>
      <c r="I799" s="29">
        <v>2000</v>
      </c>
      <c r="J799" s="29">
        <v>0</v>
      </c>
      <c r="K799" s="29">
        <v>2000</v>
      </c>
      <c r="L799" s="29">
        <v>0</v>
      </c>
      <c r="M799" s="29">
        <v>0</v>
      </c>
      <c r="N799" s="29">
        <v>0</v>
      </c>
      <c r="O799" s="29">
        <v>0</v>
      </c>
    </row>
    <row r="800" spans="1:15" x14ac:dyDescent="0.25">
      <c r="A800" s="15" t="str">
        <f>MID(Tabla1[[#This Row],[Org 2]],1,2)</f>
        <v>07</v>
      </c>
      <c r="B800" s="27" t="s">
        <v>432</v>
      </c>
      <c r="C800" s="27" t="s">
        <v>441</v>
      </c>
      <c r="D800" s="16" t="str">
        <f>VLOOKUP(Tabla1[[#This Row],[Prog.]],Hoja2!B:C,2,FALSE)</f>
        <v>Protección del medio ambiente</v>
      </c>
      <c r="E800" s="17" t="str">
        <f t="shared" si="28"/>
        <v>2</v>
      </c>
      <c r="F800" s="17" t="str">
        <f t="shared" si="29"/>
        <v>22</v>
      </c>
      <c r="G800" s="27" t="s">
        <v>189</v>
      </c>
      <c r="H800" s="28" t="s">
        <v>190</v>
      </c>
      <c r="I800" s="29">
        <v>18000</v>
      </c>
      <c r="J800" s="29">
        <v>0</v>
      </c>
      <c r="K800" s="29">
        <v>18000</v>
      </c>
      <c r="L800" s="29">
        <v>0</v>
      </c>
      <c r="M800" s="29">
        <v>0</v>
      </c>
      <c r="N800" s="29">
        <v>0</v>
      </c>
      <c r="O800" s="29">
        <v>0</v>
      </c>
    </row>
    <row r="801" spans="1:15" x14ac:dyDescent="0.25">
      <c r="A801" s="15" t="str">
        <f>MID(Tabla1[[#This Row],[Org 2]],1,2)</f>
        <v>07</v>
      </c>
      <c r="B801" s="27" t="s">
        <v>432</v>
      </c>
      <c r="C801" s="27" t="s">
        <v>441</v>
      </c>
      <c r="D801" s="16" t="str">
        <f>VLOOKUP(Tabla1[[#This Row],[Prog.]],Hoja2!B:C,2,FALSE)</f>
        <v>Protección del medio ambiente</v>
      </c>
      <c r="E801" s="17" t="str">
        <f t="shared" si="28"/>
        <v>2</v>
      </c>
      <c r="F801" s="17" t="str">
        <f t="shared" si="29"/>
        <v>22</v>
      </c>
      <c r="G801" s="27" t="s">
        <v>161</v>
      </c>
      <c r="H801" s="28" t="s">
        <v>162</v>
      </c>
      <c r="I801" s="29">
        <v>10300</v>
      </c>
      <c r="J801" s="29">
        <v>0</v>
      </c>
      <c r="K801" s="29">
        <v>10300</v>
      </c>
      <c r="L801" s="29">
        <v>0</v>
      </c>
      <c r="M801" s="29">
        <v>0</v>
      </c>
      <c r="N801" s="29">
        <v>0</v>
      </c>
      <c r="O801" s="29">
        <v>0</v>
      </c>
    </row>
    <row r="802" spans="1:15" x14ac:dyDescent="0.25">
      <c r="A802" s="15" t="str">
        <f>MID(Tabla1[[#This Row],[Org 2]],1,2)</f>
        <v>07</v>
      </c>
      <c r="B802" s="27" t="s">
        <v>432</v>
      </c>
      <c r="C802" s="27" t="s">
        <v>441</v>
      </c>
      <c r="D802" s="16" t="str">
        <f>VLOOKUP(Tabla1[[#This Row],[Prog.]],Hoja2!B:C,2,FALSE)</f>
        <v>Protección del medio ambiente</v>
      </c>
      <c r="E802" s="17" t="str">
        <f t="shared" si="28"/>
        <v>2</v>
      </c>
      <c r="F802" s="17" t="str">
        <f t="shared" si="29"/>
        <v>22</v>
      </c>
      <c r="G802" s="27" t="s">
        <v>442</v>
      </c>
      <c r="H802" s="28" t="s">
        <v>443</v>
      </c>
      <c r="I802" s="29">
        <v>1000</v>
      </c>
      <c r="J802" s="29">
        <v>0</v>
      </c>
      <c r="K802" s="29">
        <v>1000</v>
      </c>
      <c r="L802" s="29">
        <v>0</v>
      </c>
      <c r="M802" s="29">
        <v>0</v>
      </c>
      <c r="N802" s="29">
        <v>0</v>
      </c>
      <c r="O802" s="29">
        <v>0</v>
      </c>
    </row>
    <row r="803" spans="1:15" x14ac:dyDescent="0.25">
      <c r="A803" s="15" t="str">
        <f>MID(Tabla1[[#This Row],[Org 2]],1,2)</f>
        <v>07</v>
      </c>
      <c r="B803" s="27" t="s">
        <v>432</v>
      </c>
      <c r="C803" s="27" t="s">
        <v>441</v>
      </c>
      <c r="D803" s="16" t="str">
        <f>VLOOKUP(Tabla1[[#This Row],[Prog.]],Hoja2!B:C,2,FALSE)</f>
        <v>Protección del medio ambiente</v>
      </c>
      <c r="E803" s="17" t="str">
        <f t="shared" si="28"/>
        <v>2</v>
      </c>
      <c r="F803" s="17" t="str">
        <f t="shared" si="29"/>
        <v>22</v>
      </c>
      <c r="G803" s="27" t="s">
        <v>215</v>
      </c>
      <c r="H803" s="28" t="s">
        <v>216</v>
      </c>
      <c r="I803" s="29">
        <v>2500</v>
      </c>
      <c r="J803" s="29">
        <v>0</v>
      </c>
      <c r="K803" s="29">
        <v>2500</v>
      </c>
      <c r="L803" s="29">
        <v>0</v>
      </c>
      <c r="M803" s="29">
        <v>0</v>
      </c>
      <c r="N803" s="29">
        <v>0</v>
      </c>
      <c r="O803" s="29">
        <v>0</v>
      </c>
    </row>
    <row r="804" spans="1:15" x14ac:dyDescent="0.25">
      <c r="A804" s="15" t="str">
        <f>MID(Tabla1[[#This Row],[Org 2]],1,2)</f>
        <v>07</v>
      </c>
      <c r="B804" s="27" t="s">
        <v>432</v>
      </c>
      <c r="C804" s="27" t="s">
        <v>441</v>
      </c>
      <c r="D804" s="16" t="str">
        <f>VLOOKUP(Tabla1[[#This Row],[Prog.]],Hoja2!B:C,2,FALSE)</f>
        <v>Protección del medio ambiente</v>
      </c>
      <c r="E804" s="17" t="str">
        <f t="shared" si="28"/>
        <v>2</v>
      </c>
      <c r="F804" s="17" t="str">
        <f t="shared" si="29"/>
        <v>22</v>
      </c>
      <c r="G804" s="27" t="s">
        <v>171</v>
      </c>
      <c r="H804" s="28" t="s">
        <v>172</v>
      </c>
      <c r="I804" s="29">
        <v>30000</v>
      </c>
      <c r="J804" s="29">
        <v>0</v>
      </c>
      <c r="K804" s="29">
        <v>30000</v>
      </c>
      <c r="L804" s="29">
        <v>22610.06</v>
      </c>
      <c r="M804" s="29">
        <v>22610.06</v>
      </c>
      <c r="N804" s="29">
        <v>0</v>
      </c>
      <c r="O804" s="29">
        <v>0</v>
      </c>
    </row>
    <row r="805" spans="1:15" x14ac:dyDescent="0.25">
      <c r="A805" s="15" t="str">
        <f>MID(Tabla1[[#This Row],[Org 2]],1,2)</f>
        <v>07</v>
      </c>
      <c r="B805" s="27" t="s">
        <v>432</v>
      </c>
      <c r="C805" s="27" t="s">
        <v>441</v>
      </c>
      <c r="D805" s="16" t="str">
        <f>VLOOKUP(Tabla1[[#This Row],[Prog.]],Hoja2!B:C,2,FALSE)</f>
        <v>Protección del medio ambiente</v>
      </c>
      <c r="E805" s="17" t="str">
        <f t="shared" si="28"/>
        <v>2</v>
      </c>
      <c r="F805" s="17" t="str">
        <f t="shared" si="29"/>
        <v>22</v>
      </c>
      <c r="G805" s="27" t="s">
        <v>137</v>
      </c>
      <c r="H805" s="28" t="s">
        <v>138</v>
      </c>
      <c r="I805" s="29">
        <v>100000</v>
      </c>
      <c r="J805" s="29">
        <v>0</v>
      </c>
      <c r="K805" s="29">
        <v>100000</v>
      </c>
      <c r="L805" s="29">
        <v>73980.87</v>
      </c>
      <c r="M805" s="29">
        <v>73980.87</v>
      </c>
      <c r="N805" s="29">
        <v>0</v>
      </c>
      <c r="O805" s="29">
        <v>0</v>
      </c>
    </row>
    <row r="806" spans="1:15" x14ac:dyDescent="0.25">
      <c r="A806" s="15" t="str">
        <f>MID(Tabla1[[#This Row],[Org 2]],1,2)</f>
        <v>07</v>
      </c>
      <c r="B806" s="27" t="s">
        <v>432</v>
      </c>
      <c r="C806" s="27" t="s">
        <v>441</v>
      </c>
      <c r="D806" s="16" t="str">
        <f>VLOOKUP(Tabla1[[#This Row],[Prog.]],Hoja2!B:C,2,FALSE)</f>
        <v>Protección del medio ambiente</v>
      </c>
      <c r="E806" s="17" t="str">
        <f t="shared" si="28"/>
        <v>2</v>
      </c>
      <c r="F806" s="17" t="str">
        <f t="shared" si="29"/>
        <v>23</v>
      </c>
      <c r="G806" s="27" t="s">
        <v>117</v>
      </c>
      <c r="H806" s="28" t="s">
        <v>118</v>
      </c>
      <c r="I806" s="29">
        <v>2000</v>
      </c>
      <c r="J806" s="29">
        <v>0</v>
      </c>
      <c r="K806" s="29">
        <v>2000</v>
      </c>
      <c r="L806" s="29">
        <v>0</v>
      </c>
      <c r="M806" s="29">
        <v>0</v>
      </c>
      <c r="N806" s="29">
        <v>0</v>
      </c>
      <c r="O806" s="29">
        <v>0</v>
      </c>
    </row>
    <row r="807" spans="1:15" x14ac:dyDescent="0.25">
      <c r="A807" s="15" t="str">
        <f>MID(Tabla1[[#This Row],[Org 2]],1,2)</f>
        <v>07</v>
      </c>
      <c r="B807" s="27" t="s">
        <v>432</v>
      </c>
      <c r="C807" s="27" t="s">
        <v>441</v>
      </c>
      <c r="D807" s="16" t="str">
        <f>VLOOKUP(Tabla1[[#This Row],[Prog.]],Hoja2!B:C,2,FALSE)</f>
        <v>Protección del medio ambiente</v>
      </c>
      <c r="E807" s="17" t="str">
        <f t="shared" si="28"/>
        <v>2</v>
      </c>
      <c r="F807" s="17" t="str">
        <f t="shared" si="29"/>
        <v>23</v>
      </c>
      <c r="G807" s="27" t="s">
        <v>121</v>
      </c>
      <c r="H807" s="28" t="s">
        <v>122</v>
      </c>
      <c r="I807" s="29">
        <v>2000</v>
      </c>
      <c r="J807" s="29">
        <v>0</v>
      </c>
      <c r="K807" s="29">
        <v>2000</v>
      </c>
      <c r="L807" s="29">
        <v>0</v>
      </c>
      <c r="M807" s="29">
        <v>0</v>
      </c>
      <c r="N807" s="29">
        <v>0</v>
      </c>
      <c r="O807" s="29">
        <v>0</v>
      </c>
    </row>
    <row r="808" spans="1:15" x14ac:dyDescent="0.25">
      <c r="A808" s="15" t="str">
        <f>MID(Tabla1[[#This Row],[Org 2]],1,2)</f>
        <v>07</v>
      </c>
      <c r="B808" s="27" t="s">
        <v>432</v>
      </c>
      <c r="C808" s="27" t="s">
        <v>441</v>
      </c>
      <c r="D808" s="16" t="str">
        <f>VLOOKUP(Tabla1[[#This Row],[Prog.]],Hoja2!B:C,2,FALSE)</f>
        <v>Protección del medio ambiente</v>
      </c>
      <c r="E808" s="17" t="str">
        <f t="shared" si="28"/>
        <v>4</v>
      </c>
      <c r="F808" s="17" t="str">
        <f t="shared" si="29"/>
        <v>48</v>
      </c>
      <c r="G808" s="27" t="s">
        <v>265</v>
      </c>
      <c r="H808" s="28" t="s">
        <v>123</v>
      </c>
      <c r="I808" s="29">
        <v>5000</v>
      </c>
      <c r="J808" s="29">
        <v>0</v>
      </c>
      <c r="K808" s="29">
        <v>5000</v>
      </c>
      <c r="L808" s="29">
        <v>2425</v>
      </c>
      <c r="M808" s="29">
        <v>2425</v>
      </c>
      <c r="N808" s="29">
        <v>0</v>
      </c>
      <c r="O808" s="29">
        <v>0</v>
      </c>
    </row>
    <row r="809" spans="1:15" x14ac:dyDescent="0.25">
      <c r="A809" s="15" t="str">
        <f>MID(Tabla1[[#This Row],[Org 2]],1,2)</f>
        <v>07</v>
      </c>
      <c r="B809" s="27" t="s">
        <v>432</v>
      </c>
      <c r="C809" s="27" t="s">
        <v>441</v>
      </c>
      <c r="D809" s="16" t="str">
        <f>VLOOKUP(Tabla1[[#This Row],[Prog.]],Hoja2!B:C,2,FALSE)</f>
        <v>Protección del medio ambiente</v>
      </c>
      <c r="E809" s="17" t="str">
        <f t="shared" si="28"/>
        <v>6</v>
      </c>
      <c r="F809" s="17" t="str">
        <f t="shared" si="29"/>
        <v>63</v>
      </c>
      <c r="G809" s="27" t="s">
        <v>221</v>
      </c>
      <c r="H809" s="28" t="s">
        <v>174</v>
      </c>
      <c r="I809" s="29">
        <v>435841</v>
      </c>
      <c r="J809" s="29">
        <v>0</v>
      </c>
      <c r="K809" s="29">
        <v>435841</v>
      </c>
      <c r="L809" s="29">
        <v>435840.09</v>
      </c>
      <c r="M809" s="29">
        <v>435840.09</v>
      </c>
      <c r="N809" s="29">
        <v>0</v>
      </c>
      <c r="O809" s="29">
        <v>0</v>
      </c>
    </row>
    <row r="810" spans="1:15" x14ac:dyDescent="0.25">
      <c r="A810" s="15" t="str">
        <f>MID(Tabla1[[#This Row],[Org 2]],1,2)</f>
        <v>08</v>
      </c>
      <c r="B810" s="27" t="s">
        <v>444</v>
      </c>
      <c r="C810" s="27" t="s">
        <v>445</v>
      </c>
      <c r="D810" s="16" t="str">
        <f>VLOOKUP(Tabla1[[#This Row],[Prog.]],Hoja2!B:C,2,FALSE)</f>
        <v>Dirección del área de tráfico y movilidad</v>
      </c>
      <c r="E810" s="17" t="str">
        <f t="shared" si="28"/>
        <v>1</v>
      </c>
      <c r="F810" s="17" t="str">
        <f t="shared" si="29"/>
        <v>12</v>
      </c>
      <c r="G810" s="27" t="s">
        <v>125</v>
      </c>
      <c r="H810" s="28" t="s">
        <v>126</v>
      </c>
      <c r="I810" s="29">
        <v>122089</v>
      </c>
      <c r="J810" s="29">
        <v>0</v>
      </c>
      <c r="K810" s="29">
        <v>122089</v>
      </c>
      <c r="L810" s="29">
        <v>108523</v>
      </c>
      <c r="M810" s="29">
        <v>108523</v>
      </c>
      <c r="N810" s="29">
        <v>27037.45</v>
      </c>
      <c r="O810" s="29">
        <v>27037.45</v>
      </c>
    </row>
    <row r="811" spans="1:15" x14ac:dyDescent="0.25">
      <c r="A811" s="15" t="str">
        <f>MID(Tabla1[[#This Row],[Org 2]],1,2)</f>
        <v>08</v>
      </c>
      <c r="B811" s="27" t="s">
        <v>444</v>
      </c>
      <c r="C811" s="27" t="s">
        <v>445</v>
      </c>
      <c r="D811" s="16" t="str">
        <f>VLOOKUP(Tabla1[[#This Row],[Prog.]],Hoja2!B:C,2,FALSE)</f>
        <v>Dirección del área de tráfico y movilidad</v>
      </c>
      <c r="E811" s="17" t="str">
        <f t="shared" si="28"/>
        <v>1</v>
      </c>
      <c r="F811" s="17" t="str">
        <f t="shared" si="29"/>
        <v>12</v>
      </c>
      <c r="G811" s="27" t="s">
        <v>127</v>
      </c>
      <c r="H811" s="28" t="s">
        <v>128</v>
      </c>
      <c r="I811" s="29">
        <v>0</v>
      </c>
      <c r="J811" s="29">
        <v>0</v>
      </c>
      <c r="K811" s="29">
        <v>0</v>
      </c>
      <c r="L811" s="29">
        <v>8100</v>
      </c>
      <c r="M811" s="29">
        <v>8100</v>
      </c>
      <c r="N811" s="29">
        <v>4589.3999999999996</v>
      </c>
      <c r="O811" s="29">
        <v>4589.3999999999996</v>
      </c>
    </row>
    <row r="812" spans="1:15" x14ac:dyDescent="0.25">
      <c r="A812" s="15" t="str">
        <f>MID(Tabla1[[#This Row],[Org 2]],1,2)</f>
        <v>08</v>
      </c>
      <c r="B812" s="27" t="s">
        <v>444</v>
      </c>
      <c r="C812" s="27" t="s">
        <v>445</v>
      </c>
      <c r="D812" s="16" t="str">
        <f>VLOOKUP(Tabla1[[#This Row],[Prog.]],Hoja2!B:C,2,FALSE)</f>
        <v>Dirección del área de tráfico y movilidad</v>
      </c>
      <c r="E812" s="17" t="str">
        <f t="shared" si="28"/>
        <v>1</v>
      </c>
      <c r="F812" s="17" t="str">
        <f t="shared" si="29"/>
        <v>12</v>
      </c>
      <c r="G812" s="27" t="s">
        <v>95</v>
      </c>
      <c r="H812" s="28" t="s">
        <v>96</v>
      </c>
      <c r="I812" s="29">
        <v>46695</v>
      </c>
      <c r="J812" s="29">
        <v>0</v>
      </c>
      <c r="K812" s="29">
        <v>46695</v>
      </c>
      <c r="L812" s="29">
        <v>24362</v>
      </c>
      <c r="M812" s="29">
        <v>24362</v>
      </c>
      <c r="N812" s="29">
        <v>8614.6</v>
      </c>
      <c r="O812" s="29">
        <v>8614.6</v>
      </c>
    </row>
    <row r="813" spans="1:15" x14ac:dyDescent="0.25">
      <c r="A813" s="15" t="str">
        <f>MID(Tabla1[[#This Row],[Org 2]],1,2)</f>
        <v>08</v>
      </c>
      <c r="B813" s="27" t="s">
        <v>444</v>
      </c>
      <c r="C813" s="27" t="s">
        <v>445</v>
      </c>
      <c r="D813" s="16" t="str">
        <f>VLOOKUP(Tabla1[[#This Row],[Prog.]],Hoja2!B:C,2,FALSE)</f>
        <v>Dirección del área de tráfico y movilidad</v>
      </c>
      <c r="E813" s="17" t="str">
        <f t="shared" si="28"/>
        <v>1</v>
      </c>
      <c r="F813" s="17" t="str">
        <f t="shared" si="29"/>
        <v>12</v>
      </c>
      <c r="G813" s="27" t="s">
        <v>129</v>
      </c>
      <c r="H813" s="28" t="s">
        <v>130</v>
      </c>
      <c r="I813" s="29">
        <v>15488</v>
      </c>
      <c r="J813" s="29">
        <v>0</v>
      </c>
      <c r="K813" s="29">
        <v>15488</v>
      </c>
      <c r="L813" s="29">
        <v>10325</v>
      </c>
      <c r="M813" s="29">
        <v>10325</v>
      </c>
      <c r="N813" s="29">
        <v>6046.55</v>
      </c>
      <c r="O813" s="29">
        <v>6046.55</v>
      </c>
    </row>
    <row r="814" spans="1:15" x14ac:dyDescent="0.25">
      <c r="A814" s="15" t="str">
        <f>MID(Tabla1[[#This Row],[Org 2]],1,2)</f>
        <v>08</v>
      </c>
      <c r="B814" s="27" t="s">
        <v>444</v>
      </c>
      <c r="C814" s="27" t="s">
        <v>445</v>
      </c>
      <c r="D814" s="16" t="str">
        <f>VLOOKUP(Tabla1[[#This Row],[Prog.]],Hoja2!B:C,2,FALSE)</f>
        <v>Dirección del área de tráfico y movilidad</v>
      </c>
      <c r="E814" s="17" t="str">
        <f t="shared" si="28"/>
        <v>1</v>
      </c>
      <c r="F814" s="17" t="str">
        <f t="shared" si="29"/>
        <v>12</v>
      </c>
      <c r="G814" s="27" t="s">
        <v>97</v>
      </c>
      <c r="H814" s="28" t="s">
        <v>98</v>
      </c>
      <c r="I814" s="29">
        <v>28368</v>
      </c>
      <c r="J814" s="29">
        <v>0</v>
      </c>
      <c r="K814" s="29">
        <v>28368</v>
      </c>
      <c r="L814" s="29">
        <v>28368</v>
      </c>
      <c r="M814" s="29">
        <v>28368</v>
      </c>
      <c r="N814" s="29">
        <v>9740.75</v>
      </c>
      <c r="O814" s="29">
        <v>9740.75</v>
      </c>
    </row>
    <row r="815" spans="1:15" x14ac:dyDescent="0.25">
      <c r="A815" s="15" t="str">
        <f>MID(Tabla1[[#This Row],[Org 2]],1,2)</f>
        <v>08</v>
      </c>
      <c r="B815" s="27" t="s">
        <v>444</v>
      </c>
      <c r="C815" s="27" t="s">
        <v>445</v>
      </c>
      <c r="D815" s="16" t="str">
        <f>VLOOKUP(Tabla1[[#This Row],[Prog.]],Hoja2!B:C,2,FALSE)</f>
        <v>Dirección del área de tráfico y movilidad</v>
      </c>
      <c r="E815" s="17" t="str">
        <f t="shared" si="28"/>
        <v>1</v>
      </c>
      <c r="F815" s="17" t="str">
        <f t="shared" si="29"/>
        <v>12</v>
      </c>
      <c r="G815" s="27" t="s">
        <v>99</v>
      </c>
      <c r="H815" s="28" t="s">
        <v>100</v>
      </c>
      <c r="I815" s="29">
        <v>123493</v>
      </c>
      <c r="J815" s="29">
        <v>0</v>
      </c>
      <c r="K815" s="29">
        <v>123493</v>
      </c>
      <c r="L815" s="29">
        <v>97985</v>
      </c>
      <c r="M815" s="29">
        <v>97985</v>
      </c>
      <c r="N815" s="29">
        <v>29727.95</v>
      </c>
      <c r="O815" s="29">
        <v>29727.95</v>
      </c>
    </row>
    <row r="816" spans="1:15" x14ac:dyDescent="0.25">
      <c r="A816" s="15" t="str">
        <f>MID(Tabla1[[#This Row],[Org 2]],1,2)</f>
        <v>08</v>
      </c>
      <c r="B816" s="27" t="s">
        <v>444</v>
      </c>
      <c r="C816" s="27" t="s">
        <v>445</v>
      </c>
      <c r="D816" s="16" t="str">
        <f>VLOOKUP(Tabla1[[#This Row],[Prog.]],Hoja2!B:C,2,FALSE)</f>
        <v>Dirección del área de tráfico y movilidad</v>
      </c>
      <c r="E816" s="17" t="str">
        <f t="shared" si="28"/>
        <v>1</v>
      </c>
      <c r="F816" s="17" t="str">
        <f t="shared" si="29"/>
        <v>12</v>
      </c>
      <c r="G816" s="27" t="s">
        <v>101</v>
      </c>
      <c r="H816" s="28" t="s">
        <v>102</v>
      </c>
      <c r="I816" s="29">
        <v>301468</v>
      </c>
      <c r="J816" s="29">
        <v>0</v>
      </c>
      <c r="K816" s="29">
        <v>301468</v>
      </c>
      <c r="L816" s="29">
        <v>242751</v>
      </c>
      <c r="M816" s="29">
        <v>242751</v>
      </c>
      <c r="N816" s="29">
        <v>72946.89</v>
      </c>
      <c r="O816" s="29">
        <v>72946.89</v>
      </c>
    </row>
    <row r="817" spans="1:15" x14ac:dyDescent="0.25">
      <c r="A817" s="15" t="str">
        <f>MID(Tabla1[[#This Row],[Org 2]],1,2)</f>
        <v>08</v>
      </c>
      <c r="B817" s="27" t="s">
        <v>444</v>
      </c>
      <c r="C817" s="27" t="s">
        <v>445</v>
      </c>
      <c r="D817" s="16" t="str">
        <f>VLOOKUP(Tabla1[[#This Row],[Prog.]],Hoja2!B:C,2,FALSE)</f>
        <v>Dirección del área de tráfico y movilidad</v>
      </c>
      <c r="E817" s="17" t="str">
        <f t="shared" si="28"/>
        <v>1</v>
      </c>
      <c r="F817" s="17" t="str">
        <f t="shared" si="29"/>
        <v>12</v>
      </c>
      <c r="G817" s="27" t="s">
        <v>103</v>
      </c>
      <c r="H817" s="28" t="s">
        <v>104</v>
      </c>
      <c r="I817" s="29">
        <v>14902</v>
      </c>
      <c r="J817" s="29">
        <v>0</v>
      </c>
      <c r="K817" s="29">
        <v>14902</v>
      </c>
      <c r="L817" s="29">
        <v>14901</v>
      </c>
      <c r="M817" s="29">
        <v>14901</v>
      </c>
      <c r="N817" s="29">
        <v>6622.25</v>
      </c>
      <c r="O817" s="29">
        <v>6622.25</v>
      </c>
    </row>
    <row r="818" spans="1:15" x14ac:dyDescent="0.25">
      <c r="A818" s="15" t="str">
        <f>MID(Tabla1[[#This Row],[Org 2]],1,2)</f>
        <v>08</v>
      </c>
      <c r="B818" s="27" t="s">
        <v>444</v>
      </c>
      <c r="C818" s="27" t="s">
        <v>445</v>
      </c>
      <c r="D818" s="16" t="str">
        <f>VLOOKUP(Tabla1[[#This Row],[Prog.]],Hoja2!B:C,2,FALSE)</f>
        <v>Dirección del área de tráfico y movilidad</v>
      </c>
      <c r="E818" s="17" t="str">
        <f t="shared" si="28"/>
        <v>2</v>
      </c>
      <c r="F818" s="17" t="str">
        <f t="shared" si="29"/>
        <v>20</v>
      </c>
      <c r="G818" s="27" t="s">
        <v>131</v>
      </c>
      <c r="H818" s="28" t="s">
        <v>132</v>
      </c>
      <c r="I818" s="29">
        <v>5000</v>
      </c>
      <c r="J818" s="29">
        <v>0</v>
      </c>
      <c r="K818" s="29">
        <v>5000</v>
      </c>
      <c r="L818" s="29">
        <v>550</v>
      </c>
      <c r="M818" s="29">
        <v>550</v>
      </c>
      <c r="N818" s="29">
        <v>328.51</v>
      </c>
      <c r="O818" s="29">
        <v>328.51</v>
      </c>
    </row>
    <row r="819" spans="1:15" x14ac:dyDescent="0.25">
      <c r="A819" s="15" t="str">
        <f>MID(Tabla1[[#This Row],[Org 2]],1,2)</f>
        <v>08</v>
      </c>
      <c r="B819" s="27" t="s">
        <v>444</v>
      </c>
      <c r="C819" s="27" t="s">
        <v>445</v>
      </c>
      <c r="D819" s="16" t="str">
        <f>VLOOKUP(Tabla1[[#This Row],[Prog.]],Hoja2!B:C,2,FALSE)</f>
        <v>Dirección del área de tráfico y movilidad</v>
      </c>
      <c r="E819" s="17" t="str">
        <f t="shared" si="28"/>
        <v>2</v>
      </c>
      <c r="F819" s="17" t="str">
        <f t="shared" si="29"/>
        <v>21</v>
      </c>
      <c r="G819" s="27" t="s">
        <v>133</v>
      </c>
      <c r="H819" s="28" t="s">
        <v>134</v>
      </c>
      <c r="I819" s="29">
        <v>6000</v>
      </c>
      <c r="J819" s="29">
        <v>0</v>
      </c>
      <c r="K819" s="29">
        <v>6000</v>
      </c>
      <c r="L819" s="29">
        <v>5650</v>
      </c>
      <c r="M819" s="29">
        <v>5650</v>
      </c>
      <c r="N819" s="29">
        <v>0</v>
      </c>
      <c r="O819" s="29">
        <v>0</v>
      </c>
    </row>
    <row r="820" spans="1:15" x14ac:dyDescent="0.25">
      <c r="A820" s="15" t="str">
        <f>MID(Tabla1[[#This Row],[Org 2]],1,2)</f>
        <v>08</v>
      </c>
      <c r="B820" s="27" t="s">
        <v>444</v>
      </c>
      <c r="C820" s="27" t="s">
        <v>445</v>
      </c>
      <c r="D820" s="16" t="str">
        <f>VLOOKUP(Tabla1[[#This Row],[Prog.]],Hoja2!B:C,2,FALSE)</f>
        <v>Dirección del área de tráfico y movilidad</v>
      </c>
      <c r="E820" s="17" t="str">
        <f t="shared" si="28"/>
        <v>2</v>
      </c>
      <c r="F820" s="17" t="str">
        <f t="shared" si="29"/>
        <v>22</v>
      </c>
      <c r="G820" s="27" t="s">
        <v>161</v>
      </c>
      <c r="H820" s="28" t="s">
        <v>162</v>
      </c>
      <c r="I820" s="29">
        <v>2000</v>
      </c>
      <c r="J820" s="29">
        <v>0</v>
      </c>
      <c r="K820" s="29">
        <v>2000</v>
      </c>
      <c r="L820" s="29">
        <v>7.2</v>
      </c>
      <c r="M820" s="29">
        <v>7.2</v>
      </c>
      <c r="N820" s="29">
        <v>7.2</v>
      </c>
      <c r="O820" s="29">
        <v>7.2</v>
      </c>
    </row>
    <row r="821" spans="1:15" x14ac:dyDescent="0.25">
      <c r="A821" s="15" t="str">
        <f>MID(Tabla1[[#This Row],[Org 2]],1,2)</f>
        <v>08</v>
      </c>
      <c r="B821" s="27" t="s">
        <v>444</v>
      </c>
      <c r="C821" s="27" t="s">
        <v>445</v>
      </c>
      <c r="D821" s="16" t="str">
        <f>VLOOKUP(Tabla1[[#This Row],[Prog.]],Hoja2!B:C,2,FALSE)</f>
        <v>Dirección del área de tráfico y movilidad</v>
      </c>
      <c r="E821" s="17" t="str">
        <f t="shared" si="28"/>
        <v>2</v>
      </c>
      <c r="F821" s="17" t="str">
        <f t="shared" si="29"/>
        <v>22</v>
      </c>
      <c r="G821" s="27" t="s">
        <v>163</v>
      </c>
      <c r="H821" s="28" t="s">
        <v>164</v>
      </c>
      <c r="I821" s="29">
        <v>1350</v>
      </c>
      <c r="J821" s="29">
        <v>0</v>
      </c>
      <c r="K821" s="29">
        <v>1350</v>
      </c>
      <c r="L821" s="29">
        <v>0</v>
      </c>
      <c r="M821" s="29">
        <v>0</v>
      </c>
      <c r="N821" s="29">
        <v>0</v>
      </c>
      <c r="O821" s="29">
        <v>0</v>
      </c>
    </row>
    <row r="822" spans="1:15" x14ac:dyDescent="0.25">
      <c r="A822" s="15" t="str">
        <f>MID(Tabla1[[#This Row],[Org 2]],1,2)</f>
        <v>08</v>
      </c>
      <c r="B822" s="27" t="s">
        <v>444</v>
      </c>
      <c r="C822" s="27" t="s">
        <v>445</v>
      </c>
      <c r="D822" s="16" t="str">
        <f>VLOOKUP(Tabla1[[#This Row],[Prog.]],Hoja2!B:C,2,FALSE)</f>
        <v>Dirección del área de tráfico y movilidad</v>
      </c>
      <c r="E822" s="17" t="str">
        <f t="shared" si="28"/>
        <v>2</v>
      </c>
      <c r="F822" s="17" t="str">
        <f t="shared" si="29"/>
        <v>22</v>
      </c>
      <c r="G822" s="27" t="s">
        <v>165</v>
      </c>
      <c r="H822" s="28" t="s">
        <v>166</v>
      </c>
      <c r="I822" s="29">
        <v>10000</v>
      </c>
      <c r="J822" s="29">
        <v>0</v>
      </c>
      <c r="K822" s="29">
        <v>10000</v>
      </c>
      <c r="L822" s="29">
        <v>196.58</v>
      </c>
      <c r="M822" s="29">
        <v>196.58</v>
      </c>
      <c r="N822" s="29">
        <v>151.91999999999999</v>
      </c>
      <c r="O822" s="29">
        <v>151.91999999999999</v>
      </c>
    </row>
    <row r="823" spans="1:15" x14ac:dyDescent="0.25">
      <c r="A823" s="15" t="str">
        <f>MID(Tabla1[[#This Row],[Org 2]],1,2)</f>
        <v>08</v>
      </c>
      <c r="B823" s="27" t="s">
        <v>444</v>
      </c>
      <c r="C823" s="27" t="s">
        <v>445</v>
      </c>
      <c r="D823" s="16" t="str">
        <f>VLOOKUP(Tabla1[[#This Row],[Prog.]],Hoja2!B:C,2,FALSE)</f>
        <v>Dirección del área de tráfico y movilidad</v>
      </c>
      <c r="E823" s="17" t="str">
        <f t="shared" si="28"/>
        <v>2</v>
      </c>
      <c r="F823" s="17" t="str">
        <f t="shared" si="29"/>
        <v>22</v>
      </c>
      <c r="G823" s="27" t="s">
        <v>171</v>
      </c>
      <c r="H823" s="28" t="s">
        <v>172</v>
      </c>
      <c r="I823" s="29">
        <v>50000</v>
      </c>
      <c r="J823" s="29">
        <v>0</v>
      </c>
      <c r="K823" s="29">
        <v>50000</v>
      </c>
      <c r="L823" s="29">
        <v>13297.9</v>
      </c>
      <c r="M823" s="29">
        <v>13297.9</v>
      </c>
      <c r="N823" s="29">
        <v>0</v>
      </c>
      <c r="O823" s="29">
        <v>0</v>
      </c>
    </row>
    <row r="824" spans="1:15" x14ac:dyDescent="0.25">
      <c r="A824" s="15" t="str">
        <f>MID(Tabla1[[#This Row],[Org 2]],1,2)</f>
        <v>08</v>
      </c>
      <c r="B824" s="27" t="s">
        <v>444</v>
      </c>
      <c r="C824" s="27" t="s">
        <v>445</v>
      </c>
      <c r="D824" s="16" t="str">
        <f>VLOOKUP(Tabla1[[#This Row],[Prog.]],Hoja2!B:C,2,FALSE)</f>
        <v>Dirección del área de tráfico y movilidad</v>
      </c>
      <c r="E824" s="17" t="str">
        <f t="shared" si="28"/>
        <v>2</v>
      </c>
      <c r="F824" s="17" t="str">
        <f t="shared" si="29"/>
        <v>23</v>
      </c>
      <c r="G824" s="27" t="s">
        <v>117</v>
      </c>
      <c r="H824" s="28" t="s">
        <v>118</v>
      </c>
      <c r="I824" s="29">
        <v>1000</v>
      </c>
      <c r="J824" s="29">
        <v>0</v>
      </c>
      <c r="K824" s="29">
        <v>1000</v>
      </c>
      <c r="L824" s="29">
        <v>0</v>
      </c>
      <c r="M824" s="29">
        <v>0</v>
      </c>
      <c r="N824" s="29">
        <v>0</v>
      </c>
      <c r="O824" s="29">
        <v>0</v>
      </c>
    </row>
    <row r="825" spans="1:15" x14ac:dyDescent="0.25">
      <c r="A825" s="15" t="str">
        <f>MID(Tabla1[[#This Row],[Org 2]],1,2)</f>
        <v>08</v>
      </c>
      <c r="B825" s="27" t="s">
        <v>444</v>
      </c>
      <c r="C825" s="27" t="s">
        <v>445</v>
      </c>
      <c r="D825" s="16" t="str">
        <f>VLOOKUP(Tabla1[[#This Row],[Prog.]],Hoja2!B:C,2,FALSE)</f>
        <v>Dirección del área de tráfico y movilidad</v>
      </c>
      <c r="E825" s="17" t="str">
        <f t="shared" si="28"/>
        <v>2</v>
      </c>
      <c r="F825" s="17" t="str">
        <f t="shared" si="29"/>
        <v>23</v>
      </c>
      <c r="G825" s="27" t="s">
        <v>121</v>
      </c>
      <c r="H825" s="28" t="s">
        <v>122</v>
      </c>
      <c r="I825" s="29">
        <v>1000</v>
      </c>
      <c r="J825" s="29">
        <v>0</v>
      </c>
      <c r="K825" s="29">
        <v>1000</v>
      </c>
      <c r="L825" s="29">
        <v>0</v>
      </c>
      <c r="M825" s="29">
        <v>0</v>
      </c>
      <c r="N825" s="29">
        <v>0</v>
      </c>
      <c r="O825" s="29">
        <v>0</v>
      </c>
    </row>
    <row r="826" spans="1:15" x14ac:dyDescent="0.25">
      <c r="A826" s="15" t="str">
        <f>MID(Tabla1[[#This Row],[Org 2]],1,2)</f>
        <v>08</v>
      </c>
      <c r="B826" s="27" t="s">
        <v>444</v>
      </c>
      <c r="C826" s="27" t="s">
        <v>445</v>
      </c>
      <c r="D826" s="16" t="str">
        <f>VLOOKUP(Tabla1[[#This Row],[Prog.]],Hoja2!B:C,2,FALSE)</f>
        <v>Dirección del área de tráfico y movilidad</v>
      </c>
      <c r="E826" s="17" t="str">
        <f t="shared" si="28"/>
        <v>3</v>
      </c>
      <c r="F826" s="17" t="str">
        <f t="shared" si="29"/>
        <v>35</v>
      </c>
      <c r="G826" s="27" t="s">
        <v>892</v>
      </c>
      <c r="H826" s="28" t="s">
        <v>893</v>
      </c>
      <c r="I826" s="29">
        <v>4000</v>
      </c>
      <c r="J826" s="29">
        <v>0</v>
      </c>
      <c r="K826" s="29">
        <v>4000</v>
      </c>
      <c r="L826" s="29">
        <v>0</v>
      </c>
      <c r="M826" s="29">
        <v>0</v>
      </c>
      <c r="N826" s="29">
        <v>0</v>
      </c>
      <c r="O826" s="29">
        <v>0</v>
      </c>
    </row>
    <row r="827" spans="1:15" x14ac:dyDescent="0.25">
      <c r="A827" s="15" t="str">
        <f>MID(Tabla1[[#This Row],[Org 2]],1,2)</f>
        <v>08</v>
      </c>
      <c r="B827" s="27" t="s">
        <v>444</v>
      </c>
      <c r="C827" s="27" t="s">
        <v>446</v>
      </c>
      <c r="D827" s="16" t="str">
        <f>VLOOKUP(Tabla1[[#This Row],[Prog.]],Hoja2!B:C,2,FALSE)</f>
        <v>Movilidad</v>
      </c>
      <c r="E827" s="17" t="str">
        <f t="shared" si="28"/>
        <v>1</v>
      </c>
      <c r="F827" s="17" t="str">
        <f t="shared" si="29"/>
        <v>12</v>
      </c>
      <c r="G827" s="27" t="s">
        <v>125</v>
      </c>
      <c r="H827" s="28" t="s">
        <v>126</v>
      </c>
      <c r="I827" s="29">
        <v>54262</v>
      </c>
      <c r="J827" s="29">
        <v>0</v>
      </c>
      <c r="K827" s="29">
        <v>54262</v>
      </c>
      <c r="L827" s="29">
        <v>36000</v>
      </c>
      <c r="M827" s="29">
        <v>36000</v>
      </c>
      <c r="N827" s="29">
        <v>12870.93</v>
      </c>
      <c r="O827" s="29">
        <v>12870.93</v>
      </c>
    </row>
    <row r="828" spans="1:15" x14ac:dyDescent="0.25">
      <c r="A828" s="15" t="str">
        <f>MID(Tabla1[[#This Row],[Org 2]],1,2)</f>
        <v>08</v>
      </c>
      <c r="B828" s="27" t="s">
        <v>444</v>
      </c>
      <c r="C828" s="27" t="s">
        <v>446</v>
      </c>
      <c r="D828" s="16" t="str">
        <f>VLOOKUP(Tabla1[[#This Row],[Prog.]],Hoja2!B:C,2,FALSE)</f>
        <v>Movilidad</v>
      </c>
      <c r="E828" s="17" t="str">
        <f t="shared" si="28"/>
        <v>1</v>
      </c>
      <c r="F828" s="17" t="str">
        <f t="shared" si="29"/>
        <v>12</v>
      </c>
      <c r="G828" s="27" t="s">
        <v>127</v>
      </c>
      <c r="H828" s="28" t="s">
        <v>128</v>
      </c>
      <c r="I828" s="29">
        <v>60969</v>
      </c>
      <c r="J828" s="29">
        <v>0</v>
      </c>
      <c r="K828" s="29">
        <v>60969</v>
      </c>
      <c r="L828" s="29">
        <v>60655</v>
      </c>
      <c r="M828" s="29">
        <v>60655</v>
      </c>
      <c r="N828" s="29">
        <v>19122.73</v>
      </c>
      <c r="O828" s="29">
        <v>19122.73</v>
      </c>
    </row>
    <row r="829" spans="1:15" x14ac:dyDescent="0.25">
      <c r="A829" s="15" t="str">
        <f>MID(Tabla1[[#This Row],[Org 2]],1,2)</f>
        <v>08</v>
      </c>
      <c r="B829" s="27" t="s">
        <v>444</v>
      </c>
      <c r="C829" s="27" t="s">
        <v>446</v>
      </c>
      <c r="D829" s="16" t="str">
        <f>VLOOKUP(Tabla1[[#This Row],[Prog.]],Hoja2!B:C,2,FALSE)</f>
        <v>Movilidad</v>
      </c>
      <c r="E829" s="17" t="str">
        <f t="shared" si="28"/>
        <v>1</v>
      </c>
      <c r="F829" s="17" t="str">
        <f t="shared" si="29"/>
        <v>12</v>
      </c>
      <c r="G829" s="27" t="s">
        <v>95</v>
      </c>
      <c r="H829" s="28" t="s">
        <v>96</v>
      </c>
      <c r="I829" s="29">
        <v>12215</v>
      </c>
      <c r="J829" s="29">
        <v>0</v>
      </c>
      <c r="K829" s="29">
        <v>12215</v>
      </c>
      <c r="L829" s="29">
        <v>17856</v>
      </c>
      <c r="M829" s="29">
        <v>17856</v>
      </c>
      <c r="N829" s="29">
        <v>6819.62</v>
      </c>
      <c r="O829" s="29">
        <v>6819.62</v>
      </c>
    </row>
    <row r="830" spans="1:15" x14ac:dyDescent="0.25">
      <c r="A830" s="15" t="str">
        <f>MID(Tabla1[[#This Row],[Org 2]],1,2)</f>
        <v>08</v>
      </c>
      <c r="B830" s="27" t="s">
        <v>444</v>
      </c>
      <c r="C830" s="27" t="s">
        <v>446</v>
      </c>
      <c r="D830" s="16" t="str">
        <f>VLOOKUP(Tabla1[[#This Row],[Prog.]],Hoja2!B:C,2,FALSE)</f>
        <v>Movilidad</v>
      </c>
      <c r="E830" s="17" t="str">
        <f t="shared" si="28"/>
        <v>1</v>
      </c>
      <c r="F830" s="17" t="str">
        <f t="shared" si="29"/>
        <v>12</v>
      </c>
      <c r="G830" s="27" t="s">
        <v>129</v>
      </c>
      <c r="H830" s="28" t="s">
        <v>130</v>
      </c>
      <c r="I830" s="29">
        <v>20651</v>
      </c>
      <c r="J830" s="29">
        <v>0</v>
      </c>
      <c r="K830" s="29">
        <v>20651</v>
      </c>
      <c r="L830" s="29">
        <v>19500</v>
      </c>
      <c r="M830" s="29">
        <v>19500</v>
      </c>
      <c r="N830" s="29">
        <v>6452.82</v>
      </c>
      <c r="O830" s="29">
        <v>6452.82</v>
      </c>
    </row>
    <row r="831" spans="1:15" x14ac:dyDescent="0.25">
      <c r="A831" s="15" t="str">
        <f>MID(Tabla1[[#This Row],[Org 2]],1,2)</f>
        <v>08</v>
      </c>
      <c r="B831" s="27" t="s">
        <v>444</v>
      </c>
      <c r="C831" s="27" t="s">
        <v>446</v>
      </c>
      <c r="D831" s="16" t="str">
        <f>VLOOKUP(Tabla1[[#This Row],[Prog.]],Hoja2!B:C,2,FALSE)</f>
        <v>Movilidad</v>
      </c>
      <c r="E831" s="17" t="str">
        <f t="shared" si="28"/>
        <v>1</v>
      </c>
      <c r="F831" s="17" t="str">
        <f t="shared" si="29"/>
        <v>12</v>
      </c>
      <c r="G831" s="27" t="s">
        <v>97</v>
      </c>
      <c r="H831" s="28" t="s">
        <v>98</v>
      </c>
      <c r="I831" s="29">
        <v>36212</v>
      </c>
      <c r="J831" s="29">
        <v>0</v>
      </c>
      <c r="K831" s="29">
        <v>36212</v>
      </c>
      <c r="L831" s="29">
        <v>27000</v>
      </c>
      <c r="M831" s="29">
        <v>27000</v>
      </c>
      <c r="N831" s="29">
        <v>10003.33</v>
      </c>
      <c r="O831" s="29">
        <v>10003.33</v>
      </c>
    </row>
    <row r="832" spans="1:15" x14ac:dyDescent="0.25">
      <c r="A832" s="15" t="str">
        <f>MID(Tabla1[[#This Row],[Org 2]],1,2)</f>
        <v>08</v>
      </c>
      <c r="B832" s="27" t="s">
        <v>444</v>
      </c>
      <c r="C832" s="27" t="s">
        <v>446</v>
      </c>
      <c r="D832" s="16" t="str">
        <f>VLOOKUP(Tabla1[[#This Row],[Prog.]],Hoja2!B:C,2,FALSE)</f>
        <v>Movilidad</v>
      </c>
      <c r="E832" s="17" t="str">
        <f t="shared" si="28"/>
        <v>1</v>
      </c>
      <c r="F832" s="17" t="str">
        <f t="shared" si="29"/>
        <v>12</v>
      </c>
      <c r="G832" s="27" t="s">
        <v>99</v>
      </c>
      <c r="H832" s="28" t="s">
        <v>100</v>
      </c>
      <c r="I832" s="29">
        <v>84837</v>
      </c>
      <c r="J832" s="29">
        <v>0</v>
      </c>
      <c r="K832" s="29">
        <v>84837</v>
      </c>
      <c r="L832" s="29">
        <v>72262</v>
      </c>
      <c r="M832" s="29">
        <v>72262</v>
      </c>
      <c r="N832" s="29">
        <v>24936.95</v>
      </c>
      <c r="O832" s="29">
        <v>24936.95</v>
      </c>
    </row>
    <row r="833" spans="1:15" x14ac:dyDescent="0.25">
      <c r="A833" s="15" t="str">
        <f>MID(Tabla1[[#This Row],[Org 2]],1,2)</f>
        <v>08</v>
      </c>
      <c r="B833" s="27" t="s">
        <v>444</v>
      </c>
      <c r="C833" s="27" t="s">
        <v>446</v>
      </c>
      <c r="D833" s="16" t="str">
        <f>VLOOKUP(Tabla1[[#This Row],[Prog.]],Hoja2!B:C,2,FALSE)</f>
        <v>Movilidad</v>
      </c>
      <c r="E833" s="17" t="str">
        <f t="shared" ref="E833:E896" si="30">LEFT(G833,1)</f>
        <v>1</v>
      </c>
      <c r="F833" s="17" t="str">
        <f t="shared" ref="F833:F896" si="31">LEFT(G833,2)</f>
        <v>12</v>
      </c>
      <c r="G833" s="27" t="s">
        <v>101</v>
      </c>
      <c r="H833" s="28" t="s">
        <v>102</v>
      </c>
      <c r="I833" s="29">
        <v>218306</v>
      </c>
      <c r="J833" s="29">
        <v>50000</v>
      </c>
      <c r="K833" s="29">
        <v>268306</v>
      </c>
      <c r="L833" s="29">
        <v>180218</v>
      </c>
      <c r="M833" s="29">
        <v>180218</v>
      </c>
      <c r="N833" s="29">
        <v>75527.95</v>
      </c>
      <c r="O833" s="29">
        <v>75527.95</v>
      </c>
    </row>
    <row r="834" spans="1:15" x14ac:dyDescent="0.25">
      <c r="A834" s="15" t="str">
        <f>MID(Tabla1[[#This Row],[Org 2]],1,2)</f>
        <v>08</v>
      </c>
      <c r="B834" s="27" t="s">
        <v>444</v>
      </c>
      <c r="C834" s="27" t="s">
        <v>446</v>
      </c>
      <c r="D834" s="16" t="str">
        <f>VLOOKUP(Tabla1[[#This Row],[Prog.]],Hoja2!B:C,2,FALSE)</f>
        <v>Movilidad</v>
      </c>
      <c r="E834" s="17" t="str">
        <f t="shared" si="30"/>
        <v>1</v>
      </c>
      <c r="F834" s="17" t="str">
        <f t="shared" si="31"/>
        <v>12</v>
      </c>
      <c r="G834" s="27" t="s">
        <v>103</v>
      </c>
      <c r="H834" s="28" t="s">
        <v>104</v>
      </c>
      <c r="I834" s="29">
        <v>16773</v>
      </c>
      <c r="J834" s="29">
        <v>0</v>
      </c>
      <c r="K834" s="29">
        <v>16773</v>
      </c>
      <c r="L834" s="29">
        <v>11200</v>
      </c>
      <c r="M834" s="29">
        <v>11200</v>
      </c>
      <c r="N834" s="29">
        <v>5481.84</v>
      </c>
      <c r="O834" s="29">
        <v>5481.84</v>
      </c>
    </row>
    <row r="835" spans="1:15" x14ac:dyDescent="0.25">
      <c r="A835" s="15" t="str">
        <f>MID(Tabla1[[#This Row],[Org 2]],1,2)</f>
        <v>08</v>
      </c>
      <c r="B835" s="27" t="s">
        <v>444</v>
      </c>
      <c r="C835" s="27" t="s">
        <v>446</v>
      </c>
      <c r="D835" s="16" t="str">
        <f>VLOOKUP(Tabla1[[#This Row],[Prog.]],Hoja2!B:C,2,FALSE)</f>
        <v>Movilidad</v>
      </c>
      <c r="E835" s="17" t="str">
        <f t="shared" si="30"/>
        <v>1</v>
      </c>
      <c r="F835" s="17" t="str">
        <f t="shared" si="31"/>
        <v>13</v>
      </c>
      <c r="G835" s="27" t="s">
        <v>142</v>
      </c>
      <c r="H835" s="28" t="s">
        <v>94</v>
      </c>
      <c r="I835" s="29">
        <v>62005</v>
      </c>
      <c r="J835" s="29">
        <v>0</v>
      </c>
      <c r="K835" s="29">
        <v>62005</v>
      </c>
      <c r="L835" s="29">
        <v>27000</v>
      </c>
      <c r="M835" s="29">
        <v>27000</v>
      </c>
      <c r="N835" s="29">
        <v>17362.240000000002</v>
      </c>
      <c r="O835" s="29">
        <v>17362.240000000002</v>
      </c>
    </row>
    <row r="836" spans="1:15" x14ac:dyDescent="0.25">
      <c r="A836" s="15" t="str">
        <f>MID(Tabla1[[#This Row],[Org 2]],1,2)</f>
        <v>08</v>
      </c>
      <c r="B836" s="27" t="s">
        <v>444</v>
      </c>
      <c r="C836" s="27" t="s">
        <v>446</v>
      </c>
      <c r="D836" s="16" t="str">
        <f>VLOOKUP(Tabla1[[#This Row],[Prog.]],Hoja2!B:C,2,FALSE)</f>
        <v>Movilidad</v>
      </c>
      <c r="E836" s="17" t="str">
        <f t="shared" si="30"/>
        <v>1</v>
      </c>
      <c r="F836" s="17" t="str">
        <f t="shared" si="31"/>
        <v>13</v>
      </c>
      <c r="G836" s="27" t="s">
        <v>143</v>
      </c>
      <c r="H836" s="28" t="s">
        <v>144</v>
      </c>
      <c r="I836" s="29">
        <v>6000</v>
      </c>
      <c r="J836" s="29">
        <v>0</v>
      </c>
      <c r="K836" s="29">
        <v>6000</v>
      </c>
      <c r="L836" s="29">
        <v>3115.21</v>
      </c>
      <c r="M836" s="29">
        <v>3115.21</v>
      </c>
      <c r="N836" s="29">
        <v>3115.21</v>
      </c>
      <c r="O836" s="29">
        <v>3115.21</v>
      </c>
    </row>
    <row r="837" spans="1:15" x14ac:dyDescent="0.25">
      <c r="A837" s="15" t="str">
        <f>MID(Tabla1[[#This Row],[Org 2]],1,2)</f>
        <v>08</v>
      </c>
      <c r="B837" s="27" t="s">
        <v>444</v>
      </c>
      <c r="C837" s="27" t="s">
        <v>446</v>
      </c>
      <c r="D837" s="16" t="str">
        <f>VLOOKUP(Tabla1[[#This Row],[Prog.]],Hoja2!B:C,2,FALSE)</f>
        <v>Movilidad</v>
      </c>
      <c r="E837" s="17" t="str">
        <f t="shared" si="30"/>
        <v>1</v>
      </c>
      <c r="F837" s="17" t="str">
        <f t="shared" si="31"/>
        <v>13</v>
      </c>
      <c r="G837" s="27" t="s">
        <v>145</v>
      </c>
      <c r="H837" s="28" t="s">
        <v>146</v>
      </c>
      <c r="I837" s="29">
        <v>56303</v>
      </c>
      <c r="J837" s="29">
        <v>0</v>
      </c>
      <c r="K837" s="29">
        <v>56303</v>
      </c>
      <c r="L837" s="29">
        <v>27000</v>
      </c>
      <c r="M837" s="29">
        <v>27000</v>
      </c>
      <c r="N837" s="29">
        <v>16940.66</v>
      </c>
      <c r="O837" s="29">
        <v>16940.66</v>
      </c>
    </row>
    <row r="838" spans="1:15" x14ac:dyDescent="0.25">
      <c r="A838" s="15" t="str">
        <f>MID(Tabla1[[#This Row],[Org 2]],1,2)</f>
        <v>08</v>
      </c>
      <c r="B838" s="27" t="s">
        <v>444</v>
      </c>
      <c r="C838" s="27" t="s">
        <v>446</v>
      </c>
      <c r="D838" s="16" t="str">
        <f>VLOOKUP(Tabla1[[#This Row],[Prog.]],Hoja2!B:C,2,FALSE)</f>
        <v>Movilidad</v>
      </c>
      <c r="E838" s="17" t="str">
        <f t="shared" si="30"/>
        <v>2</v>
      </c>
      <c r="F838" s="17" t="str">
        <f t="shared" si="31"/>
        <v>20</v>
      </c>
      <c r="G838" s="27" t="s">
        <v>131</v>
      </c>
      <c r="H838" s="28" t="s">
        <v>132</v>
      </c>
      <c r="I838" s="29">
        <v>2500</v>
      </c>
      <c r="J838" s="29">
        <v>0</v>
      </c>
      <c r="K838" s="29">
        <v>2500</v>
      </c>
      <c r="L838" s="29">
        <v>1640</v>
      </c>
      <c r="M838" s="29">
        <v>1640</v>
      </c>
      <c r="N838" s="29">
        <v>353.92</v>
      </c>
      <c r="O838" s="29">
        <v>353.92</v>
      </c>
    </row>
    <row r="839" spans="1:15" x14ac:dyDescent="0.25">
      <c r="A839" s="15" t="str">
        <f>MID(Tabla1[[#This Row],[Org 2]],1,2)</f>
        <v>08</v>
      </c>
      <c r="B839" s="27" t="s">
        <v>444</v>
      </c>
      <c r="C839" s="27" t="s">
        <v>446</v>
      </c>
      <c r="D839" s="16" t="str">
        <f>VLOOKUP(Tabla1[[#This Row],[Prog.]],Hoja2!B:C,2,FALSE)</f>
        <v>Movilidad</v>
      </c>
      <c r="E839" s="17" t="str">
        <f t="shared" si="30"/>
        <v>2</v>
      </c>
      <c r="F839" s="17" t="str">
        <f t="shared" si="31"/>
        <v>21</v>
      </c>
      <c r="G839" s="27" t="s">
        <v>436</v>
      </c>
      <c r="H839" s="28" t="s">
        <v>437</v>
      </c>
      <c r="I839" s="29">
        <v>500</v>
      </c>
      <c r="J839" s="29">
        <v>0</v>
      </c>
      <c r="K839" s="29">
        <v>500</v>
      </c>
      <c r="L839" s="29">
        <v>0</v>
      </c>
      <c r="M839" s="29">
        <v>0</v>
      </c>
      <c r="N839" s="29">
        <v>0</v>
      </c>
      <c r="O839" s="29">
        <v>0</v>
      </c>
    </row>
    <row r="840" spans="1:15" x14ac:dyDescent="0.25">
      <c r="A840" s="15" t="str">
        <f>MID(Tabla1[[#This Row],[Org 2]],1,2)</f>
        <v>08</v>
      </c>
      <c r="B840" s="27" t="s">
        <v>444</v>
      </c>
      <c r="C840" s="27" t="s">
        <v>446</v>
      </c>
      <c r="D840" s="16" t="str">
        <f>VLOOKUP(Tabla1[[#This Row],[Prog.]],Hoja2!B:C,2,FALSE)</f>
        <v>Movilidad</v>
      </c>
      <c r="E840" s="17" t="str">
        <f t="shared" si="30"/>
        <v>2</v>
      </c>
      <c r="F840" s="17" t="str">
        <f t="shared" si="31"/>
        <v>21</v>
      </c>
      <c r="G840" s="27" t="s">
        <v>133</v>
      </c>
      <c r="H840" s="28" t="s">
        <v>134</v>
      </c>
      <c r="I840" s="29">
        <v>1500</v>
      </c>
      <c r="J840" s="29">
        <v>0</v>
      </c>
      <c r="K840" s="29">
        <v>1500</v>
      </c>
      <c r="L840" s="29">
        <v>970</v>
      </c>
      <c r="M840" s="29">
        <v>970</v>
      </c>
      <c r="N840" s="29">
        <v>0</v>
      </c>
      <c r="O840" s="29">
        <v>0</v>
      </c>
    </row>
    <row r="841" spans="1:15" x14ac:dyDescent="0.25">
      <c r="A841" s="15" t="str">
        <f>MID(Tabla1[[#This Row],[Org 2]],1,2)</f>
        <v>08</v>
      </c>
      <c r="B841" s="27" t="s">
        <v>444</v>
      </c>
      <c r="C841" s="27" t="s">
        <v>446</v>
      </c>
      <c r="D841" s="16" t="str">
        <f>VLOOKUP(Tabla1[[#This Row],[Prog.]],Hoja2!B:C,2,FALSE)</f>
        <v>Movilidad</v>
      </c>
      <c r="E841" s="17" t="str">
        <f t="shared" si="30"/>
        <v>2</v>
      </c>
      <c r="F841" s="17" t="str">
        <f t="shared" si="31"/>
        <v>21</v>
      </c>
      <c r="G841" s="27" t="s">
        <v>151</v>
      </c>
      <c r="H841" s="28" t="s">
        <v>152</v>
      </c>
      <c r="I841" s="29">
        <v>1500</v>
      </c>
      <c r="J841" s="29">
        <v>0</v>
      </c>
      <c r="K841" s="29">
        <v>1500</v>
      </c>
      <c r="L841" s="29">
        <v>0</v>
      </c>
      <c r="M841" s="29">
        <v>0</v>
      </c>
      <c r="N841" s="29">
        <v>0</v>
      </c>
      <c r="O841" s="29">
        <v>0</v>
      </c>
    </row>
    <row r="842" spans="1:15" x14ac:dyDescent="0.25">
      <c r="A842" s="15" t="str">
        <f>MID(Tabla1[[#This Row],[Org 2]],1,2)</f>
        <v>08</v>
      </c>
      <c r="B842" s="27" t="s">
        <v>444</v>
      </c>
      <c r="C842" s="27" t="s">
        <v>446</v>
      </c>
      <c r="D842" s="16" t="str">
        <f>VLOOKUP(Tabla1[[#This Row],[Prog.]],Hoja2!B:C,2,FALSE)</f>
        <v>Movilidad</v>
      </c>
      <c r="E842" s="17" t="str">
        <f t="shared" si="30"/>
        <v>2</v>
      </c>
      <c r="F842" s="17" t="str">
        <f t="shared" si="31"/>
        <v>22</v>
      </c>
      <c r="G842" s="27" t="s">
        <v>168</v>
      </c>
      <c r="H842" s="28" t="s">
        <v>169</v>
      </c>
      <c r="I842" s="29">
        <v>180000</v>
      </c>
      <c r="J842" s="29">
        <v>0</v>
      </c>
      <c r="K842" s="29">
        <v>180000</v>
      </c>
      <c r="L842" s="29">
        <v>210000</v>
      </c>
      <c r="M842" s="29">
        <v>210000</v>
      </c>
      <c r="N842" s="29">
        <v>70091.12</v>
      </c>
      <c r="O842" s="29">
        <v>70091.12</v>
      </c>
    </row>
    <row r="843" spans="1:15" x14ac:dyDescent="0.25">
      <c r="A843" s="15" t="str">
        <f>MID(Tabla1[[#This Row],[Org 2]],1,2)</f>
        <v>08</v>
      </c>
      <c r="B843" s="27" t="s">
        <v>444</v>
      </c>
      <c r="C843" s="27" t="s">
        <v>446</v>
      </c>
      <c r="D843" s="16" t="str">
        <f>VLOOKUP(Tabla1[[#This Row],[Prog.]],Hoja2!B:C,2,FALSE)</f>
        <v>Movilidad</v>
      </c>
      <c r="E843" s="17" t="str">
        <f t="shared" si="30"/>
        <v>2</v>
      </c>
      <c r="F843" s="17" t="str">
        <f t="shared" si="31"/>
        <v>22</v>
      </c>
      <c r="G843" s="27" t="s">
        <v>153</v>
      </c>
      <c r="H843" s="28" t="s">
        <v>154</v>
      </c>
      <c r="I843" s="29">
        <v>100</v>
      </c>
      <c r="J843" s="29">
        <v>0</v>
      </c>
      <c r="K843" s="29">
        <v>100</v>
      </c>
      <c r="L843" s="29">
        <v>0</v>
      </c>
      <c r="M843" s="29">
        <v>0</v>
      </c>
      <c r="N843" s="29">
        <v>0</v>
      </c>
      <c r="O843" s="29">
        <v>0</v>
      </c>
    </row>
    <row r="844" spans="1:15" x14ac:dyDescent="0.25">
      <c r="A844" s="15" t="str">
        <f>MID(Tabla1[[#This Row],[Org 2]],1,2)</f>
        <v>08</v>
      </c>
      <c r="B844" s="27" t="s">
        <v>444</v>
      </c>
      <c r="C844" s="27" t="s">
        <v>446</v>
      </c>
      <c r="D844" s="16" t="str">
        <f>VLOOKUP(Tabla1[[#This Row],[Prog.]],Hoja2!B:C,2,FALSE)</f>
        <v>Movilidad</v>
      </c>
      <c r="E844" s="17" t="str">
        <f t="shared" si="30"/>
        <v>2</v>
      </c>
      <c r="F844" s="17" t="str">
        <f t="shared" si="31"/>
        <v>22</v>
      </c>
      <c r="G844" s="27" t="s">
        <v>155</v>
      </c>
      <c r="H844" s="28" t="s">
        <v>156</v>
      </c>
      <c r="I844" s="29">
        <v>500</v>
      </c>
      <c r="J844" s="29">
        <v>0</v>
      </c>
      <c r="K844" s="29">
        <v>500</v>
      </c>
      <c r="L844" s="29">
        <v>0</v>
      </c>
      <c r="M844" s="29">
        <v>0</v>
      </c>
      <c r="N844" s="29">
        <v>0</v>
      </c>
      <c r="O844" s="29">
        <v>0</v>
      </c>
    </row>
    <row r="845" spans="1:15" x14ac:dyDescent="0.25">
      <c r="A845" s="15" t="str">
        <f>MID(Tabla1[[#This Row],[Org 2]],1,2)</f>
        <v>08</v>
      </c>
      <c r="B845" s="27" t="s">
        <v>444</v>
      </c>
      <c r="C845" s="27" t="s">
        <v>446</v>
      </c>
      <c r="D845" s="16" t="str">
        <f>VLOOKUP(Tabla1[[#This Row],[Prog.]],Hoja2!B:C,2,FALSE)</f>
        <v>Movilidad</v>
      </c>
      <c r="E845" s="17" t="str">
        <f t="shared" si="30"/>
        <v>2</v>
      </c>
      <c r="F845" s="17" t="str">
        <f t="shared" si="31"/>
        <v>22</v>
      </c>
      <c r="G845" s="27" t="s">
        <v>159</v>
      </c>
      <c r="H845" s="28" t="s">
        <v>160</v>
      </c>
      <c r="I845" s="29">
        <v>1000</v>
      </c>
      <c r="J845" s="29">
        <v>0</v>
      </c>
      <c r="K845" s="29">
        <v>1000</v>
      </c>
      <c r="L845" s="29">
        <v>0</v>
      </c>
      <c r="M845" s="29">
        <v>0</v>
      </c>
      <c r="N845" s="29">
        <v>0</v>
      </c>
      <c r="O845" s="29">
        <v>0</v>
      </c>
    </row>
    <row r="846" spans="1:15" x14ac:dyDescent="0.25">
      <c r="A846" s="15" t="str">
        <f>MID(Tabla1[[#This Row],[Org 2]],1,2)</f>
        <v>08</v>
      </c>
      <c r="B846" s="27" t="s">
        <v>444</v>
      </c>
      <c r="C846" s="27" t="s">
        <v>446</v>
      </c>
      <c r="D846" s="16" t="str">
        <f>VLOOKUP(Tabla1[[#This Row],[Prog.]],Hoja2!B:C,2,FALSE)</f>
        <v>Movilidad</v>
      </c>
      <c r="E846" s="17" t="str">
        <f t="shared" si="30"/>
        <v>2</v>
      </c>
      <c r="F846" s="17" t="str">
        <f t="shared" si="31"/>
        <v>22</v>
      </c>
      <c r="G846" s="27" t="s">
        <v>276</v>
      </c>
      <c r="H846" s="28" t="s">
        <v>277</v>
      </c>
      <c r="I846" s="29">
        <v>500</v>
      </c>
      <c r="J846" s="29">
        <v>0</v>
      </c>
      <c r="K846" s="29">
        <v>500</v>
      </c>
      <c r="L846" s="29">
        <v>0</v>
      </c>
      <c r="M846" s="29">
        <v>0</v>
      </c>
      <c r="N846" s="29">
        <v>0</v>
      </c>
      <c r="O846" s="29">
        <v>0</v>
      </c>
    </row>
    <row r="847" spans="1:15" x14ac:dyDescent="0.25">
      <c r="A847" s="15" t="str">
        <f>MID(Tabla1[[#This Row],[Org 2]],1,2)</f>
        <v>08</v>
      </c>
      <c r="B847" s="27" t="s">
        <v>444</v>
      </c>
      <c r="C847" s="27" t="s">
        <v>446</v>
      </c>
      <c r="D847" s="16" t="str">
        <f>VLOOKUP(Tabla1[[#This Row],[Prog.]],Hoja2!B:C,2,FALSE)</f>
        <v>Movilidad</v>
      </c>
      <c r="E847" s="17" t="str">
        <f t="shared" si="30"/>
        <v>2</v>
      </c>
      <c r="F847" s="17" t="str">
        <f t="shared" si="31"/>
        <v>22</v>
      </c>
      <c r="G847" s="27" t="s">
        <v>187</v>
      </c>
      <c r="H847" s="28" t="s">
        <v>188</v>
      </c>
      <c r="I847" s="29">
        <v>500</v>
      </c>
      <c r="J847" s="29">
        <v>0</v>
      </c>
      <c r="K847" s="29">
        <v>500</v>
      </c>
      <c r="L847" s="29">
        <v>0</v>
      </c>
      <c r="M847" s="29">
        <v>0</v>
      </c>
      <c r="N847" s="29">
        <v>0</v>
      </c>
      <c r="O847" s="29">
        <v>0</v>
      </c>
    </row>
    <row r="848" spans="1:15" x14ac:dyDescent="0.25">
      <c r="A848" s="15" t="str">
        <f>MID(Tabla1[[#This Row],[Org 2]],1,2)</f>
        <v>08</v>
      </c>
      <c r="B848" s="27" t="s">
        <v>444</v>
      </c>
      <c r="C848" s="27" t="s">
        <v>446</v>
      </c>
      <c r="D848" s="16" t="str">
        <f>VLOOKUP(Tabla1[[#This Row],[Prog.]],Hoja2!B:C,2,FALSE)</f>
        <v>Movilidad</v>
      </c>
      <c r="E848" s="17" t="str">
        <f t="shared" si="30"/>
        <v>2</v>
      </c>
      <c r="F848" s="17" t="str">
        <f t="shared" si="31"/>
        <v>22</v>
      </c>
      <c r="G848" s="27" t="s">
        <v>189</v>
      </c>
      <c r="H848" s="28" t="s">
        <v>190</v>
      </c>
      <c r="I848" s="29">
        <v>100</v>
      </c>
      <c r="J848" s="29">
        <v>0</v>
      </c>
      <c r="K848" s="29">
        <v>100</v>
      </c>
      <c r="L848" s="29">
        <v>0</v>
      </c>
      <c r="M848" s="29">
        <v>0</v>
      </c>
      <c r="N848" s="29">
        <v>0</v>
      </c>
      <c r="O848" s="29">
        <v>0</v>
      </c>
    </row>
    <row r="849" spans="1:15" x14ac:dyDescent="0.25">
      <c r="A849" s="15" t="str">
        <f>MID(Tabla1[[#This Row],[Org 2]],1,2)</f>
        <v>08</v>
      </c>
      <c r="B849" s="27" t="s">
        <v>444</v>
      </c>
      <c r="C849" s="27" t="s">
        <v>446</v>
      </c>
      <c r="D849" s="16" t="str">
        <f>VLOOKUP(Tabla1[[#This Row],[Prog.]],Hoja2!B:C,2,FALSE)</f>
        <v>Movilidad</v>
      </c>
      <c r="E849" s="17" t="str">
        <f t="shared" si="30"/>
        <v>2</v>
      </c>
      <c r="F849" s="17" t="str">
        <f t="shared" si="31"/>
        <v>22</v>
      </c>
      <c r="G849" s="27" t="s">
        <v>161</v>
      </c>
      <c r="H849" s="28" t="s">
        <v>162</v>
      </c>
      <c r="I849" s="29">
        <v>10000</v>
      </c>
      <c r="J849" s="29">
        <v>0</v>
      </c>
      <c r="K849" s="29">
        <v>10000</v>
      </c>
      <c r="L849" s="29">
        <v>0</v>
      </c>
      <c r="M849" s="29">
        <v>0</v>
      </c>
      <c r="N849" s="29">
        <v>0</v>
      </c>
      <c r="O849" s="29">
        <v>0</v>
      </c>
    </row>
    <row r="850" spans="1:15" x14ac:dyDescent="0.25">
      <c r="A850" s="15" t="str">
        <f>MID(Tabla1[[#This Row],[Org 2]],1,2)</f>
        <v>08</v>
      </c>
      <c r="B850" s="27" t="s">
        <v>444</v>
      </c>
      <c r="C850" s="27" t="s">
        <v>446</v>
      </c>
      <c r="D850" s="16" t="str">
        <f>VLOOKUP(Tabla1[[#This Row],[Prog.]],Hoja2!B:C,2,FALSE)</f>
        <v>Movilidad</v>
      </c>
      <c r="E850" s="17" t="str">
        <f t="shared" si="30"/>
        <v>2</v>
      </c>
      <c r="F850" s="17" t="str">
        <f t="shared" si="31"/>
        <v>22</v>
      </c>
      <c r="G850" s="27" t="s">
        <v>163</v>
      </c>
      <c r="H850" s="28" t="s">
        <v>164</v>
      </c>
      <c r="I850" s="29">
        <v>2000</v>
      </c>
      <c r="J850" s="29">
        <v>0</v>
      </c>
      <c r="K850" s="29">
        <v>2000</v>
      </c>
      <c r="L850" s="29">
        <v>0</v>
      </c>
      <c r="M850" s="29">
        <v>0</v>
      </c>
      <c r="N850" s="29">
        <v>0</v>
      </c>
      <c r="O850" s="29">
        <v>0</v>
      </c>
    </row>
    <row r="851" spans="1:15" x14ac:dyDescent="0.25">
      <c r="A851" s="15" t="str">
        <f>MID(Tabla1[[#This Row],[Org 2]],1,2)</f>
        <v>08</v>
      </c>
      <c r="B851" s="27" t="s">
        <v>444</v>
      </c>
      <c r="C851" s="27" t="s">
        <v>446</v>
      </c>
      <c r="D851" s="16" t="str">
        <f>VLOOKUP(Tabla1[[#This Row],[Prog.]],Hoja2!B:C,2,FALSE)</f>
        <v>Movilidad</v>
      </c>
      <c r="E851" s="17" t="str">
        <f t="shared" si="30"/>
        <v>2</v>
      </c>
      <c r="F851" s="17" t="str">
        <f t="shared" si="31"/>
        <v>22</v>
      </c>
      <c r="G851" s="27" t="s">
        <v>165</v>
      </c>
      <c r="H851" s="28" t="s">
        <v>166</v>
      </c>
      <c r="I851" s="29">
        <v>20000</v>
      </c>
      <c r="J851" s="29">
        <v>0</v>
      </c>
      <c r="K851" s="29">
        <v>20000</v>
      </c>
      <c r="L851" s="29">
        <v>3765.88</v>
      </c>
      <c r="M851" s="29">
        <v>3765.88</v>
      </c>
      <c r="N851" s="29">
        <v>3765.88</v>
      </c>
      <c r="O851" s="29">
        <v>3765.88</v>
      </c>
    </row>
    <row r="852" spans="1:15" x14ac:dyDescent="0.25">
      <c r="A852" s="15" t="str">
        <f>MID(Tabla1[[#This Row],[Org 2]],1,2)</f>
        <v>08</v>
      </c>
      <c r="B852" s="27" t="s">
        <v>444</v>
      </c>
      <c r="C852" s="27" t="s">
        <v>446</v>
      </c>
      <c r="D852" s="16" t="str">
        <f>VLOOKUP(Tabla1[[#This Row],[Prog.]],Hoja2!B:C,2,FALSE)</f>
        <v>Movilidad</v>
      </c>
      <c r="E852" s="17" t="str">
        <f t="shared" si="30"/>
        <v>2</v>
      </c>
      <c r="F852" s="17" t="str">
        <f t="shared" si="31"/>
        <v>22</v>
      </c>
      <c r="G852" s="27" t="s">
        <v>171</v>
      </c>
      <c r="H852" s="28" t="s">
        <v>172</v>
      </c>
      <c r="I852" s="29">
        <v>98435</v>
      </c>
      <c r="J852" s="29">
        <v>0</v>
      </c>
      <c r="K852" s="29">
        <v>98435</v>
      </c>
      <c r="L852" s="29">
        <v>0</v>
      </c>
      <c r="M852" s="29">
        <v>0</v>
      </c>
      <c r="N852" s="29">
        <v>0</v>
      </c>
      <c r="O852" s="29">
        <v>0</v>
      </c>
    </row>
    <row r="853" spans="1:15" x14ac:dyDescent="0.25">
      <c r="A853" s="15" t="str">
        <f>MID(Tabla1[[#This Row],[Org 2]],1,2)</f>
        <v>08</v>
      </c>
      <c r="B853" s="27" t="s">
        <v>444</v>
      </c>
      <c r="C853" s="27" t="s">
        <v>446</v>
      </c>
      <c r="D853" s="16" t="str">
        <f>VLOOKUP(Tabla1[[#This Row],[Prog.]],Hoja2!B:C,2,FALSE)</f>
        <v>Movilidad</v>
      </c>
      <c r="E853" s="17" t="str">
        <f t="shared" si="30"/>
        <v>2</v>
      </c>
      <c r="F853" s="17" t="str">
        <f t="shared" si="31"/>
        <v>22</v>
      </c>
      <c r="G853" s="27" t="s">
        <v>137</v>
      </c>
      <c r="H853" s="28" t="s">
        <v>138</v>
      </c>
      <c r="I853" s="29">
        <v>4390000</v>
      </c>
      <c r="J853" s="29">
        <v>0</v>
      </c>
      <c r="K853" s="29">
        <v>4390000</v>
      </c>
      <c r="L853" s="29">
        <v>4153159.5</v>
      </c>
      <c r="M853" s="29">
        <v>3880752.12</v>
      </c>
      <c r="N853" s="29">
        <v>673904.87</v>
      </c>
      <c r="O853" s="29">
        <v>673904.87</v>
      </c>
    </row>
    <row r="854" spans="1:15" x14ac:dyDescent="0.25">
      <c r="A854" s="15" t="str">
        <f>MID(Tabla1[[#This Row],[Org 2]],1,2)</f>
        <v>08</v>
      </c>
      <c r="B854" s="27" t="s">
        <v>444</v>
      </c>
      <c r="C854" s="27" t="s">
        <v>446</v>
      </c>
      <c r="D854" s="16" t="str">
        <f>VLOOKUP(Tabla1[[#This Row],[Prog.]],Hoja2!B:C,2,FALSE)</f>
        <v>Movilidad</v>
      </c>
      <c r="E854" s="17" t="str">
        <f t="shared" si="30"/>
        <v>2</v>
      </c>
      <c r="F854" s="17" t="str">
        <f t="shared" si="31"/>
        <v>23</v>
      </c>
      <c r="G854" s="27" t="s">
        <v>117</v>
      </c>
      <c r="H854" s="28" t="s">
        <v>118</v>
      </c>
      <c r="I854" s="29">
        <v>400</v>
      </c>
      <c r="J854" s="29">
        <v>0</v>
      </c>
      <c r="K854" s="29">
        <v>400</v>
      </c>
      <c r="L854" s="29">
        <v>0</v>
      </c>
      <c r="M854" s="29">
        <v>0</v>
      </c>
      <c r="N854" s="29">
        <v>0</v>
      </c>
      <c r="O854" s="29">
        <v>0</v>
      </c>
    </row>
    <row r="855" spans="1:15" x14ac:dyDescent="0.25">
      <c r="A855" s="15" t="str">
        <f>MID(Tabla1[[#This Row],[Org 2]],1,2)</f>
        <v>08</v>
      </c>
      <c r="B855" s="27" t="s">
        <v>444</v>
      </c>
      <c r="C855" s="27" t="s">
        <v>446</v>
      </c>
      <c r="D855" s="16" t="str">
        <f>VLOOKUP(Tabla1[[#This Row],[Prog.]],Hoja2!B:C,2,FALSE)</f>
        <v>Movilidad</v>
      </c>
      <c r="E855" s="17" t="str">
        <f t="shared" si="30"/>
        <v>2</v>
      </c>
      <c r="F855" s="17" t="str">
        <f t="shared" si="31"/>
        <v>23</v>
      </c>
      <c r="G855" s="27" t="s">
        <v>121</v>
      </c>
      <c r="H855" s="28" t="s">
        <v>122</v>
      </c>
      <c r="I855" s="29">
        <v>600</v>
      </c>
      <c r="J855" s="29">
        <v>0</v>
      </c>
      <c r="K855" s="29">
        <v>600</v>
      </c>
      <c r="L855" s="29">
        <v>0</v>
      </c>
      <c r="M855" s="29">
        <v>0</v>
      </c>
      <c r="N855" s="29">
        <v>0</v>
      </c>
      <c r="O855" s="29">
        <v>0</v>
      </c>
    </row>
    <row r="856" spans="1:15" x14ac:dyDescent="0.25">
      <c r="A856" s="15" t="str">
        <f>MID(Tabla1[[#This Row],[Org 2]],1,2)</f>
        <v>08</v>
      </c>
      <c r="B856" s="27" t="s">
        <v>444</v>
      </c>
      <c r="C856" s="27" t="s">
        <v>446</v>
      </c>
      <c r="D856" s="16" t="str">
        <f>VLOOKUP(Tabla1[[#This Row],[Prog.]],Hoja2!B:C,2,FALSE)</f>
        <v>Movilidad</v>
      </c>
      <c r="E856" s="17" t="str">
        <f t="shared" si="30"/>
        <v>4</v>
      </c>
      <c r="F856" s="17" t="str">
        <f t="shared" si="31"/>
        <v>46</v>
      </c>
      <c r="G856" s="27" t="s">
        <v>180</v>
      </c>
      <c r="H856" s="28" t="s">
        <v>181</v>
      </c>
      <c r="I856" s="29">
        <v>0</v>
      </c>
      <c r="J856" s="29">
        <v>0</v>
      </c>
      <c r="K856" s="29">
        <v>0</v>
      </c>
      <c r="L856" s="29">
        <v>0</v>
      </c>
      <c r="M856" s="29">
        <v>0</v>
      </c>
      <c r="N856" s="29">
        <v>0</v>
      </c>
      <c r="O856" s="29">
        <v>0</v>
      </c>
    </row>
    <row r="857" spans="1:15" x14ac:dyDescent="0.25">
      <c r="A857" s="15" t="str">
        <f>MID(Tabla1[[#This Row],[Org 2]],1,2)</f>
        <v>08</v>
      </c>
      <c r="B857" s="27" t="s">
        <v>444</v>
      </c>
      <c r="C857" s="27" t="s">
        <v>446</v>
      </c>
      <c r="D857" s="16" t="str">
        <f>VLOOKUP(Tabla1[[#This Row],[Prog.]],Hoja2!B:C,2,FALSE)</f>
        <v>Movilidad</v>
      </c>
      <c r="E857" s="17" t="str">
        <f t="shared" ref="E857" si="32">LEFT(G857,1)</f>
        <v>4</v>
      </c>
      <c r="F857" s="17" t="str">
        <f t="shared" ref="F857" si="33">LEFT(G857,2)</f>
        <v>47</v>
      </c>
      <c r="G857" s="27" t="s">
        <v>922</v>
      </c>
      <c r="H857" s="28" t="s">
        <v>345</v>
      </c>
      <c r="I857" s="29">
        <v>15000</v>
      </c>
      <c r="J857" s="29">
        <v>0</v>
      </c>
      <c r="K857" s="29">
        <v>15000</v>
      </c>
      <c r="L857" s="29">
        <v>0</v>
      </c>
      <c r="M857" s="29">
        <v>0</v>
      </c>
      <c r="N857" s="29">
        <v>0</v>
      </c>
      <c r="O857" s="29">
        <v>0</v>
      </c>
    </row>
    <row r="858" spans="1:15" x14ac:dyDescent="0.25">
      <c r="A858" s="15" t="str">
        <f>MID(Tabla1[[#This Row],[Org 2]],1,2)</f>
        <v>08</v>
      </c>
      <c r="B858" s="27" t="s">
        <v>444</v>
      </c>
      <c r="C858" s="27" t="s">
        <v>446</v>
      </c>
      <c r="D858" s="16" t="str">
        <f>VLOOKUP(Tabla1[[#This Row],[Prog.]],Hoja2!B:C,2,FALSE)</f>
        <v>Movilidad</v>
      </c>
      <c r="E858" s="17" t="str">
        <f t="shared" si="30"/>
        <v>6</v>
      </c>
      <c r="F858" s="17" t="str">
        <f t="shared" si="31"/>
        <v>61</v>
      </c>
      <c r="G858" s="27" t="s">
        <v>193</v>
      </c>
      <c r="H858" s="28" t="s">
        <v>194</v>
      </c>
      <c r="I858" s="29">
        <v>2302498</v>
      </c>
      <c r="J858" s="29">
        <v>0</v>
      </c>
      <c r="K858" s="29">
        <v>2302498</v>
      </c>
      <c r="L858" s="29">
        <v>2192887.1</v>
      </c>
      <c r="M858" s="29">
        <v>2192887.1</v>
      </c>
      <c r="N858" s="29">
        <v>339793.69</v>
      </c>
      <c r="O858" s="29">
        <v>302341.36</v>
      </c>
    </row>
    <row r="859" spans="1:15" x14ac:dyDescent="0.25">
      <c r="A859" s="15" t="str">
        <f>MID(Tabla1[[#This Row],[Org 2]],1,2)</f>
        <v>08</v>
      </c>
      <c r="B859" s="27" t="s">
        <v>444</v>
      </c>
      <c r="C859" s="27" t="s">
        <v>448</v>
      </c>
      <c r="D859" s="16" t="str">
        <f>VLOOKUP(Tabla1[[#This Row],[Prog.]],Hoja2!B:C,2,FALSE)</f>
        <v>Pavimentación de vías públicas y otros servicios urbanísticos</v>
      </c>
      <c r="E859" s="17" t="str">
        <f t="shared" si="30"/>
        <v>1</v>
      </c>
      <c r="F859" s="17" t="str">
        <f t="shared" si="31"/>
        <v>12</v>
      </c>
      <c r="G859" s="27" t="s">
        <v>125</v>
      </c>
      <c r="H859" s="28" t="s">
        <v>126</v>
      </c>
      <c r="I859" s="29">
        <v>90436</v>
      </c>
      <c r="J859" s="29">
        <v>0</v>
      </c>
      <c r="K859" s="29">
        <v>90436</v>
      </c>
      <c r="L859" s="29">
        <v>101281</v>
      </c>
      <c r="M859" s="29">
        <v>101281</v>
      </c>
      <c r="N859" s="29">
        <v>26992.9</v>
      </c>
      <c r="O859" s="29">
        <v>26992.9</v>
      </c>
    </row>
    <row r="860" spans="1:15" x14ac:dyDescent="0.25">
      <c r="A860" s="15" t="str">
        <f>MID(Tabla1[[#This Row],[Org 2]],1,2)</f>
        <v>08</v>
      </c>
      <c r="B860" s="27" t="s">
        <v>444</v>
      </c>
      <c r="C860" s="27" t="s">
        <v>448</v>
      </c>
      <c r="D860" s="16" t="str">
        <f>VLOOKUP(Tabla1[[#This Row],[Prog.]],Hoja2!B:C,2,FALSE)</f>
        <v>Pavimentación de vías públicas y otros servicios urbanísticos</v>
      </c>
      <c r="E860" s="17" t="str">
        <f t="shared" si="30"/>
        <v>1</v>
      </c>
      <c r="F860" s="17" t="str">
        <f t="shared" si="31"/>
        <v>12</v>
      </c>
      <c r="G860" s="27" t="s">
        <v>127</v>
      </c>
      <c r="H860" s="28" t="s">
        <v>128</v>
      </c>
      <c r="I860" s="29">
        <v>90128</v>
      </c>
      <c r="J860" s="29">
        <v>0</v>
      </c>
      <c r="K860" s="29">
        <v>90128</v>
      </c>
      <c r="L860" s="29">
        <v>63620</v>
      </c>
      <c r="M860" s="29">
        <v>63620</v>
      </c>
      <c r="N860" s="29">
        <v>18089.89</v>
      </c>
      <c r="O860" s="29">
        <v>18089.89</v>
      </c>
    </row>
    <row r="861" spans="1:15" x14ac:dyDescent="0.25">
      <c r="A861" s="15" t="str">
        <f>MID(Tabla1[[#This Row],[Org 2]],1,2)</f>
        <v>08</v>
      </c>
      <c r="B861" s="27" t="s">
        <v>444</v>
      </c>
      <c r="C861" s="27" t="s">
        <v>448</v>
      </c>
      <c r="D861" s="16" t="str">
        <f>VLOOKUP(Tabla1[[#This Row],[Prog.]],Hoja2!B:C,2,FALSE)</f>
        <v>Pavimentación de vías públicas y otros servicios urbanísticos</v>
      </c>
      <c r="E861" s="17" t="str">
        <f t="shared" si="30"/>
        <v>1</v>
      </c>
      <c r="F861" s="17" t="str">
        <f t="shared" si="31"/>
        <v>12</v>
      </c>
      <c r="G861" s="27" t="s">
        <v>95</v>
      </c>
      <c r="H861" s="28" t="s">
        <v>96</v>
      </c>
      <c r="I861" s="29">
        <v>60907</v>
      </c>
      <c r="J861" s="29">
        <v>0</v>
      </c>
      <c r="K861" s="29">
        <v>60907</v>
      </c>
      <c r="L861" s="29">
        <v>36544</v>
      </c>
      <c r="M861" s="29">
        <v>36544</v>
      </c>
      <c r="N861" s="29">
        <v>12548.6</v>
      </c>
      <c r="O861" s="29">
        <v>12548.6</v>
      </c>
    </row>
    <row r="862" spans="1:15" x14ac:dyDescent="0.25">
      <c r="A862" s="15" t="str">
        <f>MID(Tabla1[[#This Row],[Org 2]],1,2)</f>
        <v>08</v>
      </c>
      <c r="B862" s="27" t="s">
        <v>444</v>
      </c>
      <c r="C862" s="27" t="s">
        <v>448</v>
      </c>
      <c r="D862" s="16" t="str">
        <f>VLOOKUP(Tabla1[[#This Row],[Prog.]],Hoja2!B:C,2,FALSE)</f>
        <v>Pavimentación de vías públicas y otros servicios urbanísticos</v>
      </c>
      <c r="E862" s="17" t="str">
        <f t="shared" si="30"/>
        <v>1</v>
      </c>
      <c r="F862" s="17" t="str">
        <f t="shared" si="31"/>
        <v>12</v>
      </c>
      <c r="G862" s="27" t="s">
        <v>129</v>
      </c>
      <c r="H862" s="28" t="s">
        <v>130</v>
      </c>
      <c r="I862" s="29">
        <v>10325</v>
      </c>
      <c r="J862" s="29">
        <v>0</v>
      </c>
      <c r="K862" s="29">
        <v>10325</v>
      </c>
      <c r="L862" s="29">
        <v>9976</v>
      </c>
      <c r="M862" s="29">
        <v>9976</v>
      </c>
      <c r="N862" s="29">
        <v>1433.96</v>
      </c>
      <c r="O862" s="29">
        <v>1433.96</v>
      </c>
    </row>
    <row r="863" spans="1:15" x14ac:dyDescent="0.25">
      <c r="A863" s="15" t="str">
        <f>MID(Tabla1[[#This Row],[Org 2]],1,2)</f>
        <v>08</v>
      </c>
      <c r="B863" s="27" t="s">
        <v>444</v>
      </c>
      <c r="C863" s="27" t="s">
        <v>448</v>
      </c>
      <c r="D863" s="16" t="str">
        <f>VLOOKUP(Tabla1[[#This Row],[Prog.]],Hoja2!B:C,2,FALSE)</f>
        <v>Pavimentación de vías públicas y otros servicios urbanísticos</v>
      </c>
      <c r="E863" s="17" t="str">
        <f t="shared" si="30"/>
        <v>1</v>
      </c>
      <c r="F863" s="17" t="str">
        <f t="shared" si="31"/>
        <v>12</v>
      </c>
      <c r="G863" s="27" t="s">
        <v>97</v>
      </c>
      <c r="H863" s="28" t="s">
        <v>98</v>
      </c>
      <c r="I863" s="29">
        <v>41241</v>
      </c>
      <c r="J863" s="29">
        <v>0</v>
      </c>
      <c r="K863" s="29">
        <v>41241</v>
      </c>
      <c r="L863" s="29">
        <v>33487</v>
      </c>
      <c r="M863" s="29">
        <v>33487</v>
      </c>
      <c r="N863" s="29">
        <v>11842.7</v>
      </c>
      <c r="O863" s="29">
        <v>11842.7</v>
      </c>
    </row>
    <row r="864" spans="1:15" x14ac:dyDescent="0.25">
      <c r="A864" s="15" t="str">
        <f>MID(Tabla1[[#This Row],[Org 2]],1,2)</f>
        <v>08</v>
      </c>
      <c r="B864" s="27" t="s">
        <v>444</v>
      </c>
      <c r="C864" s="27" t="s">
        <v>448</v>
      </c>
      <c r="D864" s="16" t="str">
        <f>VLOOKUP(Tabla1[[#This Row],[Prog.]],Hoja2!B:C,2,FALSE)</f>
        <v>Pavimentación de vías públicas y otros servicios urbanísticos</v>
      </c>
      <c r="E864" s="17" t="str">
        <f t="shared" si="30"/>
        <v>1</v>
      </c>
      <c r="F864" s="17" t="str">
        <f t="shared" si="31"/>
        <v>12</v>
      </c>
      <c r="G864" s="27" t="s">
        <v>99</v>
      </c>
      <c r="H864" s="28" t="s">
        <v>100</v>
      </c>
      <c r="I864" s="29">
        <v>146698</v>
      </c>
      <c r="J864" s="29">
        <v>0</v>
      </c>
      <c r="K864" s="29">
        <v>146698</v>
      </c>
      <c r="L864" s="29">
        <v>124126</v>
      </c>
      <c r="M864" s="29">
        <v>124126</v>
      </c>
      <c r="N864" s="29">
        <v>33254.699999999997</v>
      </c>
      <c r="O864" s="29">
        <v>33254.699999999997</v>
      </c>
    </row>
    <row r="865" spans="1:15" x14ac:dyDescent="0.25">
      <c r="A865" s="15" t="str">
        <f>MID(Tabla1[[#This Row],[Org 2]],1,2)</f>
        <v>08</v>
      </c>
      <c r="B865" s="27" t="s">
        <v>444</v>
      </c>
      <c r="C865" s="27" t="s">
        <v>448</v>
      </c>
      <c r="D865" s="16" t="str">
        <f>VLOOKUP(Tabla1[[#This Row],[Prog.]],Hoja2!B:C,2,FALSE)</f>
        <v>Pavimentación de vías públicas y otros servicios urbanísticos</v>
      </c>
      <c r="E865" s="17" t="str">
        <f t="shared" si="30"/>
        <v>1</v>
      </c>
      <c r="F865" s="17" t="str">
        <f t="shared" si="31"/>
        <v>12</v>
      </c>
      <c r="G865" s="27" t="s">
        <v>101</v>
      </c>
      <c r="H865" s="28" t="s">
        <v>102</v>
      </c>
      <c r="I865" s="29">
        <v>372582</v>
      </c>
      <c r="J865" s="29">
        <v>0</v>
      </c>
      <c r="K865" s="29">
        <v>372582</v>
      </c>
      <c r="L865" s="29">
        <v>317281</v>
      </c>
      <c r="M865" s="29">
        <v>317281</v>
      </c>
      <c r="N865" s="29">
        <v>84960.61</v>
      </c>
      <c r="O865" s="29">
        <v>84960.61</v>
      </c>
    </row>
    <row r="866" spans="1:15" x14ac:dyDescent="0.25">
      <c r="A866" s="15" t="str">
        <f>MID(Tabla1[[#This Row],[Org 2]],1,2)</f>
        <v>08</v>
      </c>
      <c r="B866" s="27" t="s">
        <v>444</v>
      </c>
      <c r="C866" s="27" t="s">
        <v>448</v>
      </c>
      <c r="D866" s="16" t="str">
        <f>VLOOKUP(Tabla1[[#This Row],[Prog.]],Hoja2!B:C,2,FALSE)</f>
        <v>Pavimentación de vías públicas y otros servicios urbanísticos</v>
      </c>
      <c r="E866" s="17" t="str">
        <f t="shared" si="30"/>
        <v>1</v>
      </c>
      <c r="F866" s="17" t="str">
        <f t="shared" si="31"/>
        <v>12</v>
      </c>
      <c r="G866" s="27" t="s">
        <v>103</v>
      </c>
      <c r="H866" s="28" t="s">
        <v>104</v>
      </c>
      <c r="I866" s="29">
        <v>19881</v>
      </c>
      <c r="J866" s="29">
        <v>0</v>
      </c>
      <c r="K866" s="29">
        <v>19881</v>
      </c>
      <c r="L866" s="29">
        <v>15910</v>
      </c>
      <c r="M866" s="29">
        <v>15910</v>
      </c>
      <c r="N866" s="29">
        <v>6088.56</v>
      </c>
      <c r="O866" s="29">
        <v>6088.56</v>
      </c>
    </row>
    <row r="867" spans="1:15" x14ac:dyDescent="0.25">
      <c r="A867" s="15" t="str">
        <f>MID(Tabla1[[#This Row],[Org 2]],1,2)</f>
        <v>08</v>
      </c>
      <c r="B867" s="27" t="s">
        <v>444</v>
      </c>
      <c r="C867" s="27" t="s">
        <v>448</v>
      </c>
      <c r="D867" s="16" t="str">
        <f>VLOOKUP(Tabla1[[#This Row],[Prog.]],Hoja2!B:C,2,FALSE)</f>
        <v>Pavimentación de vías públicas y otros servicios urbanísticos</v>
      </c>
      <c r="E867" s="17" t="str">
        <f t="shared" si="30"/>
        <v>1</v>
      </c>
      <c r="F867" s="17" t="str">
        <f t="shared" si="31"/>
        <v>13</v>
      </c>
      <c r="G867" s="27" t="s">
        <v>142</v>
      </c>
      <c r="H867" s="28" t="s">
        <v>94</v>
      </c>
      <c r="I867" s="29">
        <v>629930</v>
      </c>
      <c r="J867" s="29">
        <v>-25000</v>
      </c>
      <c r="K867" s="29">
        <v>604930</v>
      </c>
      <c r="L867" s="29">
        <v>454857.5</v>
      </c>
      <c r="M867" s="29">
        <v>454857.5</v>
      </c>
      <c r="N867" s="29">
        <v>124057.38</v>
      </c>
      <c r="O867" s="29">
        <v>124057.38</v>
      </c>
    </row>
    <row r="868" spans="1:15" x14ac:dyDescent="0.25">
      <c r="A868" s="15" t="str">
        <f>MID(Tabla1[[#This Row],[Org 2]],1,2)</f>
        <v>08</v>
      </c>
      <c r="B868" s="27" t="s">
        <v>444</v>
      </c>
      <c r="C868" s="27" t="s">
        <v>448</v>
      </c>
      <c r="D868" s="16" t="str">
        <f>VLOOKUP(Tabla1[[#This Row],[Prog.]],Hoja2!B:C,2,FALSE)</f>
        <v>Pavimentación de vías públicas y otros servicios urbanísticos</v>
      </c>
      <c r="E868" s="17" t="str">
        <f t="shared" si="30"/>
        <v>1</v>
      </c>
      <c r="F868" s="17" t="str">
        <f t="shared" si="31"/>
        <v>13</v>
      </c>
      <c r="G868" s="27" t="s">
        <v>143</v>
      </c>
      <c r="H868" s="28" t="s">
        <v>144</v>
      </c>
      <c r="I868" s="29">
        <v>15000</v>
      </c>
      <c r="J868" s="29">
        <v>0</v>
      </c>
      <c r="K868" s="29">
        <v>15000</v>
      </c>
      <c r="L868" s="29">
        <v>17722.7</v>
      </c>
      <c r="M868" s="29">
        <v>17722.7</v>
      </c>
      <c r="N868" s="29">
        <v>1879.15</v>
      </c>
      <c r="O868" s="29">
        <v>1879.15</v>
      </c>
    </row>
    <row r="869" spans="1:15" x14ac:dyDescent="0.25">
      <c r="A869" s="15" t="str">
        <f>MID(Tabla1[[#This Row],[Org 2]],1,2)</f>
        <v>08</v>
      </c>
      <c r="B869" s="27" t="s">
        <v>444</v>
      </c>
      <c r="C869" s="27" t="s">
        <v>448</v>
      </c>
      <c r="D869" s="16" t="str">
        <f>VLOOKUP(Tabla1[[#This Row],[Prog.]],Hoja2!B:C,2,FALSE)</f>
        <v>Pavimentación de vías públicas y otros servicios urbanísticos</v>
      </c>
      <c r="E869" s="17" t="str">
        <f t="shared" si="30"/>
        <v>1</v>
      </c>
      <c r="F869" s="17" t="str">
        <f t="shared" si="31"/>
        <v>13</v>
      </c>
      <c r="G869" s="27" t="s">
        <v>145</v>
      </c>
      <c r="H869" s="28" t="s">
        <v>146</v>
      </c>
      <c r="I869" s="29">
        <v>709774</v>
      </c>
      <c r="J869" s="29">
        <v>-25000</v>
      </c>
      <c r="K869" s="29">
        <v>684774</v>
      </c>
      <c r="L869" s="29">
        <v>498173.5</v>
      </c>
      <c r="M869" s="29">
        <v>498173.5</v>
      </c>
      <c r="N869" s="29">
        <v>164661.45000000001</v>
      </c>
      <c r="O869" s="29">
        <v>164661.45000000001</v>
      </c>
    </row>
    <row r="870" spans="1:15" x14ac:dyDescent="0.25">
      <c r="A870" s="15" t="str">
        <f>MID(Tabla1[[#This Row],[Org 2]],1,2)</f>
        <v>08</v>
      </c>
      <c r="B870" s="27" t="s">
        <v>444</v>
      </c>
      <c r="C870" s="27" t="s">
        <v>448</v>
      </c>
      <c r="D870" s="16" t="str">
        <f>VLOOKUP(Tabla1[[#This Row],[Prog.]],Hoja2!B:C,2,FALSE)</f>
        <v>Pavimentación de vías públicas y otros servicios urbanísticos</v>
      </c>
      <c r="E870" s="17" t="str">
        <f t="shared" si="30"/>
        <v>1</v>
      </c>
      <c r="F870" s="17" t="str">
        <f t="shared" si="31"/>
        <v>13</v>
      </c>
      <c r="G870" s="27" t="s">
        <v>147</v>
      </c>
      <c r="H870" s="28" t="s">
        <v>148</v>
      </c>
      <c r="I870" s="29">
        <v>10000</v>
      </c>
      <c r="J870" s="29">
        <v>0</v>
      </c>
      <c r="K870" s="29">
        <v>10000</v>
      </c>
      <c r="L870" s="29">
        <v>31696</v>
      </c>
      <c r="M870" s="29">
        <v>31696</v>
      </c>
      <c r="N870" s="29">
        <v>12563.76</v>
      </c>
      <c r="O870" s="29">
        <v>12563.76</v>
      </c>
    </row>
    <row r="871" spans="1:15" x14ac:dyDescent="0.25">
      <c r="A871" s="15" t="str">
        <f>MID(Tabla1[[#This Row],[Org 2]],1,2)</f>
        <v>08</v>
      </c>
      <c r="B871" s="27" t="s">
        <v>444</v>
      </c>
      <c r="C871" s="27" t="s">
        <v>448</v>
      </c>
      <c r="D871" s="16" t="str">
        <f>VLOOKUP(Tabla1[[#This Row],[Prog.]],Hoja2!B:C,2,FALSE)</f>
        <v>Pavimentación de vías públicas y otros servicios urbanísticos</v>
      </c>
      <c r="E871" s="17" t="str">
        <f t="shared" si="30"/>
        <v>1</v>
      </c>
      <c r="F871" s="17" t="str">
        <f t="shared" si="31"/>
        <v>15</v>
      </c>
      <c r="G871" s="27" t="s">
        <v>149</v>
      </c>
      <c r="H871" s="28" t="s">
        <v>150</v>
      </c>
      <c r="I871" s="29">
        <v>4000</v>
      </c>
      <c r="J871" s="29">
        <v>0</v>
      </c>
      <c r="K871" s="29">
        <v>4000</v>
      </c>
      <c r="L871" s="29">
        <v>0</v>
      </c>
      <c r="M871" s="29">
        <v>0</v>
      </c>
      <c r="N871" s="29">
        <v>0</v>
      </c>
      <c r="O871" s="29">
        <v>0</v>
      </c>
    </row>
    <row r="872" spans="1:15" x14ac:dyDescent="0.25">
      <c r="A872" s="15" t="str">
        <f>MID(Tabla1[[#This Row],[Org 2]],1,2)</f>
        <v>08</v>
      </c>
      <c r="B872" s="27" t="s">
        <v>444</v>
      </c>
      <c r="C872" s="27" t="s">
        <v>448</v>
      </c>
      <c r="D872" s="16" t="str">
        <f>VLOOKUP(Tabla1[[#This Row],[Prog.]],Hoja2!B:C,2,FALSE)</f>
        <v>Pavimentación de vías públicas y otros servicios urbanísticos</v>
      </c>
      <c r="E872" s="17" t="str">
        <f t="shared" si="30"/>
        <v>2</v>
      </c>
      <c r="F872" s="17" t="str">
        <f t="shared" si="31"/>
        <v>20</v>
      </c>
      <c r="G872" s="27" t="s">
        <v>131</v>
      </c>
      <c r="H872" s="28" t="s">
        <v>132</v>
      </c>
      <c r="I872" s="29">
        <v>35000</v>
      </c>
      <c r="J872" s="29">
        <v>0</v>
      </c>
      <c r="K872" s="29">
        <v>35000</v>
      </c>
      <c r="L872" s="29">
        <v>8461</v>
      </c>
      <c r="M872" s="29">
        <v>8461</v>
      </c>
      <c r="N872" s="29">
        <v>538.86</v>
      </c>
      <c r="O872" s="29">
        <v>538.86</v>
      </c>
    </row>
    <row r="873" spans="1:15" x14ac:dyDescent="0.25">
      <c r="A873" s="15" t="str">
        <f>MID(Tabla1[[#This Row],[Org 2]],1,2)</f>
        <v>08</v>
      </c>
      <c r="B873" s="27" t="s">
        <v>444</v>
      </c>
      <c r="C873" s="27" t="s">
        <v>448</v>
      </c>
      <c r="D873" s="16" t="str">
        <f>VLOOKUP(Tabla1[[#This Row],[Prog.]],Hoja2!B:C,2,FALSE)</f>
        <v>Pavimentación de vías públicas y otros servicios urbanísticos</v>
      </c>
      <c r="E873" s="17" t="str">
        <f t="shared" si="30"/>
        <v>2</v>
      </c>
      <c r="F873" s="17" t="str">
        <f t="shared" si="31"/>
        <v>20</v>
      </c>
      <c r="G873" s="27" t="s">
        <v>356</v>
      </c>
      <c r="H873" s="28" t="s">
        <v>357</v>
      </c>
      <c r="I873" s="29">
        <v>27000</v>
      </c>
      <c r="J873" s="29">
        <v>0</v>
      </c>
      <c r="K873" s="29">
        <v>27000</v>
      </c>
      <c r="L873" s="29">
        <v>0</v>
      </c>
      <c r="M873" s="29">
        <v>0</v>
      </c>
      <c r="N873" s="29">
        <v>0</v>
      </c>
      <c r="O873" s="29">
        <v>0</v>
      </c>
    </row>
    <row r="874" spans="1:15" x14ac:dyDescent="0.25">
      <c r="A874" s="15" t="str">
        <f>MID(Tabla1[[#This Row],[Org 2]],1,2)</f>
        <v>08</v>
      </c>
      <c r="B874" s="27" t="s">
        <v>444</v>
      </c>
      <c r="C874" s="27" t="s">
        <v>448</v>
      </c>
      <c r="D874" s="16" t="str">
        <f>VLOOKUP(Tabla1[[#This Row],[Prog.]],Hoja2!B:C,2,FALSE)</f>
        <v>Pavimentación de vías públicas y otros servicios urbanísticos</v>
      </c>
      <c r="E874" s="17" t="str">
        <f t="shared" si="30"/>
        <v>2</v>
      </c>
      <c r="F874" s="17" t="str">
        <f t="shared" si="31"/>
        <v>21</v>
      </c>
      <c r="G874" s="27" t="s">
        <v>436</v>
      </c>
      <c r="H874" s="28" t="s">
        <v>437</v>
      </c>
      <c r="I874" s="29">
        <v>180000</v>
      </c>
      <c r="J874" s="29">
        <v>0</v>
      </c>
      <c r="K874" s="29">
        <v>180000</v>
      </c>
      <c r="L874" s="29">
        <v>128690</v>
      </c>
      <c r="M874" s="29">
        <v>17006.07</v>
      </c>
      <c r="N874" s="29">
        <v>9662.67</v>
      </c>
      <c r="O874" s="29">
        <v>9662.67</v>
      </c>
    </row>
    <row r="875" spans="1:15" x14ac:dyDescent="0.25">
      <c r="A875" s="15" t="str">
        <f>MID(Tabla1[[#This Row],[Org 2]],1,2)</f>
        <v>08</v>
      </c>
      <c r="B875" s="27" t="s">
        <v>444</v>
      </c>
      <c r="C875" s="27" t="s">
        <v>448</v>
      </c>
      <c r="D875" s="16" t="str">
        <f>VLOOKUP(Tabla1[[#This Row],[Prog.]],Hoja2!B:C,2,FALSE)</f>
        <v>Pavimentación de vías públicas y otros servicios urbanísticos</v>
      </c>
      <c r="E875" s="17" t="str">
        <f t="shared" si="30"/>
        <v>2</v>
      </c>
      <c r="F875" s="17" t="str">
        <f t="shared" si="31"/>
        <v>21</v>
      </c>
      <c r="G875" s="27" t="s">
        <v>133</v>
      </c>
      <c r="H875" s="28" t="s">
        <v>134</v>
      </c>
      <c r="I875" s="29">
        <v>26000</v>
      </c>
      <c r="J875" s="29">
        <v>0</v>
      </c>
      <c r="K875" s="29">
        <v>26000</v>
      </c>
      <c r="L875" s="29">
        <v>7350.46</v>
      </c>
      <c r="M875" s="29">
        <v>7350.46</v>
      </c>
      <c r="N875" s="29">
        <v>2602.71</v>
      </c>
      <c r="O875" s="29">
        <v>2602.71</v>
      </c>
    </row>
    <row r="876" spans="1:15" x14ac:dyDescent="0.25">
      <c r="A876" s="15" t="str">
        <f>MID(Tabla1[[#This Row],[Org 2]],1,2)</f>
        <v>08</v>
      </c>
      <c r="B876" s="27" t="s">
        <v>444</v>
      </c>
      <c r="C876" s="27" t="s">
        <v>448</v>
      </c>
      <c r="D876" s="16" t="str">
        <f>VLOOKUP(Tabla1[[#This Row],[Prog.]],Hoja2!B:C,2,FALSE)</f>
        <v>Pavimentación de vías públicas y otros servicios urbanísticos</v>
      </c>
      <c r="E876" s="17" t="str">
        <f t="shared" si="30"/>
        <v>2</v>
      </c>
      <c r="F876" s="17" t="str">
        <f t="shared" si="31"/>
        <v>21</v>
      </c>
      <c r="G876" s="27" t="s">
        <v>151</v>
      </c>
      <c r="H876" s="28" t="s">
        <v>152</v>
      </c>
      <c r="I876" s="29">
        <v>36000</v>
      </c>
      <c r="J876" s="29">
        <v>0</v>
      </c>
      <c r="K876" s="29">
        <v>36000</v>
      </c>
      <c r="L876" s="29">
        <v>28244.82</v>
      </c>
      <c r="M876" s="29">
        <v>10127.950000000001</v>
      </c>
      <c r="N876" s="29">
        <v>9893.8799999999992</v>
      </c>
      <c r="O876" s="29">
        <v>9893.8799999999992</v>
      </c>
    </row>
    <row r="877" spans="1:15" x14ac:dyDescent="0.25">
      <c r="A877" s="15" t="str">
        <f>MID(Tabla1[[#This Row],[Org 2]],1,2)</f>
        <v>08</v>
      </c>
      <c r="B877" s="27" t="s">
        <v>444</v>
      </c>
      <c r="C877" s="27" t="s">
        <v>448</v>
      </c>
      <c r="D877" s="16" t="str">
        <f>VLOOKUP(Tabla1[[#This Row],[Prog.]],Hoja2!B:C,2,FALSE)</f>
        <v>Pavimentación de vías públicas y otros servicios urbanísticos</v>
      </c>
      <c r="E877" s="17" t="str">
        <f t="shared" si="30"/>
        <v>2</v>
      </c>
      <c r="F877" s="17" t="str">
        <f t="shared" si="31"/>
        <v>22</v>
      </c>
      <c r="G877" s="27" t="s">
        <v>168</v>
      </c>
      <c r="H877" s="28" t="s">
        <v>169</v>
      </c>
      <c r="I877" s="29">
        <v>13500</v>
      </c>
      <c r="J877" s="29">
        <v>0</v>
      </c>
      <c r="K877" s="29">
        <v>13500</v>
      </c>
      <c r="L877" s="29">
        <v>18500</v>
      </c>
      <c r="M877" s="29">
        <v>18500</v>
      </c>
      <c r="N877" s="29">
        <v>4507.03</v>
      </c>
      <c r="O877" s="29">
        <v>4507.03</v>
      </c>
    </row>
    <row r="878" spans="1:15" x14ac:dyDescent="0.25">
      <c r="A878" s="15" t="str">
        <f>MID(Tabla1[[#This Row],[Org 2]],1,2)</f>
        <v>08</v>
      </c>
      <c r="B878" s="27" t="s">
        <v>444</v>
      </c>
      <c r="C878" s="27" t="s">
        <v>448</v>
      </c>
      <c r="D878" s="16" t="str">
        <f>VLOOKUP(Tabla1[[#This Row],[Prog.]],Hoja2!B:C,2,FALSE)</f>
        <v>Pavimentación de vías públicas y otros servicios urbanísticos</v>
      </c>
      <c r="E878" s="17" t="str">
        <f t="shared" si="30"/>
        <v>2</v>
      </c>
      <c r="F878" s="17" t="str">
        <f t="shared" si="31"/>
        <v>22</v>
      </c>
      <c r="G878" s="27" t="s">
        <v>153</v>
      </c>
      <c r="H878" s="28" t="s">
        <v>154</v>
      </c>
      <c r="I878" s="29">
        <v>48000</v>
      </c>
      <c r="J878" s="29">
        <v>0</v>
      </c>
      <c r="K878" s="29">
        <v>48000</v>
      </c>
      <c r="L878" s="29">
        <v>47196.3</v>
      </c>
      <c r="M878" s="29">
        <v>47196.3</v>
      </c>
      <c r="N878" s="29">
        <v>7836.77</v>
      </c>
      <c r="O878" s="29">
        <v>7836.77</v>
      </c>
    </row>
    <row r="879" spans="1:15" x14ac:dyDescent="0.25">
      <c r="A879" s="15" t="str">
        <f>MID(Tabla1[[#This Row],[Org 2]],1,2)</f>
        <v>08</v>
      </c>
      <c r="B879" s="27" t="s">
        <v>444</v>
      </c>
      <c r="C879" s="27" t="s">
        <v>448</v>
      </c>
      <c r="D879" s="16" t="str">
        <f>VLOOKUP(Tabla1[[#This Row],[Prog.]],Hoja2!B:C,2,FALSE)</f>
        <v>Pavimentación de vías públicas y otros servicios urbanísticos</v>
      </c>
      <c r="E879" s="17" t="str">
        <f t="shared" si="30"/>
        <v>2</v>
      </c>
      <c r="F879" s="17" t="str">
        <f t="shared" si="31"/>
        <v>22</v>
      </c>
      <c r="G879" s="27" t="s">
        <v>155</v>
      </c>
      <c r="H879" s="28" t="s">
        <v>156</v>
      </c>
      <c r="I879" s="29">
        <v>19545</v>
      </c>
      <c r="J879" s="29">
        <v>0</v>
      </c>
      <c r="K879" s="29">
        <v>19545</v>
      </c>
      <c r="L879" s="29">
        <v>0</v>
      </c>
      <c r="M879" s="29">
        <v>0</v>
      </c>
      <c r="N879" s="29">
        <v>0</v>
      </c>
      <c r="O879" s="29">
        <v>0</v>
      </c>
    </row>
    <row r="880" spans="1:15" x14ac:dyDescent="0.25">
      <c r="A880" s="15" t="str">
        <f>MID(Tabla1[[#This Row],[Org 2]],1,2)</f>
        <v>08</v>
      </c>
      <c r="B880" s="27" t="s">
        <v>444</v>
      </c>
      <c r="C880" s="27" t="s">
        <v>448</v>
      </c>
      <c r="D880" s="16" t="str">
        <f>VLOOKUP(Tabla1[[#This Row],[Prog.]],Hoja2!B:C,2,FALSE)</f>
        <v>Pavimentación de vías públicas y otros servicios urbanísticos</v>
      </c>
      <c r="E880" s="17" t="str">
        <f t="shared" si="30"/>
        <v>2</v>
      </c>
      <c r="F880" s="17" t="str">
        <f t="shared" si="31"/>
        <v>22</v>
      </c>
      <c r="G880" s="27" t="s">
        <v>159</v>
      </c>
      <c r="H880" s="28" t="s">
        <v>160</v>
      </c>
      <c r="I880" s="29">
        <v>20000</v>
      </c>
      <c r="J880" s="29">
        <v>0</v>
      </c>
      <c r="K880" s="29">
        <v>20000</v>
      </c>
      <c r="L880" s="29">
        <v>2920</v>
      </c>
      <c r="M880" s="29">
        <v>2920</v>
      </c>
      <c r="N880" s="29">
        <v>1590.6</v>
      </c>
      <c r="O880" s="29">
        <v>1590.6</v>
      </c>
    </row>
    <row r="881" spans="1:15" x14ac:dyDescent="0.25">
      <c r="A881" s="15" t="str">
        <f>MID(Tabla1[[#This Row],[Org 2]],1,2)</f>
        <v>08</v>
      </c>
      <c r="B881" s="27" t="s">
        <v>444</v>
      </c>
      <c r="C881" s="27" t="s">
        <v>448</v>
      </c>
      <c r="D881" s="16" t="str">
        <f>VLOOKUP(Tabla1[[#This Row],[Prog.]],Hoja2!B:C,2,FALSE)</f>
        <v>Pavimentación de vías públicas y otros servicios urbanísticos</v>
      </c>
      <c r="E881" s="17" t="str">
        <f t="shared" si="30"/>
        <v>2</v>
      </c>
      <c r="F881" s="17" t="str">
        <f t="shared" si="31"/>
        <v>22</v>
      </c>
      <c r="G881" s="27" t="s">
        <v>135</v>
      </c>
      <c r="H881" s="28" t="s">
        <v>136</v>
      </c>
      <c r="I881" s="29">
        <v>3000</v>
      </c>
      <c r="J881" s="29">
        <v>0</v>
      </c>
      <c r="K881" s="29">
        <v>3000</v>
      </c>
      <c r="L881" s="29">
        <v>0</v>
      </c>
      <c r="M881" s="29">
        <v>0</v>
      </c>
      <c r="N881" s="29">
        <v>0</v>
      </c>
      <c r="O881" s="29">
        <v>0</v>
      </c>
    </row>
    <row r="882" spans="1:15" x14ac:dyDescent="0.25">
      <c r="A882" s="15" t="str">
        <f>MID(Tabla1[[#This Row],[Org 2]],1,2)</f>
        <v>08</v>
      </c>
      <c r="B882" s="27" t="s">
        <v>444</v>
      </c>
      <c r="C882" s="27" t="s">
        <v>448</v>
      </c>
      <c r="D882" s="16" t="str">
        <f>VLOOKUP(Tabla1[[#This Row],[Prog.]],Hoja2!B:C,2,FALSE)</f>
        <v>Pavimentación de vías públicas y otros servicios urbanísticos</v>
      </c>
      <c r="E882" s="17" t="str">
        <f t="shared" si="30"/>
        <v>2</v>
      </c>
      <c r="F882" s="17" t="str">
        <f t="shared" si="31"/>
        <v>22</v>
      </c>
      <c r="G882" s="27" t="s">
        <v>163</v>
      </c>
      <c r="H882" s="28" t="s">
        <v>164</v>
      </c>
      <c r="I882" s="29">
        <v>2000</v>
      </c>
      <c r="J882" s="29">
        <v>0</v>
      </c>
      <c r="K882" s="29">
        <v>2000</v>
      </c>
      <c r="L882" s="29">
        <v>0</v>
      </c>
      <c r="M882" s="29">
        <v>0</v>
      </c>
      <c r="N882" s="29">
        <v>0</v>
      </c>
      <c r="O882" s="29">
        <v>0</v>
      </c>
    </row>
    <row r="883" spans="1:15" x14ac:dyDescent="0.25">
      <c r="A883" s="15" t="str">
        <f>MID(Tabla1[[#This Row],[Org 2]],1,2)</f>
        <v>08</v>
      </c>
      <c r="B883" s="27" t="s">
        <v>444</v>
      </c>
      <c r="C883" s="27" t="s">
        <v>448</v>
      </c>
      <c r="D883" s="16" t="str">
        <f>VLOOKUP(Tabla1[[#This Row],[Prog.]],Hoja2!B:C,2,FALSE)</f>
        <v>Pavimentación de vías públicas y otros servicios urbanísticos</v>
      </c>
      <c r="E883" s="17" t="str">
        <f t="shared" si="30"/>
        <v>2</v>
      </c>
      <c r="F883" s="17" t="str">
        <f t="shared" si="31"/>
        <v>22</v>
      </c>
      <c r="G883" s="27" t="s">
        <v>165</v>
      </c>
      <c r="H883" s="28" t="s">
        <v>166</v>
      </c>
      <c r="I883" s="29">
        <v>5000</v>
      </c>
      <c r="J883" s="29">
        <v>0</v>
      </c>
      <c r="K883" s="29">
        <v>5000</v>
      </c>
      <c r="L883" s="29">
        <v>0</v>
      </c>
      <c r="M883" s="29">
        <v>0</v>
      </c>
      <c r="N883" s="29">
        <v>0</v>
      </c>
      <c r="O883" s="29">
        <v>0</v>
      </c>
    </row>
    <row r="884" spans="1:15" x14ac:dyDescent="0.25">
      <c r="A884" s="15" t="str">
        <f>MID(Tabla1[[#This Row],[Org 2]],1,2)</f>
        <v>08</v>
      </c>
      <c r="B884" s="27" t="s">
        <v>444</v>
      </c>
      <c r="C884" s="27" t="s">
        <v>448</v>
      </c>
      <c r="D884" s="16" t="str">
        <f>VLOOKUP(Tabla1[[#This Row],[Prog.]],Hoja2!B:C,2,FALSE)</f>
        <v>Pavimentación de vías públicas y otros servicios urbanísticos</v>
      </c>
      <c r="E884" s="17" t="str">
        <f t="shared" si="30"/>
        <v>2</v>
      </c>
      <c r="F884" s="17" t="str">
        <f t="shared" si="31"/>
        <v>22</v>
      </c>
      <c r="G884" s="27" t="s">
        <v>215</v>
      </c>
      <c r="H884" s="28" t="s">
        <v>216</v>
      </c>
      <c r="I884" s="29">
        <v>6200</v>
      </c>
      <c r="J884" s="29">
        <v>0</v>
      </c>
      <c r="K884" s="29">
        <v>6200</v>
      </c>
      <c r="L884" s="29">
        <v>0</v>
      </c>
      <c r="M884" s="29">
        <v>0</v>
      </c>
      <c r="N884" s="29">
        <v>0</v>
      </c>
      <c r="O884" s="29">
        <v>0</v>
      </c>
    </row>
    <row r="885" spans="1:15" x14ac:dyDescent="0.25">
      <c r="A885" s="15" t="str">
        <f>MID(Tabla1[[#This Row],[Org 2]],1,2)</f>
        <v>08</v>
      </c>
      <c r="B885" s="27" t="s">
        <v>444</v>
      </c>
      <c r="C885" s="27" t="s">
        <v>448</v>
      </c>
      <c r="D885" s="16" t="str">
        <f>VLOOKUP(Tabla1[[#This Row],[Prog.]],Hoja2!B:C,2,FALSE)</f>
        <v>Pavimentación de vías públicas y otros servicios urbanísticos</v>
      </c>
      <c r="E885" s="17" t="str">
        <f t="shared" si="30"/>
        <v>2</v>
      </c>
      <c r="F885" s="17" t="str">
        <f t="shared" si="31"/>
        <v>22</v>
      </c>
      <c r="G885" s="27" t="s">
        <v>171</v>
      </c>
      <c r="H885" s="28" t="s">
        <v>172</v>
      </c>
      <c r="I885" s="29">
        <v>5000</v>
      </c>
      <c r="J885" s="29">
        <v>0</v>
      </c>
      <c r="K885" s="29">
        <v>5000</v>
      </c>
      <c r="L885" s="29">
        <v>665.5</v>
      </c>
      <c r="M885" s="29">
        <v>665.5</v>
      </c>
      <c r="N885" s="29">
        <v>665.5</v>
      </c>
      <c r="O885" s="29">
        <v>665.5</v>
      </c>
    </row>
    <row r="886" spans="1:15" x14ac:dyDescent="0.25">
      <c r="A886" s="15" t="str">
        <f>MID(Tabla1[[#This Row],[Org 2]],1,2)</f>
        <v>08</v>
      </c>
      <c r="B886" s="27" t="s">
        <v>444</v>
      </c>
      <c r="C886" s="27" t="s">
        <v>448</v>
      </c>
      <c r="D886" s="16" t="str">
        <f>VLOOKUP(Tabla1[[#This Row],[Prog.]],Hoja2!B:C,2,FALSE)</f>
        <v>Pavimentación de vías públicas y otros servicios urbanísticos</v>
      </c>
      <c r="E886" s="17" t="str">
        <f t="shared" si="30"/>
        <v>6</v>
      </c>
      <c r="F886" s="17" t="str">
        <f t="shared" si="31"/>
        <v>60</v>
      </c>
      <c r="G886" s="27" t="s">
        <v>203</v>
      </c>
      <c r="H886" s="28" t="s">
        <v>204</v>
      </c>
      <c r="I886" s="29">
        <v>925068</v>
      </c>
      <c r="J886" s="29">
        <v>1143698.67</v>
      </c>
      <c r="K886" s="29">
        <v>2068766.67</v>
      </c>
      <c r="L886" s="29">
        <v>1332660.8799999999</v>
      </c>
      <c r="M886" s="29">
        <v>1266445.1200000001</v>
      </c>
      <c r="N886" s="29">
        <v>85449.25</v>
      </c>
      <c r="O886" s="29">
        <v>59563.91</v>
      </c>
    </row>
    <row r="887" spans="1:15" x14ac:dyDescent="0.25">
      <c r="A887" s="15" t="str">
        <f>MID(Tabla1[[#This Row],[Org 2]],1,2)</f>
        <v>08</v>
      </c>
      <c r="B887" s="27" t="s">
        <v>444</v>
      </c>
      <c r="C887" s="27" t="s">
        <v>448</v>
      </c>
      <c r="D887" s="16" t="str">
        <f>VLOOKUP(Tabla1[[#This Row],[Prog.]],Hoja2!B:C,2,FALSE)</f>
        <v>Pavimentación de vías públicas y otros servicios urbanísticos</v>
      </c>
      <c r="E887" s="17" t="str">
        <f t="shared" si="30"/>
        <v>6</v>
      </c>
      <c r="F887" s="17" t="str">
        <f t="shared" si="31"/>
        <v>61</v>
      </c>
      <c r="G887" s="27" t="s">
        <v>193</v>
      </c>
      <c r="H887" s="28" t="s">
        <v>194</v>
      </c>
      <c r="I887" s="29">
        <v>10687595</v>
      </c>
      <c r="J887" s="29">
        <v>1382715.82</v>
      </c>
      <c r="K887" s="29">
        <v>12070310.82</v>
      </c>
      <c r="L887" s="29">
        <v>10969936.039999999</v>
      </c>
      <c r="M887" s="29">
        <v>10822513.439999999</v>
      </c>
      <c r="N887" s="29">
        <v>897864</v>
      </c>
      <c r="O887" s="29">
        <v>654159.09</v>
      </c>
    </row>
    <row r="888" spans="1:15" x14ac:dyDescent="0.25">
      <c r="A888" s="15" t="str">
        <f>MID(Tabla1[[#This Row],[Org 2]],1,2)</f>
        <v>08</v>
      </c>
      <c r="B888" s="27" t="s">
        <v>444</v>
      </c>
      <c r="C888" s="27" t="s">
        <v>449</v>
      </c>
      <c r="D888" s="16" t="str">
        <f>VLOOKUP(Tabla1[[#This Row],[Prog.]],Hoja2!B:C,2,FALSE)</f>
        <v>Alumbrado público</v>
      </c>
      <c r="E888" s="17" t="str">
        <f t="shared" si="30"/>
        <v>1</v>
      </c>
      <c r="F888" s="17" t="str">
        <f t="shared" si="31"/>
        <v>12</v>
      </c>
      <c r="G888" s="27" t="s">
        <v>127</v>
      </c>
      <c r="H888" s="28" t="s">
        <v>128</v>
      </c>
      <c r="I888" s="29">
        <v>15905</v>
      </c>
      <c r="J888" s="29">
        <v>0</v>
      </c>
      <c r="K888" s="29">
        <v>15905</v>
      </c>
      <c r="L888" s="29">
        <v>15367</v>
      </c>
      <c r="M888" s="29">
        <v>15367</v>
      </c>
      <c r="N888" s="29">
        <v>4092.22</v>
      </c>
      <c r="O888" s="29">
        <v>4092.22</v>
      </c>
    </row>
    <row r="889" spans="1:15" x14ac:dyDescent="0.25">
      <c r="A889" s="15" t="str">
        <f>MID(Tabla1[[#This Row],[Org 2]],1,2)</f>
        <v>08</v>
      </c>
      <c r="B889" s="27" t="s">
        <v>444</v>
      </c>
      <c r="C889" s="27" t="s">
        <v>449</v>
      </c>
      <c r="D889" s="16" t="str">
        <f>VLOOKUP(Tabla1[[#This Row],[Prog.]],Hoja2!B:C,2,FALSE)</f>
        <v>Alumbrado público</v>
      </c>
      <c r="E889" s="17" t="str">
        <f t="shared" si="30"/>
        <v>1</v>
      </c>
      <c r="F889" s="17" t="str">
        <f t="shared" si="31"/>
        <v>12</v>
      </c>
      <c r="G889" s="27" t="s">
        <v>95</v>
      </c>
      <c r="H889" s="28" t="s">
        <v>96</v>
      </c>
      <c r="I889" s="29">
        <v>12181</v>
      </c>
      <c r="J889" s="29">
        <v>0</v>
      </c>
      <c r="K889" s="29">
        <v>12181</v>
      </c>
      <c r="L889" s="29">
        <v>11770</v>
      </c>
      <c r="M889" s="29">
        <v>11770</v>
      </c>
      <c r="N889" s="29">
        <v>3388.41</v>
      </c>
      <c r="O889" s="29">
        <v>3388.41</v>
      </c>
    </row>
    <row r="890" spans="1:15" x14ac:dyDescent="0.25">
      <c r="A890" s="15" t="str">
        <f>MID(Tabla1[[#This Row],[Org 2]],1,2)</f>
        <v>08</v>
      </c>
      <c r="B890" s="27" t="s">
        <v>444</v>
      </c>
      <c r="C890" s="27" t="s">
        <v>449</v>
      </c>
      <c r="D890" s="16" t="str">
        <f>VLOOKUP(Tabla1[[#This Row],[Prog.]],Hoja2!B:C,2,FALSE)</f>
        <v>Alumbrado público</v>
      </c>
      <c r="E890" s="17" t="str">
        <f t="shared" si="30"/>
        <v>1</v>
      </c>
      <c r="F890" s="17" t="str">
        <f t="shared" si="31"/>
        <v>12</v>
      </c>
      <c r="G890" s="27" t="s">
        <v>97</v>
      </c>
      <c r="H890" s="28" t="s">
        <v>98</v>
      </c>
      <c r="I890" s="29">
        <v>10677</v>
      </c>
      <c r="J890" s="29">
        <v>0</v>
      </c>
      <c r="K890" s="29">
        <v>10677</v>
      </c>
      <c r="L890" s="29">
        <v>9884</v>
      </c>
      <c r="M890" s="29">
        <v>9884</v>
      </c>
      <c r="N890" s="29">
        <v>2849.7</v>
      </c>
      <c r="O890" s="29">
        <v>2849.7</v>
      </c>
    </row>
    <row r="891" spans="1:15" x14ac:dyDescent="0.25">
      <c r="A891" s="15" t="str">
        <f>MID(Tabla1[[#This Row],[Org 2]],1,2)</f>
        <v>08</v>
      </c>
      <c r="B891" s="27" t="s">
        <v>444</v>
      </c>
      <c r="C891" s="27" t="s">
        <v>449</v>
      </c>
      <c r="D891" s="16" t="str">
        <f>VLOOKUP(Tabla1[[#This Row],[Prog.]],Hoja2!B:C,2,FALSE)</f>
        <v>Alumbrado público</v>
      </c>
      <c r="E891" s="17" t="str">
        <f t="shared" si="30"/>
        <v>1</v>
      </c>
      <c r="F891" s="17" t="str">
        <f t="shared" si="31"/>
        <v>12</v>
      </c>
      <c r="G891" s="27" t="s">
        <v>99</v>
      </c>
      <c r="H891" s="28" t="s">
        <v>100</v>
      </c>
      <c r="I891" s="29">
        <v>17643</v>
      </c>
      <c r="J891" s="29">
        <v>0</v>
      </c>
      <c r="K891" s="29">
        <v>17643</v>
      </c>
      <c r="L891" s="29">
        <v>17047</v>
      </c>
      <c r="M891" s="29">
        <v>17047</v>
      </c>
      <c r="N891" s="29">
        <v>4556.79</v>
      </c>
      <c r="O891" s="29">
        <v>4556.79</v>
      </c>
    </row>
    <row r="892" spans="1:15" x14ac:dyDescent="0.25">
      <c r="A892" s="15" t="str">
        <f>MID(Tabla1[[#This Row],[Org 2]],1,2)</f>
        <v>08</v>
      </c>
      <c r="B892" s="27" t="s">
        <v>444</v>
      </c>
      <c r="C892" s="27" t="s">
        <v>449</v>
      </c>
      <c r="D892" s="16" t="str">
        <f>VLOOKUP(Tabla1[[#This Row],[Prog.]],Hoja2!B:C,2,FALSE)</f>
        <v>Alumbrado público</v>
      </c>
      <c r="E892" s="17" t="str">
        <f t="shared" si="30"/>
        <v>1</v>
      </c>
      <c r="F892" s="17" t="str">
        <f t="shared" si="31"/>
        <v>12</v>
      </c>
      <c r="G892" s="27" t="s">
        <v>101</v>
      </c>
      <c r="H892" s="28" t="s">
        <v>102</v>
      </c>
      <c r="I892" s="29">
        <v>43302</v>
      </c>
      <c r="J892" s="29">
        <v>0</v>
      </c>
      <c r="K892" s="29">
        <v>43302</v>
      </c>
      <c r="L892" s="29">
        <v>41839</v>
      </c>
      <c r="M892" s="29">
        <v>41839</v>
      </c>
      <c r="N892" s="29">
        <v>13184.78</v>
      </c>
      <c r="O892" s="29">
        <v>13184.78</v>
      </c>
    </row>
    <row r="893" spans="1:15" x14ac:dyDescent="0.25">
      <c r="A893" s="15" t="str">
        <f>MID(Tabla1[[#This Row],[Org 2]],1,2)</f>
        <v>08</v>
      </c>
      <c r="B893" s="27" t="s">
        <v>444</v>
      </c>
      <c r="C893" s="27" t="s">
        <v>449</v>
      </c>
      <c r="D893" s="16" t="str">
        <f>VLOOKUP(Tabla1[[#This Row],[Prog.]],Hoja2!B:C,2,FALSE)</f>
        <v>Alumbrado público</v>
      </c>
      <c r="E893" s="17" t="str">
        <f t="shared" si="30"/>
        <v>1</v>
      </c>
      <c r="F893" s="17" t="str">
        <f t="shared" si="31"/>
        <v>12</v>
      </c>
      <c r="G893" s="27" t="s">
        <v>103</v>
      </c>
      <c r="H893" s="28" t="s">
        <v>104</v>
      </c>
      <c r="I893" s="29">
        <v>4782</v>
      </c>
      <c r="J893" s="29">
        <v>0</v>
      </c>
      <c r="K893" s="29">
        <v>4782</v>
      </c>
      <c r="L893" s="29">
        <v>4690.3999999999996</v>
      </c>
      <c r="M893" s="29">
        <v>4690.3999999999996</v>
      </c>
      <c r="N893" s="29">
        <v>1427.42</v>
      </c>
      <c r="O893" s="29">
        <v>1427.42</v>
      </c>
    </row>
    <row r="894" spans="1:15" x14ac:dyDescent="0.25">
      <c r="A894" s="15" t="str">
        <f>MID(Tabla1[[#This Row],[Org 2]],1,2)</f>
        <v>08</v>
      </c>
      <c r="B894" s="27" t="s">
        <v>444</v>
      </c>
      <c r="C894" s="27" t="s">
        <v>449</v>
      </c>
      <c r="D894" s="16" t="str">
        <f>VLOOKUP(Tabla1[[#This Row],[Prog.]],Hoja2!B:C,2,FALSE)</f>
        <v>Alumbrado público</v>
      </c>
      <c r="E894" s="17" t="str">
        <f t="shared" si="30"/>
        <v>1</v>
      </c>
      <c r="F894" s="17" t="str">
        <f t="shared" si="31"/>
        <v>13</v>
      </c>
      <c r="G894" s="27" t="s">
        <v>142</v>
      </c>
      <c r="H894" s="28" t="s">
        <v>94</v>
      </c>
      <c r="I894" s="29">
        <v>103144</v>
      </c>
      <c r="J894" s="29">
        <v>0</v>
      </c>
      <c r="K894" s="29">
        <v>103144</v>
      </c>
      <c r="L894" s="29">
        <v>84917</v>
      </c>
      <c r="M894" s="29">
        <v>84917</v>
      </c>
      <c r="N894" s="29">
        <v>23072.79</v>
      </c>
      <c r="O894" s="29">
        <v>23072.79</v>
      </c>
    </row>
    <row r="895" spans="1:15" x14ac:dyDescent="0.25">
      <c r="A895" s="15" t="str">
        <f>MID(Tabla1[[#This Row],[Org 2]],1,2)</f>
        <v>08</v>
      </c>
      <c r="B895" s="27" t="s">
        <v>444</v>
      </c>
      <c r="C895" s="27" t="s">
        <v>449</v>
      </c>
      <c r="D895" s="16" t="str">
        <f>VLOOKUP(Tabla1[[#This Row],[Prog.]],Hoja2!B:C,2,FALSE)</f>
        <v>Alumbrado público</v>
      </c>
      <c r="E895" s="17" t="str">
        <f t="shared" si="30"/>
        <v>1</v>
      </c>
      <c r="F895" s="17" t="str">
        <f t="shared" si="31"/>
        <v>13</v>
      </c>
      <c r="G895" s="27" t="s">
        <v>143</v>
      </c>
      <c r="H895" s="28" t="s">
        <v>144</v>
      </c>
      <c r="I895" s="29">
        <v>3500</v>
      </c>
      <c r="J895" s="29">
        <v>0</v>
      </c>
      <c r="K895" s="29">
        <v>3500</v>
      </c>
      <c r="L895" s="29">
        <v>0</v>
      </c>
      <c r="M895" s="29">
        <v>0</v>
      </c>
      <c r="N895" s="29">
        <v>0</v>
      </c>
      <c r="O895" s="29">
        <v>0</v>
      </c>
    </row>
    <row r="896" spans="1:15" x14ac:dyDescent="0.25">
      <c r="A896" s="15" t="str">
        <f>MID(Tabla1[[#This Row],[Org 2]],1,2)</f>
        <v>08</v>
      </c>
      <c r="B896" s="27" t="s">
        <v>444</v>
      </c>
      <c r="C896" s="27" t="s">
        <v>449</v>
      </c>
      <c r="D896" s="16" t="str">
        <f>VLOOKUP(Tabla1[[#This Row],[Prog.]],Hoja2!B:C,2,FALSE)</f>
        <v>Alumbrado público</v>
      </c>
      <c r="E896" s="17" t="str">
        <f t="shared" si="30"/>
        <v>1</v>
      </c>
      <c r="F896" s="17" t="str">
        <f t="shared" si="31"/>
        <v>13</v>
      </c>
      <c r="G896" s="27" t="s">
        <v>145</v>
      </c>
      <c r="H896" s="28" t="s">
        <v>146</v>
      </c>
      <c r="I896" s="29">
        <v>115549</v>
      </c>
      <c r="J896" s="29">
        <v>0</v>
      </c>
      <c r="K896" s="29">
        <v>115549</v>
      </c>
      <c r="L896" s="29">
        <v>92726</v>
      </c>
      <c r="M896" s="29">
        <v>92726</v>
      </c>
      <c r="N896" s="29">
        <v>32254.61</v>
      </c>
      <c r="O896" s="29">
        <v>32254.61</v>
      </c>
    </row>
    <row r="897" spans="1:15" x14ac:dyDescent="0.25">
      <c r="A897" s="15" t="str">
        <f>MID(Tabla1[[#This Row],[Org 2]],1,2)</f>
        <v>08</v>
      </c>
      <c r="B897" s="27" t="s">
        <v>444</v>
      </c>
      <c r="C897" s="27" t="s">
        <v>449</v>
      </c>
      <c r="D897" s="16" t="str">
        <f>VLOOKUP(Tabla1[[#This Row],[Prog.]],Hoja2!B:C,2,FALSE)</f>
        <v>Alumbrado público</v>
      </c>
      <c r="E897" s="17" t="str">
        <f t="shared" ref="E897:E957" si="34">LEFT(G897,1)</f>
        <v>1</v>
      </c>
      <c r="F897" s="17" t="str">
        <f t="shared" ref="F897:F957" si="35">LEFT(G897,2)</f>
        <v>15</v>
      </c>
      <c r="G897" s="27" t="s">
        <v>149</v>
      </c>
      <c r="H897" s="28" t="s">
        <v>150</v>
      </c>
      <c r="I897" s="29">
        <v>4000</v>
      </c>
      <c r="J897" s="29">
        <v>0</v>
      </c>
      <c r="K897" s="29">
        <v>4000</v>
      </c>
      <c r="L897" s="29">
        <v>0</v>
      </c>
      <c r="M897" s="29">
        <v>0</v>
      </c>
      <c r="N897" s="29">
        <v>0</v>
      </c>
      <c r="O897" s="29">
        <v>0</v>
      </c>
    </row>
    <row r="898" spans="1:15" x14ac:dyDescent="0.25">
      <c r="A898" s="15" t="str">
        <f>MID(Tabla1[[#This Row],[Org 2]],1,2)</f>
        <v>08</v>
      </c>
      <c r="B898" s="27" t="s">
        <v>444</v>
      </c>
      <c r="C898" s="27" t="s">
        <v>449</v>
      </c>
      <c r="D898" s="16" t="str">
        <f>VLOOKUP(Tabla1[[#This Row],[Prog.]],Hoja2!B:C,2,FALSE)</f>
        <v>Alumbrado público</v>
      </c>
      <c r="E898" s="17" t="str">
        <f t="shared" si="34"/>
        <v>2</v>
      </c>
      <c r="F898" s="17" t="str">
        <f t="shared" si="35"/>
        <v>20</v>
      </c>
      <c r="G898" s="27" t="s">
        <v>356</v>
      </c>
      <c r="H898" s="28" t="s">
        <v>357</v>
      </c>
      <c r="I898" s="29">
        <v>1500</v>
      </c>
      <c r="J898" s="29">
        <v>0</v>
      </c>
      <c r="K898" s="29">
        <v>1500</v>
      </c>
      <c r="L898" s="29">
        <v>0</v>
      </c>
      <c r="M898" s="29">
        <v>0</v>
      </c>
      <c r="N898" s="29">
        <v>0</v>
      </c>
      <c r="O898" s="29">
        <v>0</v>
      </c>
    </row>
    <row r="899" spans="1:15" x14ac:dyDescent="0.25">
      <c r="A899" s="15" t="str">
        <f>MID(Tabla1[[#This Row],[Org 2]],1,2)</f>
        <v>08</v>
      </c>
      <c r="B899" s="27" t="s">
        <v>444</v>
      </c>
      <c r="C899" s="27" t="s">
        <v>449</v>
      </c>
      <c r="D899" s="16" t="str">
        <f>VLOOKUP(Tabla1[[#This Row],[Prog.]],Hoja2!B:C,2,FALSE)</f>
        <v>Alumbrado público</v>
      </c>
      <c r="E899" s="17" t="str">
        <f t="shared" si="34"/>
        <v>2</v>
      </c>
      <c r="F899" s="17" t="str">
        <f t="shared" si="35"/>
        <v>21</v>
      </c>
      <c r="G899" s="27" t="s">
        <v>133</v>
      </c>
      <c r="H899" s="28" t="s">
        <v>134</v>
      </c>
      <c r="I899" s="29">
        <v>108000</v>
      </c>
      <c r="J899" s="29">
        <v>0</v>
      </c>
      <c r="K899" s="29">
        <v>108000</v>
      </c>
      <c r="L899" s="29">
        <v>59505.67</v>
      </c>
      <c r="M899" s="29">
        <v>59505.67</v>
      </c>
      <c r="N899" s="29">
        <v>0</v>
      </c>
      <c r="O899" s="29">
        <v>0</v>
      </c>
    </row>
    <row r="900" spans="1:15" x14ac:dyDescent="0.25">
      <c r="A900" s="15" t="str">
        <f>MID(Tabla1[[#This Row],[Org 2]],1,2)</f>
        <v>08</v>
      </c>
      <c r="B900" s="27" t="s">
        <v>444</v>
      </c>
      <c r="C900" s="27" t="s">
        <v>449</v>
      </c>
      <c r="D900" s="16" t="str">
        <f>VLOOKUP(Tabla1[[#This Row],[Prog.]],Hoja2!B:C,2,FALSE)</f>
        <v>Alumbrado público</v>
      </c>
      <c r="E900" s="17" t="str">
        <f t="shared" si="34"/>
        <v>2</v>
      </c>
      <c r="F900" s="17" t="str">
        <f t="shared" si="35"/>
        <v>21</v>
      </c>
      <c r="G900" s="27" t="s">
        <v>151</v>
      </c>
      <c r="H900" s="28" t="s">
        <v>152</v>
      </c>
      <c r="I900" s="29">
        <v>98000</v>
      </c>
      <c r="J900" s="29">
        <v>0</v>
      </c>
      <c r="K900" s="29">
        <v>98000</v>
      </c>
      <c r="L900" s="29">
        <v>6428.14</v>
      </c>
      <c r="M900" s="29">
        <v>478.96</v>
      </c>
      <c r="N900" s="29">
        <v>478.82</v>
      </c>
      <c r="O900" s="29">
        <v>478.82</v>
      </c>
    </row>
    <row r="901" spans="1:15" x14ac:dyDescent="0.25">
      <c r="A901" s="15" t="str">
        <f>MID(Tabla1[[#This Row],[Org 2]],1,2)</f>
        <v>08</v>
      </c>
      <c r="B901" s="27" t="s">
        <v>444</v>
      </c>
      <c r="C901" s="27" t="s">
        <v>449</v>
      </c>
      <c r="D901" s="16" t="str">
        <f>VLOOKUP(Tabla1[[#This Row],[Prog.]],Hoja2!B:C,2,FALSE)</f>
        <v>Alumbrado público</v>
      </c>
      <c r="E901" s="17" t="str">
        <f t="shared" si="34"/>
        <v>2</v>
      </c>
      <c r="F901" s="17" t="str">
        <f t="shared" si="35"/>
        <v>22</v>
      </c>
      <c r="G901" s="27" t="s">
        <v>168</v>
      </c>
      <c r="H901" s="28" t="s">
        <v>169</v>
      </c>
      <c r="I901" s="29">
        <v>2999700</v>
      </c>
      <c r="J901" s="29">
        <v>0</v>
      </c>
      <c r="K901" s="29">
        <v>2999700</v>
      </c>
      <c r="L901" s="29">
        <v>2500000</v>
      </c>
      <c r="M901" s="29">
        <v>2500000</v>
      </c>
      <c r="N901" s="29">
        <v>829422.76</v>
      </c>
      <c r="O901" s="29">
        <v>829422.76</v>
      </c>
    </row>
    <row r="902" spans="1:15" x14ac:dyDescent="0.25">
      <c r="A902" s="15" t="str">
        <f>MID(Tabla1[[#This Row],[Org 2]],1,2)</f>
        <v>08</v>
      </c>
      <c r="B902" s="27" t="s">
        <v>444</v>
      </c>
      <c r="C902" s="27" t="s">
        <v>449</v>
      </c>
      <c r="D902" s="16" t="str">
        <f>VLOOKUP(Tabla1[[#This Row],[Prog.]],Hoja2!B:C,2,FALSE)</f>
        <v>Alumbrado público</v>
      </c>
      <c r="E902" s="17" t="str">
        <f t="shared" si="34"/>
        <v>2</v>
      </c>
      <c r="F902" s="17" t="str">
        <f t="shared" si="35"/>
        <v>22</v>
      </c>
      <c r="G902" s="27" t="s">
        <v>155</v>
      </c>
      <c r="H902" s="28" t="s">
        <v>156</v>
      </c>
      <c r="I902" s="29">
        <v>3000</v>
      </c>
      <c r="J902" s="29">
        <v>0</v>
      </c>
      <c r="K902" s="29">
        <v>3000</v>
      </c>
      <c r="L902" s="29">
        <v>0</v>
      </c>
      <c r="M902" s="29">
        <v>0</v>
      </c>
      <c r="N902" s="29">
        <v>0</v>
      </c>
      <c r="O902" s="29">
        <v>0</v>
      </c>
    </row>
    <row r="903" spans="1:15" x14ac:dyDescent="0.25">
      <c r="A903" s="18" t="str">
        <f>MID(Tabla1[[#This Row],[Org 2]],1,2)</f>
        <v>08</v>
      </c>
      <c r="B903" s="27" t="s">
        <v>444</v>
      </c>
      <c r="C903" s="27" t="s">
        <v>449</v>
      </c>
      <c r="D903" s="19" t="str">
        <f>VLOOKUP(Tabla1[[#This Row],[Prog.]],Hoja2!B:C,2,FALSE)</f>
        <v>Alumbrado público</v>
      </c>
      <c r="E903" s="17" t="str">
        <f t="shared" si="34"/>
        <v>2</v>
      </c>
      <c r="F903" s="17" t="str">
        <f t="shared" si="35"/>
        <v>22</v>
      </c>
      <c r="G903" s="27" t="s">
        <v>159</v>
      </c>
      <c r="H903" s="28" t="s">
        <v>160</v>
      </c>
      <c r="I903" s="29">
        <v>15000</v>
      </c>
      <c r="J903" s="29">
        <v>0</v>
      </c>
      <c r="K903" s="29">
        <v>15000</v>
      </c>
      <c r="L903" s="29">
        <v>13000</v>
      </c>
      <c r="M903" s="29">
        <v>3523.69</v>
      </c>
      <c r="N903" s="29">
        <v>3523.69</v>
      </c>
      <c r="O903" s="29">
        <v>3523.69</v>
      </c>
    </row>
    <row r="904" spans="1:15" x14ac:dyDescent="0.25">
      <c r="A904" s="18" t="str">
        <f>MID(Tabla1[[#This Row],[Org 2]],1,2)</f>
        <v>08</v>
      </c>
      <c r="B904" s="27" t="s">
        <v>444</v>
      </c>
      <c r="C904" s="27" t="s">
        <v>449</v>
      </c>
      <c r="D904" s="19" t="str">
        <f>VLOOKUP(Tabla1[[#This Row],[Prog.]],Hoja2!B:C,2,FALSE)</f>
        <v>Alumbrado público</v>
      </c>
      <c r="E904" s="17" t="str">
        <f t="shared" si="34"/>
        <v>2</v>
      </c>
      <c r="F904" s="17" t="str">
        <f t="shared" si="35"/>
        <v>22</v>
      </c>
      <c r="G904" s="27" t="s">
        <v>163</v>
      </c>
      <c r="H904" s="28" t="s">
        <v>164</v>
      </c>
      <c r="I904" s="29">
        <v>700</v>
      </c>
      <c r="J904" s="29">
        <v>0</v>
      </c>
      <c r="K904" s="29">
        <v>700</v>
      </c>
      <c r="L904" s="29">
        <v>0</v>
      </c>
      <c r="M904" s="29">
        <v>0</v>
      </c>
      <c r="N904" s="29">
        <v>0</v>
      </c>
      <c r="O904" s="29">
        <v>0</v>
      </c>
    </row>
    <row r="905" spans="1:15" x14ac:dyDescent="0.25">
      <c r="A905" s="18" t="str">
        <f>MID(Tabla1[[#This Row],[Org 2]],1,2)</f>
        <v>08</v>
      </c>
      <c r="B905" s="27" t="s">
        <v>444</v>
      </c>
      <c r="C905" s="27" t="s">
        <v>449</v>
      </c>
      <c r="D905" s="19" t="str">
        <f>VLOOKUP(Tabla1[[#This Row],[Prog.]],Hoja2!B:C,2,FALSE)</f>
        <v>Alumbrado público</v>
      </c>
      <c r="E905" s="17" t="str">
        <f t="shared" si="34"/>
        <v>2</v>
      </c>
      <c r="F905" s="17" t="str">
        <f t="shared" si="35"/>
        <v>22</v>
      </c>
      <c r="G905" s="27" t="s">
        <v>165</v>
      </c>
      <c r="H905" s="28" t="s">
        <v>166</v>
      </c>
      <c r="I905" s="29">
        <v>3000</v>
      </c>
      <c r="J905" s="29">
        <v>0</v>
      </c>
      <c r="K905" s="29">
        <v>3000</v>
      </c>
      <c r="L905" s="29">
        <v>0</v>
      </c>
      <c r="M905" s="29">
        <v>0</v>
      </c>
      <c r="N905" s="29">
        <v>0</v>
      </c>
      <c r="O905" s="29">
        <v>0</v>
      </c>
    </row>
    <row r="906" spans="1:15" x14ac:dyDescent="0.25">
      <c r="A906" s="18" t="str">
        <f>MID(Tabla1[[#This Row],[Org 2]],1,2)</f>
        <v>08</v>
      </c>
      <c r="B906" s="27" t="s">
        <v>444</v>
      </c>
      <c r="C906" s="27" t="s">
        <v>449</v>
      </c>
      <c r="D906" s="19" t="str">
        <f>VLOOKUP(Tabla1[[#This Row],[Prog.]],Hoja2!B:C,2,FALSE)</f>
        <v>Alumbrado público</v>
      </c>
      <c r="E906" s="17" t="str">
        <f t="shared" si="34"/>
        <v>2</v>
      </c>
      <c r="F906" s="17" t="str">
        <f t="shared" si="35"/>
        <v>22</v>
      </c>
      <c r="G906" s="27" t="s">
        <v>215</v>
      </c>
      <c r="H906" s="28" t="s">
        <v>216</v>
      </c>
      <c r="I906" s="29">
        <v>1500</v>
      </c>
      <c r="J906" s="29">
        <v>0</v>
      </c>
      <c r="K906" s="29">
        <v>1500</v>
      </c>
      <c r="L906" s="29">
        <v>1087.25</v>
      </c>
      <c r="M906" s="29">
        <v>1087.25</v>
      </c>
      <c r="N906" s="29">
        <v>271.8</v>
      </c>
      <c r="O906" s="29">
        <v>271.8</v>
      </c>
    </row>
    <row r="907" spans="1:15" x14ac:dyDescent="0.25">
      <c r="A907" s="18" t="str">
        <f>MID(Tabla1[[#This Row],[Org 2]],1,2)</f>
        <v>08</v>
      </c>
      <c r="B907" s="27" t="s">
        <v>444</v>
      </c>
      <c r="C907" s="27" t="s">
        <v>449</v>
      </c>
      <c r="D907" s="19" t="str">
        <f>VLOOKUP(Tabla1[[#This Row],[Prog.]],Hoja2!B:C,2,FALSE)</f>
        <v>Alumbrado público</v>
      </c>
      <c r="E907" s="17" t="str">
        <f t="shared" si="34"/>
        <v>2</v>
      </c>
      <c r="F907" s="17" t="str">
        <f t="shared" si="35"/>
        <v>22</v>
      </c>
      <c r="G907" s="27" t="s">
        <v>171</v>
      </c>
      <c r="H907" s="28" t="s">
        <v>172</v>
      </c>
      <c r="I907" s="29">
        <v>6000</v>
      </c>
      <c r="J907" s="29">
        <v>0</v>
      </c>
      <c r="K907" s="29">
        <v>6000</v>
      </c>
      <c r="L907" s="29">
        <v>0</v>
      </c>
      <c r="M907" s="29">
        <v>0</v>
      </c>
      <c r="N907" s="29">
        <v>0</v>
      </c>
      <c r="O907" s="29">
        <v>0</v>
      </c>
    </row>
    <row r="908" spans="1:15" x14ac:dyDescent="0.25">
      <c r="A908" s="18" t="str">
        <f>MID(Tabla1[[#This Row],[Org 2]],1,2)</f>
        <v>08</v>
      </c>
      <c r="B908" s="27" t="s">
        <v>444</v>
      </c>
      <c r="C908" s="27" t="s">
        <v>449</v>
      </c>
      <c r="D908" s="19" t="str">
        <f>VLOOKUP(Tabla1[[#This Row],[Prog.]],Hoja2!B:C,2,FALSE)</f>
        <v>Alumbrado público</v>
      </c>
      <c r="E908" s="17" t="str">
        <f t="shared" si="34"/>
        <v>6</v>
      </c>
      <c r="F908" s="17" t="str">
        <f t="shared" si="35"/>
        <v>61</v>
      </c>
      <c r="G908" s="27" t="s">
        <v>193</v>
      </c>
      <c r="H908" s="28" t="s">
        <v>194</v>
      </c>
      <c r="I908" s="29">
        <v>2039401</v>
      </c>
      <c r="J908" s="29">
        <v>401.48</v>
      </c>
      <c r="K908" s="29">
        <v>2039802.48</v>
      </c>
      <c r="L908" s="29">
        <v>794019.81</v>
      </c>
      <c r="M908" s="29">
        <v>794019.81</v>
      </c>
      <c r="N908" s="29">
        <v>174654.57</v>
      </c>
      <c r="O908" s="29">
        <v>174654.57</v>
      </c>
    </row>
    <row r="909" spans="1:15" x14ac:dyDescent="0.25">
      <c r="A909" s="18" t="str">
        <f>MID(Tabla1[[#This Row],[Org 2]],1,2)</f>
        <v>08</v>
      </c>
      <c r="B909" s="27" t="s">
        <v>444</v>
      </c>
      <c r="C909" s="27" t="s">
        <v>450</v>
      </c>
      <c r="D909" s="19" t="str">
        <f>VLOOKUP(Tabla1[[#This Row],[Prog.]],Hoja2!B:C,2,FALSE)</f>
        <v>Transporte colectivo urbano de viajeros</v>
      </c>
      <c r="E909" s="17" t="str">
        <f t="shared" si="34"/>
        <v>4</v>
      </c>
      <c r="F909" s="17" t="str">
        <f t="shared" si="35"/>
        <v>44</v>
      </c>
      <c r="G909" s="27" t="s">
        <v>451</v>
      </c>
      <c r="H909" s="28" t="s">
        <v>452</v>
      </c>
      <c r="I909" s="29">
        <v>19390557</v>
      </c>
      <c r="J909" s="29">
        <v>0</v>
      </c>
      <c r="K909" s="29">
        <v>19390557</v>
      </c>
      <c r="L909" s="29">
        <v>19390557</v>
      </c>
      <c r="M909" s="29">
        <v>19390557</v>
      </c>
      <c r="N909" s="29">
        <v>5000000</v>
      </c>
      <c r="O909" s="29">
        <v>5000000</v>
      </c>
    </row>
    <row r="910" spans="1:15" x14ac:dyDescent="0.25">
      <c r="A910" s="18" t="str">
        <f>MID(Tabla1[[#This Row],[Org 2]],1,2)</f>
        <v>08</v>
      </c>
      <c r="B910" s="27" t="s">
        <v>444</v>
      </c>
      <c r="C910" s="27" t="s">
        <v>450</v>
      </c>
      <c r="D910" s="19" t="str">
        <f>VLOOKUP(Tabla1[[#This Row],[Prog.]],Hoja2!B:C,2,FALSE)</f>
        <v>Transporte colectivo urbano de viajeros</v>
      </c>
      <c r="E910" s="17" t="str">
        <f t="shared" si="34"/>
        <v>7</v>
      </c>
      <c r="F910" s="17" t="str">
        <f t="shared" si="35"/>
        <v>74</v>
      </c>
      <c r="G910" s="27" t="s">
        <v>453</v>
      </c>
      <c r="H910" s="28" t="s">
        <v>454</v>
      </c>
      <c r="I910" s="29">
        <v>522000</v>
      </c>
      <c r="J910" s="29">
        <v>0</v>
      </c>
      <c r="K910" s="29">
        <v>522000</v>
      </c>
      <c r="L910" s="29">
        <v>522000</v>
      </c>
      <c r="M910" s="29">
        <v>522000</v>
      </c>
      <c r="N910" s="29">
        <v>0</v>
      </c>
      <c r="O910" s="29">
        <v>0</v>
      </c>
    </row>
    <row r="911" spans="1:15" x14ac:dyDescent="0.25">
      <c r="A911" s="18" t="str">
        <f>MID(Tabla1[[#This Row],[Org 2]],1,2)</f>
        <v>09</v>
      </c>
      <c r="B911" s="27" t="s">
        <v>455</v>
      </c>
      <c r="C911" s="27" t="s">
        <v>486</v>
      </c>
      <c r="D911" s="19" t="str">
        <f>VLOOKUP(Tabla1[[#This Row],[Prog.]],Hoja2!B:C,2,FALSE)</f>
        <v>Turismo</v>
      </c>
      <c r="E911" s="17" t="str">
        <f t="shared" si="34"/>
        <v>1</v>
      </c>
      <c r="F911" s="17" t="str">
        <f t="shared" si="35"/>
        <v>14</v>
      </c>
      <c r="G911" s="27" t="s">
        <v>302</v>
      </c>
      <c r="H911" s="28" t="s">
        <v>303</v>
      </c>
      <c r="I911" s="29">
        <v>80000</v>
      </c>
      <c r="J911" s="29">
        <v>0</v>
      </c>
      <c r="K911" s="29">
        <v>80000</v>
      </c>
      <c r="L911" s="29">
        <v>0</v>
      </c>
      <c r="M911" s="29">
        <v>0</v>
      </c>
      <c r="N911" s="29">
        <v>0</v>
      </c>
      <c r="O911" s="29">
        <v>0</v>
      </c>
    </row>
    <row r="912" spans="1:15" x14ac:dyDescent="0.25">
      <c r="A912" s="18" t="str">
        <f>MID(Tabla1[[#This Row],[Org 2]],1,2)</f>
        <v>09</v>
      </c>
      <c r="B912" s="27" t="s">
        <v>455</v>
      </c>
      <c r="C912" s="27" t="s">
        <v>486</v>
      </c>
      <c r="D912" s="19" t="str">
        <f>VLOOKUP(Tabla1[[#This Row],[Prog.]],Hoja2!B:C,2,FALSE)</f>
        <v>Turismo</v>
      </c>
      <c r="E912" s="17" t="str">
        <f t="shared" si="34"/>
        <v>2</v>
      </c>
      <c r="F912" s="17" t="str">
        <f t="shared" si="35"/>
        <v>20</v>
      </c>
      <c r="G912" s="27" t="s">
        <v>487</v>
      </c>
      <c r="H912" s="28" t="s">
        <v>488</v>
      </c>
      <c r="I912" s="29">
        <v>34200</v>
      </c>
      <c r="J912" s="29">
        <v>0</v>
      </c>
      <c r="K912" s="29">
        <v>34200</v>
      </c>
      <c r="L912" s="29">
        <v>33786.410000000003</v>
      </c>
      <c r="M912" s="29">
        <v>33786.410000000003</v>
      </c>
      <c r="N912" s="29">
        <v>0</v>
      </c>
      <c r="O912" s="29">
        <v>0</v>
      </c>
    </row>
    <row r="913" spans="1:15" x14ac:dyDescent="0.25">
      <c r="A913" s="18" t="str">
        <f>MID(Tabla1[[#This Row],[Org 2]],1,2)</f>
        <v>09</v>
      </c>
      <c r="B913" s="27" t="s">
        <v>455</v>
      </c>
      <c r="C913" s="27" t="s">
        <v>486</v>
      </c>
      <c r="D913" s="19" t="str">
        <f>VLOOKUP(Tabla1[[#This Row],[Prog.]],Hoja2!B:C,2,FALSE)</f>
        <v>Turismo</v>
      </c>
      <c r="E913" s="17" t="str">
        <f t="shared" si="34"/>
        <v>2</v>
      </c>
      <c r="F913" s="17" t="str">
        <f t="shared" si="35"/>
        <v>21</v>
      </c>
      <c r="G913" s="27" t="s">
        <v>211</v>
      </c>
      <c r="H913" s="28" t="s">
        <v>212</v>
      </c>
      <c r="I913" s="29">
        <v>4000</v>
      </c>
      <c r="J913" s="29">
        <v>0</v>
      </c>
      <c r="K913" s="29">
        <v>4000</v>
      </c>
      <c r="L913" s="29">
        <v>0</v>
      </c>
      <c r="M913" s="29">
        <v>0</v>
      </c>
      <c r="N913" s="29">
        <v>0</v>
      </c>
      <c r="O913" s="29">
        <v>0</v>
      </c>
    </row>
    <row r="914" spans="1:15" x14ac:dyDescent="0.25">
      <c r="A914" s="18" t="str">
        <f>MID(Tabla1[[#This Row],[Org 2]],1,2)</f>
        <v>09</v>
      </c>
      <c r="B914" s="27" t="s">
        <v>455</v>
      </c>
      <c r="C914" s="27" t="s">
        <v>486</v>
      </c>
      <c r="D914" s="19" t="str">
        <f>VLOOKUP(Tabla1[[#This Row],[Prog.]],Hoja2!B:C,2,FALSE)</f>
        <v>Turismo</v>
      </c>
      <c r="E914" s="17" t="str">
        <f t="shared" si="34"/>
        <v>2</v>
      </c>
      <c r="F914" s="17" t="str">
        <f t="shared" si="35"/>
        <v>21</v>
      </c>
      <c r="G914" s="27" t="s">
        <v>133</v>
      </c>
      <c r="H914" s="28" t="s">
        <v>134</v>
      </c>
      <c r="I914" s="29">
        <v>32000</v>
      </c>
      <c r="J914" s="29">
        <v>0</v>
      </c>
      <c r="K914" s="29">
        <v>32000</v>
      </c>
      <c r="L914" s="29">
        <v>21715.37</v>
      </c>
      <c r="M914" s="29">
        <v>15793.85</v>
      </c>
      <c r="N914" s="29">
        <v>730.67</v>
      </c>
      <c r="O914" s="29">
        <v>730.67</v>
      </c>
    </row>
    <row r="915" spans="1:15" x14ac:dyDescent="0.25">
      <c r="A915" s="18" t="str">
        <f>MID(Tabla1[[#This Row],[Org 2]],1,2)</f>
        <v>09</v>
      </c>
      <c r="B915" s="27" t="s">
        <v>455</v>
      </c>
      <c r="C915" s="27" t="s">
        <v>486</v>
      </c>
      <c r="D915" s="19" t="str">
        <f>VLOOKUP(Tabla1[[#This Row],[Prog.]],Hoja2!B:C,2,FALSE)</f>
        <v>Turismo</v>
      </c>
      <c r="E915" s="17" t="str">
        <f t="shared" si="34"/>
        <v>2</v>
      </c>
      <c r="F915" s="17" t="str">
        <f t="shared" si="35"/>
        <v>21</v>
      </c>
      <c r="G915" s="27" t="s">
        <v>429</v>
      </c>
      <c r="H915" s="28" t="s">
        <v>289</v>
      </c>
      <c r="I915" s="29">
        <v>12000</v>
      </c>
      <c r="J915" s="29">
        <v>0</v>
      </c>
      <c r="K915" s="29">
        <v>12000</v>
      </c>
      <c r="L915" s="29">
        <v>0</v>
      </c>
      <c r="M915" s="29">
        <v>0</v>
      </c>
      <c r="N915" s="29">
        <v>0</v>
      </c>
      <c r="O915" s="29">
        <v>0</v>
      </c>
    </row>
    <row r="916" spans="1:15" x14ac:dyDescent="0.25">
      <c r="A916" s="18" t="str">
        <f>MID(Tabla1[[#This Row],[Org 2]],1,2)</f>
        <v>09</v>
      </c>
      <c r="B916" s="27" t="s">
        <v>455</v>
      </c>
      <c r="C916" s="27" t="s">
        <v>486</v>
      </c>
      <c r="D916" s="19" t="str">
        <f>VLOOKUP(Tabla1[[#This Row],[Prog.]],Hoja2!B:C,2,FALSE)</f>
        <v>Turismo</v>
      </c>
      <c r="E916" s="17" t="str">
        <f t="shared" si="34"/>
        <v>2</v>
      </c>
      <c r="F916" s="17" t="str">
        <f t="shared" si="35"/>
        <v>22</v>
      </c>
      <c r="G916" s="27" t="s">
        <v>168</v>
      </c>
      <c r="H916" s="28" t="s">
        <v>169</v>
      </c>
      <c r="I916" s="29">
        <v>132500</v>
      </c>
      <c r="J916" s="29">
        <v>0</v>
      </c>
      <c r="K916" s="29">
        <v>132500</v>
      </c>
      <c r="L916" s="29">
        <v>128000</v>
      </c>
      <c r="M916" s="29">
        <v>128000</v>
      </c>
      <c r="N916" s="29">
        <v>51743.74</v>
      </c>
      <c r="O916" s="29">
        <v>51743.74</v>
      </c>
    </row>
    <row r="917" spans="1:15" x14ac:dyDescent="0.25">
      <c r="A917" s="18" t="str">
        <f>MID(Tabla1[[#This Row],[Org 2]],1,2)</f>
        <v>09</v>
      </c>
      <c r="B917" s="27" t="s">
        <v>455</v>
      </c>
      <c r="C917" s="27" t="s">
        <v>486</v>
      </c>
      <c r="D917" s="19" t="str">
        <f>VLOOKUP(Tabla1[[#This Row],[Prog.]],Hoja2!B:C,2,FALSE)</f>
        <v>Turismo</v>
      </c>
      <c r="E917" s="17" t="str">
        <f t="shared" si="34"/>
        <v>2</v>
      </c>
      <c r="F917" s="17" t="str">
        <f t="shared" si="35"/>
        <v>22</v>
      </c>
      <c r="G917" s="27" t="s">
        <v>187</v>
      </c>
      <c r="H917" s="28" t="s">
        <v>188</v>
      </c>
      <c r="I917" s="29">
        <v>500</v>
      </c>
      <c r="J917" s="29">
        <v>0</v>
      </c>
      <c r="K917" s="29">
        <v>500</v>
      </c>
      <c r="L917" s="29">
        <v>0</v>
      </c>
      <c r="M917" s="29">
        <v>0</v>
      </c>
      <c r="N917" s="29">
        <v>0</v>
      </c>
      <c r="O917" s="29">
        <v>0</v>
      </c>
    </row>
    <row r="918" spans="1:15" x14ac:dyDescent="0.25">
      <c r="A918" s="18" t="str">
        <f>MID(Tabla1[[#This Row],[Org 2]],1,2)</f>
        <v>09</v>
      </c>
      <c r="B918" s="27" t="s">
        <v>455</v>
      </c>
      <c r="C918" s="27" t="s">
        <v>486</v>
      </c>
      <c r="D918" s="19" t="str">
        <f>VLOOKUP(Tabla1[[#This Row],[Prog.]],Hoja2!B:C,2,FALSE)</f>
        <v>Turismo</v>
      </c>
      <c r="E918" s="17" t="str">
        <f t="shared" si="34"/>
        <v>2</v>
      </c>
      <c r="F918" s="17" t="str">
        <f t="shared" si="35"/>
        <v>22</v>
      </c>
      <c r="G918" s="27" t="s">
        <v>161</v>
      </c>
      <c r="H918" s="28" t="s">
        <v>162</v>
      </c>
      <c r="I918" s="29">
        <v>10000</v>
      </c>
      <c r="J918" s="29">
        <v>0</v>
      </c>
      <c r="K918" s="29">
        <v>10000</v>
      </c>
      <c r="L918" s="29">
        <v>0</v>
      </c>
      <c r="M918" s="29">
        <v>0</v>
      </c>
      <c r="N918" s="29">
        <v>0</v>
      </c>
      <c r="O918" s="29">
        <v>0</v>
      </c>
    </row>
    <row r="919" spans="1:15" x14ac:dyDescent="0.25">
      <c r="A919" s="18" t="str">
        <f>MID(Tabla1[[#This Row],[Org 2]],1,2)</f>
        <v>09</v>
      </c>
      <c r="B919" s="27" t="s">
        <v>455</v>
      </c>
      <c r="C919" s="27" t="s">
        <v>486</v>
      </c>
      <c r="D919" s="19" t="str">
        <f>VLOOKUP(Tabla1[[#This Row],[Prog.]],Hoja2!B:C,2,FALSE)</f>
        <v>Turismo</v>
      </c>
      <c r="E919" s="17" t="str">
        <f t="shared" si="34"/>
        <v>2</v>
      </c>
      <c r="F919" s="17" t="str">
        <f t="shared" si="35"/>
        <v>22</v>
      </c>
      <c r="G919" s="27" t="s">
        <v>278</v>
      </c>
      <c r="H919" s="28" t="s">
        <v>279</v>
      </c>
      <c r="I919" s="29">
        <v>71000</v>
      </c>
      <c r="J919" s="29">
        <v>0</v>
      </c>
      <c r="K919" s="29">
        <v>71000</v>
      </c>
      <c r="L919" s="29">
        <v>0</v>
      </c>
      <c r="M919" s="29">
        <v>0</v>
      </c>
      <c r="N919" s="29">
        <v>0</v>
      </c>
      <c r="O919" s="29">
        <v>0</v>
      </c>
    </row>
    <row r="920" spans="1:15" x14ac:dyDescent="0.25">
      <c r="A920" s="18" t="str">
        <f>MID(Tabla1[[#This Row],[Org 2]],1,2)</f>
        <v>09</v>
      </c>
      <c r="B920" s="27" t="s">
        <v>455</v>
      </c>
      <c r="C920" s="27" t="s">
        <v>486</v>
      </c>
      <c r="D920" s="19" t="str">
        <f>VLOOKUP(Tabla1[[#This Row],[Prog.]],Hoja2!B:C,2,FALSE)</f>
        <v>Turismo</v>
      </c>
      <c r="E920" s="17" t="str">
        <f t="shared" si="34"/>
        <v>2</v>
      </c>
      <c r="F920" s="17" t="str">
        <f t="shared" si="35"/>
        <v>22</v>
      </c>
      <c r="G920" s="27" t="s">
        <v>165</v>
      </c>
      <c r="H920" s="28" t="s">
        <v>166</v>
      </c>
      <c r="I920" s="29">
        <v>25000</v>
      </c>
      <c r="J920" s="29">
        <v>0</v>
      </c>
      <c r="K920" s="29">
        <v>25000</v>
      </c>
      <c r="L920" s="29">
        <v>9241.4599999999991</v>
      </c>
      <c r="M920" s="29">
        <v>9241.4599999999991</v>
      </c>
      <c r="N920" s="29">
        <v>6174.24</v>
      </c>
      <c r="O920" s="29">
        <v>6174.24</v>
      </c>
    </row>
    <row r="921" spans="1:15" x14ac:dyDescent="0.25">
      <c r="A921" s="15" t="str">
        <f>MID(Tabla1[[#This Row],[Org 2]],1,2)</f>
        <v>09</v>
      </c>
      <c r="B921" s="27" t="s">
        <v>455</v>
      </c>
      <c r="C921" s="27" t="s">
        <v>486</v>
      </c>
      <c r="D921" s="16" t="str">
        <f>VLOOKUP(Tabla1[[#This Row],[Prog.]],Hoja2!B:C,2,FALSE)</f>
        <v>Turismo</v>
      </c>
      <c r="E921" s="17" t="str">
        <f t="shared" si="34"/>
        <v>2</v>
      </c>
      <c r="F921" s="17" t="str">
        <f t="shared" si="35"/>
        <v>22</v>
      </c>
      <c r="G921" s="27" t="s">
        <v>215</v>
      </c>
      <c r="H921" s="28" t="s">
        <v>216</v>
      </c>
      <c r="I921" s="29">
        <v>19000</v>
      </c>
      <c r="J921" s="29">
        <v>0</v>
      </c>
      <c r="K921" s="29">
        <v>19000</v>
      </c>
      <c r="L921" s="29">
        <v>10675.17</v>
      </c>
      <c r="M921" s="29">
        <v>10675.17</v>
      </c>
      <c r="N921" s="29">
        <v>2668.8</v>
      </c>
      <c r="O921" s="29">
        <v>1779.2</v>
      </c>
    </row>
    <row r="922" spans="1:15" x14ac:dyDescent="0.25">
      <c r="A922" s="15" t="str">
        <f>MID(Tabla1[[#This Row],[Org 2]],1,2)</f>
        <v>09</v>
      </c>
      <c r="B922" s="27" t="s">
        <v>455</v>
      </c>
      <c r="C922" s="27" t="s">
        <v>486</v>
      </c>
      <c r="D922" s="16" t="str">
        <f>VLOOKUP(Tabla1[[#This Row],[Prog.]],Hoja2!B:C,2,FALSE)</f>
        <v>Turismo</v>
      </c>
      <c r="E922" s="17" t="str">
        <f t="shared" si="34"/>
        <v>2</v>
      </c>
      <c r="F922" s="17" t="str">
        <f t="shared" si="35"/>
        <v>22</v>
      </c>
      <c r="G922" s="27" t="s">
        <v>280</v>
      </c>
      <c r="H922" s="28" t="s">
        <v>281</v>
      </c>
      <c r="I922" s="29">
        <v>4000</v>
      </c>
      <c r="J922" s="29">
        <v>0</v>
      </c>
      <c r="K922" s="29">
        <v>4000</v>
      </c>
      <c r="L922" s="29">
        <v>432.5</v>
      </c>
      <c r="M922" s="29">
        <v>432.5</v>
      </c>
      <c r="N922" s="29">
        <v>0</v>
      </c>
      <c r="O922" s="29">
        <v>0</v>
      </c>
    </row>
    <row r="923" spans="1:15" x14ac:dyDescent="0.25">
      <c r="A923" s="15" t="str">
        <f>MID(Tabla1[[#This Row],[Org 2]],1,2)</f>
        <v>09</v>
      </c>
      <c r="B923" s="27" t="s">
        <v>455</v>
      </c>
      <c r="C923" s="27" t="s">
        <v>486</v>
      </c>
      <c r="D923" s="16" t="str">
        <f>VLOOKUP(Tabla1[[#This Row],[Prog.]],Hoja2!B:C,2,FALSE)</f>
        <v>Turismo</v>
      </c>
      <c r="E923" s="17" t="str">
        <f t="shared" si="34"/>
        <v>2</v>
      </c>
      <c r="F923" s="17" t="str">
        <f t="shared" si="35"/>
        <v>22</v>
      </c>
      <c r="G923" s="27" t="s">
        <v>137</v>
      </c>
      <c r="H923" s="28" t="s">
        <v>138</v>
      </c>
      <c r="I923" s="29">
        <v>324500</v>
      </c>
      <c r="J923" s="29">
        <v>0</v>
      </c>
      <c r="K923" s="29">
        <v>324500</v>
      </c>
      <c r="L923" s="29">
        <v>24035.11</v>
      </c>
      <c r="M923" s="29">
        <v>24035.11</v>
      </c>
      <c r="N923" s="29">
        <v>6736.62</v>
      </c>
      <c r="O923" s="29">
        <v>5877.52</v>
      </c>
    </row>
    <row r="924" spans="1:15" x14ac:dyDescent="0.25">
      <c r="A924" s="15" t="str">
        <f>MID(Tabla1[[#This Row],[Org 2]],1,2)</f>
        <v>09</v>
      </c>
      <c r="B924" s="27" t="s">
        <v>455</v>
      </c>
      <c r="C924" s="27" t="s">
        <v>486</v>
      </c>
      <c r="D924" s="16" t="str">
        <f>VLOOKUP(Tabla1[[#This Row],[Prog.]],Hoja2!B:C,2,FALSE)</f>
        <v>Turismo</v>
      </c>
      <c r="E924" s="17" t="str">
        <f t="shared" si="34"/>
        <v>4</v>
      </c>
      <c r="F924" s="17" t="str">
        <f t="shared" si="35"/>
        <v>44</v>
      </c>
      <c r="G924" s="27" t="s">
        <v>489</v>
      </c>
      <c r="H924" s="28" t="s">
        <v>490</v>
      </c>
      <c r="I924" s="29">
        <v>6118500</v>
      </c>
      <c r="J924" s="29">
        <v>48400</v>
      </c>
      <c r="K924" s="29">
        <v>6166900</v>
      </c>
      <c r="L924" s="29">
        <v>0</v>
      </c>
      <c r="M924" s="29">
        <v>0</v>
      </c>
      <c r="N924" s="29">
        <v>0</v>
      </c>
      <c r="O924" s="29">
        <v>0</v>
      </c>
    </row>
    <row r="925" spans="1:15" x14ac:dyDescent="0.25">
      <c r="A925" s="15" t="str">
        <f>MID(Tabla1[[#This Row],[Org 2]],1,2)</f>
        <v>09</v>
      </c>
      <c r="B925" s="27" t="s">
        <v>455</v>
      </c>
      <c r="C925" s="27" t="s">
        <v>486</v>
      </c>
      <c r="D925" s="16" t="str">
        <f>VLOOKUP(Tabla1[[#This Row],[Prog.]],Hoja2!B:C,2,FALSE)</f>
        <v>Turismo</v>
      </c>
      <c r="E925" s="17" t="str">
        <f t="shared" si="34"/>
        <v>4</v>
      </c>
      <c r="F925" s="17" t="str">
        <f t="shared" si="35"/>
        <v>46</v>
      </c>
      <c r="G925" s="27" t="s">
        <v>182</v>
      </c>
      <c r="H925" s="28" t="s">
        <v>183</v>
      </c>
      <c r="I925" s="29">
        <v>2500</v>
      </c>
      <c r="J925" s="29">
        <v>0</v>
      </c>
      <c r="K925" s="29">
        <v>2500</v>
      </c>
      <c r="L925" s="29">
        <v>0</v>
      </c>
      <c r="M925" s="29">
        <v>0</v>
      </c>
      <c r="N925" s="29">
        <v>0</v>
      </c>
      <c r="O925" s="29">
        <v>0</v>
      </c>
    </row>
    <row r="926" spans="1:15" x14ac:dyDescent="0.25">
      <c r="A926" s="15" t="str">
        <f>MID(Tabla1[[#This Row],[Org 2]],1,2)</f>
        <v>09</v>
      </c>
      <c r="B926" s="27" t="s">
        <v>455</v>
      </c>
      <c r="C926" s="27" t="s">
        <v>486</v>
      </c>
      <c r="D926" s="16" t="str">
        <f>VLOOKUP(Tabla1[[#This Row],[Prog.]],Hoja2!B:C,2,FALSE)</f>
        <v>Turismo</v>
      </c>
      <c r="E926" s="17" t="str">
        <f t="shared" si="34"/>
        <v>4</v>
      </c>
      <c r="F926" s="17" t="str">
        <f t="shared" si="35"/>
        <v>47</v>
      </c>
      <c r="G926" s="27" t="s">
        <v>462</v>
      </c>
      <c r="H926" s="28" t="s">
        <v>345</v>
      </c>
      <c r="I926" s="29">
        <v>30000</v>
      </c>
      <c r="J926" s="29">
        <v>0</v>
      </c>
      <c r="K926" s="29">
        <v>30000</v>
      </c>
      <c r="L926" s="29">
        <v>0</v>
      </c>
      <c r="M926" s="29">
        <v>0</v>
      </c>
      <c r="N926" s="29">
        <v>0</v>
      </c>
      <c r="O926" s="29">
        <v>0</v>
      </c>
    </row>
    <row r="927" spans="1:15" x14ac:dyDescent="0.25">
      <c r="A927" s="15" t="str">
        <f>MID(Tabla1[[#This Row],[Org 2]],1,2)</f>
        <v>09</v>
      </c>
      <c r="B927" s="27" t="s">
        <v>455</v>
      </c>
      <c r="C927" s="27" t="s">
        <v>486</v>
      </c>
      <c r="D927" s="16" t="str">
        <f>VLOOKUP(Tabla1[[#This Row],[Prog.]],Hoja2!B:C,2,FALSE)</f>
        <v>Turismo</v>
      </c>
      <c r="E927" s="17" t="str">
        <f t="shared" si="34"/>
        <v>4</v>
      </c>
      <c r="F927" s="17" t="str">
        <f t="shared" si="35"/>
        <v>48</v>
      </c>
      <c r="G927" s="27" t="s">
        <v>463</v>
      </c>
      <c r="H927" s="28" t="s">
        <v>464</v>
      </c>
      <c r="I927" s="29">
        <v>156000</v>
      </c>
      <c r="J927" s="29">
        <v>0</v>
      </c>
      <c r="K927" s="29">
        <v>156000</v>
      </c>
      <c r="L927" s="29">
        <v>0</v>
      </c>
      <c r="M927" s="29">
        <v>0</v>
      </c>
      <c r="N927" s="29">
        <v>0</v>
      </c>
      <c r="O927" s="29">
        <v>0</v>
      </c>
    </row>
    <row r="928" spans="1:15" x14ac:dyDescent="0.25">
      <c r="A928" s="15" t="str">
        <f>MID(Tabla1[[#This Row],[Org 2]],1,2)</f>
        <v>09</v>
      </c>
      <c r="B928" s="27" t="s">
        <v>455</v>
      </c>
      <c r="C928" s="27" t="s">
        <v>486</v>
      </c>
      <c r="D928" s="16" t="str">
        <f>VLOOKUP(Tabla1[[#This Row],[Prog.]],Hoja2!B:C,2,FALSE)</f>
        <v>Turismo</v>
      </c>
      <c r="E928" s="17" t="str">
        <f t="shared" si="34"/>
        <v>4</v>
      </c>
      <c r="F928" s="17" t="str">
        <f t="shared" si="35"/>
        <v>48</v>
      </c>
      <c r="G928" s="27" t="s">
        <v>926</v>
      </c>
      <c r="H928" s="28" t="s">
        <v>927</v>
      </c>
      <c r="I928" s="29">
        <v>30000</v>
      </c>
      <c r="J928" s="29">
        <v>0</v>
      </c>
      <c r="K928" s="29">
        <v>30000</v>
      </c>
      <c r="L928" s="29">
        <v>0</v>
      </c>
      <c r="M928" s="29">
        <v>0</v>
      </c>
      <c r="N928" s="29">
        <v>0</v>
      </c>
      <c r="O928" s="29">
        <v>0</v>
      </c>
    </row>
    <row r="929" spans="1:15" x14ac:dyDescent="0.25">
      <c r="A929" s="15" t="str">
        <f>MID(Tabla1[[#This Row],[Org 2]],1,2)</f>
        <v>09</v>
      </c>
      <c r="B929" s="27" t="s">
        <v>455</v>
      </c>
      <c r="C929" s="27" t="s">
        <v>486</v>
      </c>
      <c r="D929" s="16" t="str">
        <f>VLOOKUP(Tabla1[[#This Row],[Prog.]],Hoja2!B:C,2,FALSE)</f>
        <v>Turismo</v>
      </c>
      <c r="E929" s="17" t="str">
        <f t="shared" si="34"/>
        <v>4</v>
      </c>
      <c r="F929" s="17" t="str">
        <f t="shared" si="35"/>
        <v>48</v>
      </c>
      <c r="G929" s="27" t="s">
        <v>286</v>
      </c>
      <c r="H929" s="28" t="s">
        <v>287</v>
      </c>
      <c r="I929" s="29">
        <v>17000</v>
      </c>
      <c r="J929" s="29">
        <v>0</v>
      </c>
      <c r="K929" s="29">
        <v>17000</v>
      </c>
      <c r="L929" s="29">
        <v>10400</v>
      </c>
      <c r="M929" s="29">
        <v>10400</v>
      </c>
      <c r="N929" s="29">
        <v>0</v>
      </c>
      <c r="O929" s="29">
        <v>0</v>
      </c>
    </row>
    <row r="930" spans="1:15" x14ac:dyDescent="0.25">
      <c r="A930" s="15" t="str">
        <f>MID(Tabla1[[#This Row],[Org 2]],1,2)</f>
        <v>09</v>
      </c>
      <c r="B930" s="27" t="s">
        <v>455</v>
      </c>
      <c r="C930" s="27" t="s">
        <v>486</v>
      </c>
      <c r="D930" s="16" t="str">
        <f>VLOOKUP(Tabla1[[#This Row],[Prog.]],Hoja2!B:C,2,FALSE)</f>
        <v>Turismo</v>
      </c>
      <c r="E930" s="17" t="str">
        <f t="shared" si="34"/>
        <v>4</v>
      </c>
      <c r="F930" s="17" t="str">
        <f t="shared" si="35"/>
        <v>48</v>
      </c>
      <c r="G930" s="27" t="s">
        <v>895</v>
      </c>
      <c r="H930" s="28" t="s">
        <v>928</v>
      </c>
      <c r="I930" s="29">
        <v>30000</v>
      </c>
      <c r="J930" s="29">
        <v>0</v>
      </c>
      <c r="K930" s="29">
        <v>30000</v>
      </c>
      <c r="L930" s="29">
        <v>0</v>
      </c>
      <c r="M930" s="29">
        <v>0</v>
      </c>
      <c r="N930" s="29">
        <v>0</v>
      </c>
      <c r="O930" s="29">
        <v>0</v>
      </c>
    </row>
    <row r="931" spans="1:15" x14ac:dyDescent="0.25">
      <c r="A931" s="15" t="str">
        <f>MID(Tabla1[[#This Row],[Org 2]],1,2)</f>
        <v>09</v>
      </c>
      <c r="B931" s="27" t="s">
        <v>455</v>
      </c>
      <c r="C931" s="27" t="s">
        <v>486</v>
      </c>
      <c r="D931" s="16" t="str">
        <f>VLOOKUP(Tabla1[[#This Row],[Prog.]],Hoja2!B:C,2,FALSE)</f>
        <v>Turismo</v>
      </c>
      <c r="E931" s="17" t="str">
        <f t="shared" si="34"/>
        <v>4</v>
      </c>
      <c r="F931" s="17" t="str">
        <f t="shared" si="35"/>
        <v>48</v>
      </c>
      <c r="G931" s="27" t="s">
        <v>471</v>
      </c>
      <c r="H931" s="28" t="s">
        <v>472</v>
      </c>
      <c r="I931" s="29">
        <v>100000</v>
      </c>
      <c r="J931" s="29">
        <v>0</v>
      </c>
      <c r="K931" s="29">
        <v>100000</v>
      </c>
      <c r="L931" s="29">
        <v>100000</v>
      </c>
      <c r="M931" s="29">
        <v>100000</v>
      </c>
      <c r="N931" s="29">
        <v>100000</v>
      </c>
      <c r="O931" s="29">
        <v>100000</v>
      </c>
    </row>
    <row r="932" spans="1:15" x14ac:dyDescent="0.25">
      <c r="A932" s="15" t="str">
        <f>MID(Tabla1[[#This Row],[Org 2]],1,2)</f>
        <v>09</v>
      </c>
      <c r="B932" s="27" t="s">
        <v>455</v>
      </c>
      <c r="C932" s="27" t="s">
        <v>486</v>
      </c>
      <c r="D932" s="16" t="str">
        <f>VLOOKUP(Tabla1[[#This Row],[Prog.]],Hoja2!B:C,2,FALSE)</f>
        <v>Turismo</v>
      </c>
      <c r="E932" s="17" t="str">
        <f t="shared" si="34"/>
        <v>4</v>
      </c>
      <c r="F932" s="17" t="str">
        <f t="shared" si="35"/>
        <v>48</v>
      </c>
      <c r="G932" s="27" t="s">
        <v>479</v>
      </c>
      <c r="H932" s="28" t="s">
        <v>403</v>
      </c>
      <c r="I932" s="29">
        <v>15000</v>
      </c>
      <c r="J932" s="29">
        <v>0</v>
      </c>
      <c r="K932" s="29">
        <v>15000</v>
      </c>
      <c r="L932" s="29">
        <v>0</v>
      </c>
      <c r="M932" s="29">
        <v>0</v>
      </c>
      <c r="N932" s="29">
        <v>0</v>
      </c>
      <c r="O932" s="29">
        <v>0</v>
      </c>
    </row>
    <row r="933" spans="1:15" x14ac:dyDescent="0.25">
      <c r="A933" s="15" t="str">
        <f>MID(Tabla1[[#This Row],[Org 2]],1,2)</f>
        <v>09</v>
      </c>
      <c r="B933" s="27" t="s">
        <v>455</v>
      </c>
      <c r="C933" s="27" t="s">
        <v>486</v>
      </c>
      <c r="D933" s="16" t="str">
        <f>VLOOKUP(Tabla1[[#This Row],[Prog.]],Hoja2!B:C,2,FALSE)</f>
        <v>Turismo</v>
      </c>
      <c r="E933" s="17" t="str">
        <f t="shared" si="34"/>
        <v>4</v>
      </c>
      <c r="F933" s="17" t="str">
        <f t="shared" si="35"/>
        <v>48</v>
      </c>
      <c r="G933" s="27" t="s">
        <v>707</v>
      </c>
      <c r="H933" s="28" t="s">
        <v>708</v>
      </c>
      <c r="I933" s="29">
        <v>9000</v>
      </c>
      <c r="J933" s="29">
        <v>0</v>
      </c>
      <c r="K933" s="29">
        <v>9000</v>
      </c>
      <c r="L933" s="29">
        <v>9000</v>
      </c>
      <c r="M933" s="29">
        <v>9000</v>
      </c>
      <c r="N933" s="29">
        <v>0</v>
      </c>
      <c r="O933" s="29">
        <v>0</v>
      </c>
    </row>
    <row r="934" spans="1:15" x14ac:dyDescent="0.25">
      <c r="A934" s="15" t="str">
        <f>MID(Tabla1[[#This Row],[Org 2]],1,2)</f>
        <v>09</v>
      </c>
      <c r="B934" s="27" t="s">
        <v>455</v>
      </c>
      <c r="C934" s="27" t="s">
        <v>486</v>
      </c>
      <c r="D934" s="16" t="str">
        <f>VLOOKUP(Tabla1[[#This Row],[Prog.]],Hoja2!B:C,2,FALSE)</f>
        <v>Turismo</v>
      </c>
      <c r="E934" s="17" t="str">
        <f t="shared" si="34"/>
        <v>4</v>
      </c>
      <c r="F934" s="17" t="str">
        <f t="shared" si="35"/>
        <v>48</v>
      </c>
      <c r="G934" s="27" t="s">
        <v>929</v>
      </c>
      <c r="H934" s="28" t="s">
        <v>930</v>
      </c>
      <c r="I934" s="29">
        <v>12000</v>
      </c>
      <c r="J934" s="29">
        <v>0</v>
      </c>
      <c r="K934" s="29">
        <v>12000</v>
      </c>
      <c r="L934" s="29">
        <v>0</v>
      </c>
      <c r="M934" s="29">
        <v>0</v>
      </c>
      <c r="N934" s="29">
        <v>0</v>
      </c>
      <c r="O934" s="29">
        <v>0</v>
      </c>
    </row>
    <row r="935" spans="1:15" x14ac:dyDescent="0.25">
      <c r="A935" s="15" t="str">
        <f>MID(Tabla1[[#This Row],[Org 2]],1,2)</f>
        <v>09</v>
      </c>
      <c r="B935" s="27" t="s">
        <v>455</v>
      </c>
      <c r="C935" s="27" t="s">
        <v>486</v>
      </c>
      <c r="D935" s="16" t="str">
        <f>VLOOKUP(Tabla1[[#This Row],[Prog.]],Hoja2!B:C,2,FALSE)</f>
        <v>Turismo</v>
      </c>
      <c r="E935" s="17" t="str">
        <f t="shared" si="34"/>
        <v>4</v>
      </c>
      <c r="F935" s="17" t="str">
        <f t="shared" si="35"/>
        <v>48</v>
      </c>
      <c r="G935" s="27" t="s">
        <v>497</v>
      </c>
      <c r="H935" s="28" t="s">
        <v>498</v>
      </c>
      <c r="I935" s="29">
        <v>5000</v>
      </c>
      <c r="J935" s="29">
        <v>0</v>
      </c>
      <c r="K935" s="29">
        <v>5000</v>
      </c>
      <c r="L935" s="29">
        <v>0</v>
      </c>
      <c r="M935" s="29">
        <v>0</v>
      </c>
      <c r="N935" s="29">
        <v>0</v>
      </c>
      <c r="O935" s="29">
        <v>0</v>
      </c>
    </row>
    <row r="936" spans="1:15" x14ac:dyDescent="0.25">
      <c r="A936" s="15" t="str">
        <f>MID(Tabla1[[#This Row],[Org 2]],1,2)</f>
        <v>09</v>
      </c>
      <c r="B936" s="27" t="s">
        <v>455</v>
      </c>
      <c r="C936" s="27" t="s">
        <v>486</v>
      </c>
      <c r="D936" s="16" t="str">
        <f>VLOOKUP(Tabla1[[#This Row],[Prog.]],Hoja2!B:C,2,FALSE)</f>
        <v>Turismo</v>
      </c>
      <c r="E936" s="17" t="str">
        <f t="shared" si="34"/>
        <v>4</v>
      </c>
      <c r="F936" s="17" t="str">
        <f t="shared" si="35"/>
        <v>48</v>
      </c>
      <c r="G936" s="27" t="s">
        <v>265</v>
      </c>
      <c r="H936" s="28" t="s">
        <v>123</v>
      </c>
      <c r="I936" s="29">
        <v>5000</v>
      </c>
      <c r="J936" s="29">
        <v>0</v>
      </c>
      <c r="K936" s="29">
        <v>5000</v>
      </c>
      <c r="L936" s="29">
        <v>0</v>
      </c>
      <c r="M936" s="29">
        <v>0</v>
      </c>
      <c r="N936" s="29">
        <v>0</v>
      </c>
      <c r="O936" s="29">
        <v>0</v>
      </c>
    </row>
    <row r="937" spans="1:15" x14ac:dyDescent="0.25">
      <c r="A937" s="15" t="str">
        <f>MID(Tabla1[[#This Row],[Org 2]],1,2)</f>
        <v>09</v>
      </c>
      <c r="B937" s="27" t="s">
        <v>455</v>
      </c>
      <c r="C937" s="27" t="s">
        <v>486</v>
      </c>
      <c r="D937" s="16" t="str">
        <f>VLOOKUP(Tabla1[[#This Row],[Prog.]],Hoja2!B:C,2,FALSE)</f>
        <v>Turismo</v>
      </c>
      <c r="E937" s="17" t="str">
        <f t="shared" si="34"/>
        <v>6</v>
      </c>
      <c r="F937" s="17" t="str">
        <f t="shared" si="35"/>
        <v>63</v>
      </c>
      <c r="G937" s="27" t="s">
        <v>219</v>
      </c>
      <c r="H937" s="28" t="s">
        <v>220</v>
      </c>
      <c r="I937" s="29">
        <v>340000</v>
      </c>
      <c r="J937" s="29">
        <v>0</v>
      </c>
      <c r="K937" s="29">
        <v>340000</v>
      </c>
      <c r="L937" s="29">
        <v>0</v>
      </c>
      <c r="M937" s="29">
        <v>0</v>
      </c>
      <c r="N937" s="29">
        <v>0</v>
      </c>
      <c r="O937" s="29">
        <v>0</v>
      </c>
    </row>
    <row r="938" spans="1:15" x14ac:dyDescent="0.25">
      <c r="A938" s="15" t="str">
        <f>MID(Tabla1[[#This Row],[Org 2]],1,2)</f>
        <v>09</v>
      </c>
      <c r="B938" s="27" t="s">
        <v>455</v>
      </c>
      <c r="C938" s="27" t="s">
        <v>709</v>
      </c>
      <c r="D938" s="16" t="str">
        <f>VLOOKUP(Tabla1[[#This Row],[Prog.]],Hoja2!B:C,2,FALSE)</f>
        <v>Dirección del área de turismo, eventos y marca ciudad</v>
      </c>
      <c r="E938" s="17" t="str">
        <f t="shared" si="34"/>
        <v>1</v>
      </c>
      <c r="F938" s="17" t="str">
        <f t="shared" si="35"/>
        <v>12</v>
      </c>
      <c r="G938" s="27" t="s">
        <v>125</v>
      </c>
      <c r="H938" s="28" t="s">
        <v>126</v>
      </c>
      <c r="I938" s="29">
        <v>54262</v>
      </c>
      <c r="J938" s="29">
        <v>0</v>
      </c>
      <c r="K938" s="29">
        <v>54262</v>
      </c>
      <c r="L938" s="29">
        <v>52427</v>
      </c>
      <c r="M938" s="29">
        <v>52427</v>
      </c>
      <c r="N938" s="29">
        <v>15922.8</v>
      </c>
      <c r="O938" s="29">
        <v>15922.8</v>
      </c>
    </row>
    <row r="939" spans="1:15" x14ac:dyDescent="0.25">
      <c r="A939" s="15" t="str">
        <f>MID(Tabla1[[#This Row],[Org 2]],1,2)</f>
        <v>09</v>
      </c>
      <c r="B939" s="27" t="s">
        <v>455</v>
      </c>
      <c r="C939" s="27" t="s">
        <v>709</v>
      </c>
      <c r="D939" s="16" t="str">
        <f>VLOOKUP(Tabla1[[#This Row],[Prog.]],Hoja2!B:C,2,FALSE)</f>
        <v>Dirección del área de turismo, eventos y marca ciudad</v>
      </c>
      <c r="E939" s="17" t="str">
        <f t="shared" si="34"/>
        <v>1</v>
      </c>
      <c r="F939" s="17" t="str">
        <f t="shared" si="35"/>
        <v>12</v>
      </c>
      <c r="G939" s="27" t="s">
        <v>127</v>
      </c>
      <c r="H939" s="28" t="s">
        <v>128</v>
      </c>
      <c r="I939" s="29">
        <v>15905</v>
      </c>
      <c r="J939" s="29">
        <v>0</v>
      </c>
      <c r="K939" s="29">
        <v>15905</v>
      </c>
      <c r="L939" s="29">
        <v>15367</v>
      </c>
      <c r="M939" s="29">
        <v>15367</v>
      </c>
      <c r="N939" s="29">
        <v>4589.3999999999996</v>
      </c>
      <c r="O939" s="29">
        <v>4589.3999999999996</v>
      </c>
    </row>
    <row r="940" spans="1:15" x14ac:dyDescent="0.25">
      <c r="A940" s="15" t="str">
        <f>MID(Tabla1[[#This Row],[Org 2]],1,2)</f>
        <v>09</v>
      </c>
      <c r="B940" s="27" t="s">
        <v>455</v>
      </c>
      <c r="C940" s="27" t="s">
        <v>709</v>
      </c>
      <c r="D940" s="16" t="str">
        <f>VLOOKUP(Tabla1[[#This Row],[Prog.]],Hoja2!B:C,2,FALSE)</f>
        <v>Dirección del área de turismo, eventos y marca ciudad</v>
      </c>
      <c r="E940" s="17" t="str">
        <f t="shared" si="34"/>
        <v>1</v>
      </c>
      <c r="F940" s="17" t="str">
        <f t="shared" si="35"/>
        <v>12</v>
      </c>
      <c r="G940" s="27" t="s">
        <v>95</v>
      </c>
      <c r="H940" s="28" t="s">
        <v>96</v>
      </c>
      <c r="I940" s="29">
        <v>36544</v>
      </c>
      <c r="J940" s="29">
        <v>0</v>
      </c>
      <c r="K940" s="29">
        <v>36544</v>
      </c>
      <c r="L940" s="29">
        <v>12181</v>
      </c>
      <c r="M940" s="29">
        <v>12181</v>
      </c>
      <c r="N940" s="29">
        <v>3445.84</v>
      </c>
      <c r="O940" s="29">
        <v>3445.84</v>
      </c>
    </row>
    <row r="941" spans="1:15" x14ac:dyDescent="0.25">
      <c r="A941" s="15" t="str">
        <f>MID(Tabla1[[#This Row],[Org 2]],1,2)</f>
        <v>09</v>
      </c>
      <c r="B941" s="27" t="s">
        <v>455</v>
      </c>
      <c r="C941" s="27" t="s">
        <v>709</v>
      </c>
      <c r="D941" s="16" t="str">
        <f>VLOOKUP(Tabla1[[#This Row],[Prog.]],Hoja2!B:C,2,FALSE)</f>
        <v>Dirección del área de turismo, eventos y marca ciudad</v>
      </c>
      <c r="E941" s="17" t="str">
        <f t="shared" si="34"/>
        <v>1</v>
      </c>
      <c r="F941" s="17" t="str">
        <f t="shared" si="35"/>
        <v>12</v>
      </c>
      <c r="G941" s="27" t="s">
        <v>97</v>
      </c>
      <c r="H941" s="28" t="s">
        <v>98</v>
      </c>
      <c r="I941" s="29">
        <v>31639</v>
      </c>
      <c r="J941" s="29">
        <v>0</v>
      </c>
      <c r="K941" s="29">
        <v>31639</v>
      </c>
      <c r="L941" s="29">
        <v>29338</v>
      </c>
      <c r="M941" s="29">
        <v>29338</v>
      </c>
      <c r="N941" s="29">
        <v>9192</v>
      </c>
      <c r="O941" s="29">
        <v>9192</v>
      </c>
    </row>
    <row r="942" spans="1:15" x14ac:dyDescent="0.25">
      <c r="A942" s="15" t="str">
        <f>MID(Tabla1[[#This Row],[Org 2]],1,2)</f>
        <v>09</v>
      </c>
      <c r="B942" s="27" t="s">
        <v>455</v>
      </c>
      <c r="C942" s="27" t="s">
        <v>709</v>
      </c>
      <c r="D942" s="16" t="str">
        <f>VLOOKUP(Tabla1[[#This Row],[Prog.]],Hoja2!B:C,2,FALSE)</f>
        <v>Dirección del área de turismo, eventos y marca ciudad</v>
      </c>
      <c r="E942" s="17" t="str">
        <f t="shared" si="34"/>
        <v>1</v>
      </c>
      <c r="F942" s="17" t="str">
        <f t="shared" si="35"/>
        <v>12</v>
      </c>
      <c r="G942" s="27" t="s">
        <v>99</v>
      </c>
      <c r="H942" s="28" t="s">
        <v>100</v>
      </c>
      <c r="I942" s="29">
        <v>79466</v>
      </c>
      <c r="J942" s="29">
        <v>0</v>
      </c>
      <c r="K942" s="29">
        <v>79466</v>
      </c>
      <c r="L942" s="29">
        <v>65068</v>
      </c>
      <c r="M942" s="29">
        <v>65068</v>
      </c>
      <c r="N942" s="29">
        <v>18049.560000000001</v>
      </c>
      <c r="O942" s="29">
        <v>18049.560000000001</v>
      </c>
    </row>
    <row r="943" spans="1:15" x14ac:dyDescent="0.25">
      <c r="A943" s="15" t="str">
        <f>MID(Tabla1[[#This Row],[Org 2]],1,2)</f>
        <v>09</v>
      </c>
      <c r="B943" s="27" t="s">
        <v>455</v>
      </c>
      <c r="C943" s="27" t="s">
        <v>709</v>
      </c>
      <c r="D943" s="16" t="str">
        <f>VLOOKUP(Tabla1[[#This Row],[Prog.]],Hoja2!B:C,2,FALSE)</f>
        <v>Dirección del área de turismo, eventos y marca ciudad</v>
      </c>
      <c r="E943" s="17" t="str">
        <f t="shared" si="34"/>
        <v>1</v>
      </c>
      <c r="F943" s="17" t="str">
        <f t="shared" si="35"/>
        <v>12</v>
      </c>
      <c r="G943" s="27" t="s">
        <v>101</v>
      </c>
      <c r="H943" s="28" t="s">
        <v>102</v>
      </c>
      <c r="I943" s="29">
        <v>195183</v>
      </c>
      <c r="J943" s="29">
        <v>0</v>
      </c>
      <c r="K943" s="29">
        <v>195183</v>
      </c>
      <c r="L943" s="29">
        <v>165989</v>
      </c>
      <c r="M943" s="29">
        <v>165989</v>
      </c>
      <c r="N943" s="29">
        <v>46044.160000000003</v>
      </c>
      <c r="O943" s="29">
        <v>46044.160000000003</v>
      </c>
    </row>
    <row r="944" spans="1:15" x14ac:dyDescent="0.25">
      <c r="A944" s="15" t="str">
        <f>MID(Tabla1[[#This Row],[Org 2]],1,2)</f>
        <v>09</v>
      </c>
      <c r="B944" s="27" t="s">
        <v>455</v>
      </c>
      <c r="C944" s="27" t="s">
        <v>709</v>
      </c>
      <c r="D944" s="16" t="str">
        <f>VLOOKUP(Tabla1[[#This Row],[Prog.]],Hoja2!B:C,2,FALSE)</f>
        <v>Dirección del área de turismo, eventos y marca ciudad</v>
      </c>
      <c r="E944" s="17" t="str">
        <f t="shared" si="34"/>
        <v>1</v>
      </c>
      <c r="F944" s="17" t="str">
        <f t="shared" si="35"/>
        <v>12</v>
      </c>
      <c r="G944" s="27" t="s">
        <v>103</v>
      </c>
      <c r="H944" s="28" t="s">
        <v>104</v>
      </c>
      <c r="I944" s="29">
        <v>15563</v>
      </c>
      <c r="J944" s="29">
        <v>0</v>
      </c>
      <c r="K944" s="29">
        <v>15563</v>
      </c>
      <c r="L944" s="29">
        <v>14452</v>
      </c>
      <c r="M944" s="29">
        <v>14452</v>
      </c>
      <c r="N944" s="29">
        <v>4577.3599999999997</v>
      </c>
      <c r="O944" s="29">
        <v>4577.3599999999997</v>
      </c>
    </row>
    <row r="945" spans="1:15" x14ac:dyDescent="0.25">
      <c r="A945" s="15" t="str">
        <f>MID(Tabla1[[#This Row],[Org 2]],1,2)</f>
        <v>09</v>
      </c>
      <c r="B945" s="27" t="s">
        <v>455</v>
      </c>
      <c r="C945" s="27" t="s">
        <v>709</v>
      </c>
      <c r="D945" s="16" t="str">
        <f>VLOOKUP(Tabla1[[#This Row],[Prog.]],Hoja2!B:C,2,FALSE)</f>
        <v>Dirección del área de turismo, eventos y marca ciudad</v>
      </c>
      <c r="E945" s="17" t="str">
        <f t="shared" si="34"/>
        <v>2</v>
      </c>
      <c r="F945" s="17" t="str">
        <f t="shared" si="35"/>
        <v>21</v>
      </c>
      <c r="G945" s="27" t="s">
        <v>133</v>
      </c>
      <c r="H945" s="28" t="s">
        <v>134</v>
      </c>
      <c r="I945" s="29">
        <v>3500</v>
      </c>
      <c r="J945" s="29">
        <v>0</v>
      </c>
      <c r="K945" s="29">
        <v>3500</v>
      </c>
      <c r="L945" s="29">
        <v>2948.77</v>
      </c>
      <c r="M945" s="29">
        <v>2948.77</v>
      </c>
      <c r="N945" s="29">
        <v>0</v>
      </c>
      <c r="O945" s="29">
        <v>0</v>
      </c>
    </row>
    <row r="946" spans="1:15" x14ac:dyDescent="0.25">
      <c r="A946" s="15" t="str">
        <f>MID(Tabla1[[#This Row],[Org 2]],1,2)</f>
        <v>09</v>
      </c>
      <c r="B946" s="27" t="s">
        <v>455</v>
      </c>
      <c r="C946" s="27" t="s">
        <v>709</v>
      </c>
      <c r="D946" s="16" t="str">
        <f>VLOOKUP(Tabla1[[#This Row],[Prog.]],Hoja2!B:C,2,FALSE)</f>
        <v>Dirección del área de turismo, eventos y marca ciudad</v>
      </c>
      <c r="E946" s="17" t="str">
        <f t="shared" si="34"/>
        <v>2</v>
      </c>
      <c r="F946" s="17" t="str">
        <f t="shared" si="35"/>
        <v>22</v>
      </c>
      <c r="G946" s="27" t="s">
        <v>109</v>
      </c>
      <c r="H946" s="28" t="s">
        <v>110</v>
      </c>
      <c r="I946" s="29">
        <v>500</v>
      </c>
      <c r="J946" s="29">
        <v>0</v>
      </c>
      <c r="K946" s="29">
        <v>500</v>
      </c>
      <c r="L946" s="29">
        <v>0</v>
      </c>
      <c r="M946" s="29">
        <v>0</v>
      </c>
      <c r="N946" s="29">
        <v>0</v>
      </c>
      <c r="O946" s="29">
        <v>0</v>
      </c>
    </row>
    <row r="947" spans="1:15" x14ac:dyDescent="0.25">
      <c r="A947" s="15" t="str">
        <f>MID(Tabla1[[#This Row],[Org 2]],1,2)</f>
        <v>09</v>
      </c>
      <c r="B947" s="27" t="s">
        <v>455</v>
      </c>
      <c r="C947" s="27" t="s">
        <v>709</v>
      </c>
      <c r="D947" s="16" t="str">
        <f>VLOOKUP(Tabla1[[#This Row],[Prog.]],Hoja2!B:C,2,FALSE)</f>
        <v>Dirección del área de turismo, eventos y marca ciudad</v>
      </c>
      <c r="E947" s="17" t="str">
        <f t="shared" si="34"/>
        <v>2</v>
      </c>
      <c r="F947" s="17" t="str">
        <f t="shared" si="35"/>
        <v>22</v>
      </c>
      <c r="G947" s="27" t="s">
        <v>165</v>
      </c>
      <c r="H947" s="28" t="s">
        <v>166</v>
      </c>
      <c r="I947" s="29">
        <v>5023</v>
      </c>
      <c r="J947" s="29">
        <v>0</v>
      </c>
      <c r="K947" s="29">
        <v>5023</v>
      </c>
      <c r="L947" s="29">
        <v>0</v>
      </c>
      <c r="M947" s="29">
        <v>0</v>
      </c>
      <c r="N947" s="29">
        <v>0</v>
      </c>
      <c r="O947" s="29">
        <v>0</v>
      </c>
    </row>
    <row r="948" spans="1:15" x14ac:dyDescent="0.25">
      <c r="A948" s="15" t="str">
        <f>MID(Tabla1[[#This Row],[Org 2]],1,2)</f>
        <v>09</v>
      </c>
      <c r="B948" s="27" t="s">
        <v>455</v>
      </c>
      <c r="C948" s="27" t="s">
        <v>709</v>
      </c>
      <c r="D948" s="16" t="str">
        <f>VLOOKUP(Tabla1[[#This Row],[Prog.]],Hoja2!B:C,2,FALSE)</f>
        <v>Dirección del área de turismo, eventos y marca ciudad</v>
      </c>
      <c r="E948" s="17" t="str">
        <f t="shared" si="34"/>
        <v>2</v>
      </c>
      <c r="F948" s="17" t="str">
        <f t="shared" si="35"/>
        <v>22</v>
      </c>
      <c r="G948" s="27" t="s">
        <v>171</v>
      </c>
      <c r="H948" s="28" t="s">
        <v>172</v>
      </c>
      <c r="I948" s="29">
        <v>55000</v>
      </c>
      <c r="J948" s="29">
        <v>0</v>
      </c>
      <c r="K948" s="29">
        <v>55000</v>
      </c>
      <c r="L948" s="29">
        <v>44150.38</v>
      </c>
      <c r="M948" s="29">
        <v>0</v>
      </c>
      <c r="N948" s="29">
        <v>0</v>
      </c>
      <c r="O948" s="29">
        <v>0</v>
      </c>
    </row>
    <row r="949" spans="1:15" x14ac:dyDescent="0.25">
      <c r="A949" s="15" t="str">
        <f>MID(Tabla1[[#This Row],[Org 2]],1,2)</f>
        <v>09</v>
      </c>
      <c r="B949" s="27" t="s">
        <v>455</v>
      </c>
      <c r="C949" s="27" t="s">
        <v>709</v>
      </c>
      <c r="D949" s="16" t="str">
        <f>VLOOKUP(Tabla1[[#This Row],[Prog.]],Hoja2!B:C,2,FALSE)</f>
        <v>Dirección del área de turismo, eventos y marca ciudad</v>
      </c>
      <c r="E949" s="17" t="str">
        <f t="shared" si="34"/>
        <v>2</v>
      </c>
      <c r="F949" s="17" t="str">
        <f t="shared" si="35"/>
        <v>22</v>
      </c>
      <c r="G949" s="27" t="s">
        <v>137</v>
      </c>
      <c r="H949" s="28" t="s">
        <v>138</v>
      </c>
      <c r="I949" s="29">
        <v>86300</v>
      </c>
      <c r="J949" s="29">
        <v>0</v>
      </c>
      <c r="K949" s="29">
        <v>86300</v>
      </c>
      <c r="L949" s="29">
        <v>50182.400000000001</v>
      </c>
      <c r="M949" s="29">
        <v>50182.400000000001</v>
      </c>
      <c r="N949" s="29">
        <v>19580.2</v>
      </c>
      <c r="O949" s="29">
        <v>19580.2</v>
      </c>
    </row>
    <row r="950" spans="1:15" x14ac:dyDescent="0.25">
      <c r="A950" s="15" t="str">
        <f>MID(Tabla1[[#This Row],[Org 2]],1,2)</f>
        <v>09</v>
      </c>
      <c r="B950" s="27" t="s">
        <v>455</v>
      </c>
      <c r="C950" s="27" t="s">
        <v>709</v>
      </c>
      <c r="D950" s="16" t="str">
        <f>VLOOKUP(Tabla1[[#This Row],[Prog.]],Hoja2!B:C,2,FALSE)</f>
        <v>Dirección del área de turismo, eventos y marca ciudad</v>
      </c>
      <c r="E950" s="17" t="str">
        <f t="shared" si="34"/>
        <v>2</v>
      </c>
      <c r="F950" s="17" t="str">
        <f t="shared" si="35"/>
        <v>23</v>
      </c>
      <c r="G950" s="27" t="s">
        <v>115</v>
      </c>
      <c r="H950" s="28" t="s">
        <v>116</v>
      </c>
      <c r="I950" s="29">
        <v>1400</v>
      </c>
      <c r="J950" s="29">
        <v>0</v>
      </c>
      <c r="K950" s="29">
        <v>1400</v>
      </c>
      <c r="L950" s="29">
        <v>0</v>
      </c>
      <c r="M950" s="29">
        <v>0</v>
      </c>
      <c r="N950" s="29">
        <v>0</v>
      </c>
      <c r="O950" s="29">
        <v>0</v>
      </c>
    </row>
    <row r="951" spans="1:15" x14ac:dyDescent="0.25">
      <c r="A951" s="15" t="str">
        <f>MID(Tabla1[[#This Row],[Org 2]],1,2)</f>
        <v>09</v>
      </c>
      <c r="B951" s="27" t="s">
        <v>455</v>
      </c>
      <c r="C951" s="27" t="s">
        <v>709</v>
      </c>
      <c r="D951" s="16" t="str">
        <f>VLOOKUP(Tabla1[[#This Row],[Prog.]],Hoja2!B:C,2,FALSE)</f>
        <v>Dirección del área de turismo, eventos y marca ciudad</v>
      </c>
      <c r="E951" s="17" t="str">
        <f t="shared" si="34"/>
        <v>2</v>
      </c>
      <c r="F951" s="17" t="str">
        <f t="shared" si="35"/>
        <v>23</v>
      </c>
      <c r="G951" s="27" t="s">
        <v>117</v>
      </c>
      <c r="H951" s="28" t="s">
        <v>118</v>
      </c>
      <c r="I951" s="29">
        <v>700</v>
      </c>
      <c r="J951" s="29">
        <v>0</v>
      </c>
      <c r="K951" s="29">
        <v>700</v>
      </c>
      <c r="L951" s="29">
        <v>0</v>
      </c>
      <c r="M951" s="29">
        <v>0</v>
      </c>
      <c r="N951" s="29">
        <v>0</v>
      </c>
      <c r="O951" s="29">
        <v>0</v>
      </c>
    </row>
    <row r="952" spans="1:15" x14ac:dyDescent="0.25">
      <c r="A952" s="15" t="str">
        <f>MID(Tabla1[[#This Row],[Org 2]],1,2)</f>
        <v>09</v>
      </c>
      <c r="B952" s="27" t="s">
        <v>455</v>
      </c>
      <c r="C952" s="27" t="s">
        <v>709</v>
      </c>
      <c r="D952" s="16" t="str">
        <f>VLOOKUP(Tabla1[[#This Row],[Prog.]],Hoja2!B:C,2,FALSE)</f>
        <v>Dirección del área de turismo, eventos y marca ciudad</v>
      </c>
      <c r="E952" s="17" t="str">
        <f t="shared" si="34"/>
        <v>2</v>
      </c>
      <c r="F952" s="17" t="str">
        <f t="shared" si="35"/>
        <v>23</v>
      </c>
      <c r="G952" s="27" t="s">
        <v>120</v>
      </c>
      <c r="H952" s="28" t="s">
        <v>116</v>
      </c>
      <c r="I952" s="29">
        <v>1920</v>
      </c>
      <c r="J952" s="29">
        <v>0</v>
      </c>
      <c r="K952" s="29">
        <v>1920</v>
      </c>
      <c r="L952" s="29">
        <v>0</v>
      </c>
      <c r="M952" s="29">
        <v>0</v>
      </c>
      <c r="N952" s="29">
        <v>0</v>
      </c>
      <c r="O952" s="29">
        <v>0</v>
      </c>
    </row>
    <row r="953" spans="1:15" x14ac:dyDescent="0.25">
      <c r="A953" s="15" t="str">
        <f>MID(Tabla1[[#This Row],[Org 2]],1,2)</f>
        <v>09</v>
      </c>
      <c r="B953" s="27" t="s">
        <v>455</v>
      </c>
      <c r="C953" s="27" t="s">
        <v>709</v>
      </c>
      <c r="D953" s="16" t="str">
        <f>VLOOKUP(Tabla1[[#This Row],[Prog.]],Hoja2!B:C,2,FALSE)</f>
        <v>Dirección del área de turismo, eventos y marca ciudad</v>
      </c>
      <c r="E953" s="17" t="str">
        <f t="shared" si="34"/>
        <v>2</v>
      </c>
      <c r="F953" s="17" t="str">
        <f t="shared" si="35"/>
        <v>23</v>
      </c>
      <c r="G953" s="27" t="s">
        <v>121</v>
      </c>
      <c r="H953" s="28" t="s">
        <v>122</v>
      </c>
      <c r="I953" s="29">
        <v>1000</v>
      </c>
      <c r="J953" s="29">
        <v>0</v>
      </c>
      <c r="K953" s="29">
        <v>1000</v>
      </c>
      <c r="L953" s="29">
        <v>0</v>
      </c>
      <c r="M953" s="29">
        <v>0</v>
      </c>
      <c r="N953" s="29">
        <v>0</v>
      </c>
      <c r="O953" s="29">
        <v>0</v>
      </c>
    </row>
    <row r="954" spans="1:15" x14ac:dyDescent="0.25">
      <c r="A954" s="15" t="str">
        <f>MID(Tabla1[[#This Row],[Org 2]],1,2)</f>
        <v>09</v>
      </c>
      <c r="B954" s="27" t="s">
        <v>455</v>
      </c>
      <c r="C954" s="27" t="s">
        <v>709</v>
      </c>
      <c r="D954" s="16" t="str">
        <f>VLOOKUP(Tabla1[[#This Row],[Prog.]],Hoja2!B:C,2,FALSE)</f>
        <v>Dirección del área de turismo, eventos y marca ciudad</v>
      </c>
      <c r="E954" s="17" t="str">
        <f t="shared" si="34"/>
        <v>3</v>
      </c>
      <c r="F954" s="17" t="str">
        <f t="shared" si="35"/>
        <v>35</v>
      </c>
      <c r="G954" s="27" t="s">
        <v>892</v>
      </c>
      <c r="H954" s="28" t="s">
        <v>893</v>
      </c>
      <c r="I954" s="29">
        <v>200</v>
      </c>
      <c r="J954" s="29">
        <v>0</v>
      </c>
      <c r="K954" s="29">
        <v>200</v>
      </c>
      <c r="L954" s="29">
        <v>0</v>
      </c>
      <c r="M954" s="29">
        <v>0</v>
      </c>
      <c r="N954" s="29">
        <v>0</v>
      </c>
      <c r="O954" s="29">
        <v>0</v>
      </c>
    </row>
    <row r="955" spans="1:15" x14ac:dyDescent="0.25">
      <c r="A955" s="15" t="str">
        <f>MID(Tabla1[[#This Row],[Org 2]],1,2)</f>
        <v>09</v>
      </c>
      <c r="B955" s="27" t="s">
        <v>455</v>
      </c>
      <c r="C955" s="27" t="s">
        <v>709</v>
      </c>
      <c r="D955" s="16" t="str">
        <f>VLOOKUP(Tabla1[[#This Row],[Prog.]],Hoja2!B:C,2,FALSE)</f>
        <v>Dirección del área de turismo, eventos y marca ciudad</v>
      </c>
      <c r="E955" s="17" t="str">
        <f t="shared" si="34"/>
        <v>4</v>
      </c>
      <c r="F955" s="17" t="str">
        <f t="shared" si="35"/>
        <v>41</v>
      </c>
      <c r="G955" s="27" t="s">
        <v>457</v>
      </c>
      <c r="H955" s="28" t="s">
        <v>458</v>
      </c>
      <c r="I955" s="29">
        <v>2257500</v>
      </c>
      <c r="J955" s="29">
        <v>0</v>
      </c>
      <c r="K955" s="29">
        <v>2257500</v>
      </c>
      <c r="L955" s="29">
        <v>2257500</v>
      </c>
      <c r="M955" s="29">
        <v>2257500</v>
      </c>
      <c r="N955" s="29">
        <v>2000000</v>
      </c>
      <c r="O955" s="29">
        <v>2000000</v>
      </c>
    </row>
    <row r="956" spans="1:15" x14ac:dyDescent="0.25">
      <c r="A956" s="15" t="str">
        <f>MID(Tabla1[[#This Row],[Org 2]],1,2)</f>
        <v>10</v>
      </c>
      <c r="B956" s="27" t="s">
        <v>491</v>
      </c>
      <c r="C956" s="27" t="s">
        <v>492</v>
      </c>
      <c r="D956" s="16" t="str">
        <f>VLOOKUP(Tabla1[[#This Row],[Prog.]],Hoja2!B:C,2,FALSE)</f>
        <v>Intervención social</v>
      </c>
      <c r="E956" s="17" t="str">
        <f t="shared" si="34"/>
        <v>1</v>
      </c>
      <c r="F956" s="17" t="str">
        <f t="shared" si="35"/>
        <v>12</v>
      </c>
      <c r="G956" s="27" t="s">
        <v>125</v>
      </c>
      <c r="H956" s="28" t="s">
        <v>126</v>
      </c>
      <c r="I956" s="29">
        <v>235135</v>
      </c>
      <c r="J956" s="29">
        <v>0</v>
      </c>
      <c r="K956" s="29">
        <v>235135</v>
      </c>
      <c r="L956" s="29">
        <v>132000</v>
      </c>
      <c r="M956" s="29">
        <v>132000</v>
      </c>
      <c r="N956" s="29">
        <v>57056.7</v>
      </c>
      <c r="O956" s="29">
        <v>57056.7</v>
      </c>
    </row>
    <row r="957" spans="1:15" x14ac:dyDescent="0.25">
      <c r="A957" s="15" t="str">
        <f>MID(Tabla1[[#This Row],[Org 2]],1,2)</f>
        <v>10</v>
      </c>
      <c r="B957" s="27" t="s">
        <v>491</v>
      </c>
      <c r="C957" s="27" t="s">
        <v>492</v>
      </c>
      <c r="D957" s="16" t="str">
        <f>VLOOKUP(Tabla1[[#This Row],[Prog.]],Hoja2!B:C,2,FALSE)</f>
        <v>Intervención social</v>
      </c>
      <c r="E957" s="17" t="str">
        <f t="shared" si="34"/>
        <v>1</v>
      </c>
      <c r="F957" s="17" t="str">
        <f t="shared" si="35"/>
        <v>12</v>
      </c>
      <c r="G957" s="27" t="s">
        <v>127</v>
      </c>
      <c r="H957" s="28" t="s">
        <v>128</v>
      </c>
      <c r="I957" s="29">
        <v>1802567</v>
      </c>
      <c r="J957" s="29">
        <v>0</v>
      </c>
      <c r="K957" s="29">
        <v>1802567</v>
      </c>
      <c r="L957" s="29">
        <v>1157061</v>
      </c>
      <c r="M957" s="29">
        <v>1157061</v>
      </c>
      <c r="N957" s="29">
        <v>474433.44</v>
      </c>
      <c r="O957" s="29">
        <v>474433.44</v>
      </c>
    </row>
    <row r="958" spans="1:15" x14ac:dyDescent="0.25">
      <c r="A958" s="15" t="str">
        <f>MID(Tabla1[[#This Row],[Org 2]],1,2)</f>
        <v>10</v>
      </c>
      <c r="B958" s="27" t="s">
        <v>491</v>
      </c>
      <c r="C958" s="27" t="s">
        <v>492</v>
      </c>
      <c r="D958" s="16" t="str">
        <f>VLOOKUP(Tabla1[[#This Row],[Prog.]],Hoja2!B:C,2,FALSE)</f>
        <v>Intervención social</v>
      </c>
      <c r="E958" s="17" t="str">
        <f t="shared" ref="E958:E1021" si="36">LEFT(G958,1)</f>
        <v>1</v>
      </c>
      <c r="F958" s="17" t="str">
        <f t="shared" ref="F958:F1021" si="37">LEFT(G958,2)</f>
        <v>12</v>
      </c>
      <c r="G958" s="27" t="s">
        <v>95</v>
      </c>
      <c r="H958" s="28" t="s">
        <v>96</v>
      </c>
      <c r="I958" s="29">
        <v>24363</v>
      </c>
      <c r="J958" s="29">
        <v>0</v>
      </c>
      <c r="K958" s="29">
        <v>24363</v>
      </c>
      <c r="L958" s="29">
        <v>16000</v>
      </c>
      <c r="M958" s="29">
        <v>16000</v>
      </c>
      <c r="N958" s="29">
        <v>6891.68</v>
      </c>
      <c r="O958" s="29">
        <v>6891.68</v>
      </c>
    </row>
    <row r="959" spans="1:15" x14ac:dyDescent="0.25">
      <c r="A959" s="15" t="str">
        <f>MID(Tabla1[[#This Row],[Org 2]],1,2)</f>
        <v>10</v>
      </c>
      <c r="B959" s="27" t="s">
        <v>491</v>
      </c>
      <c r="C959" s="27" t="s">
        <v>492</v>
      </c>
      <c r="D959" s="16" t="str">
        <f>VLOOKUP(Tabla1[[#This Row],[Prog.]],Hoja2!B:C,2,FALSE)</f>
        <v>Intervención social</v>
      </c>
      <c r="E959" s="17" t="str">
        <f t="shared" si="36"/>
        <v>1</v>
      </c>
      <c r="F959" s="17" t="str">
        <f t="shared" si="37"/>
        <v>12</v>
      </c>
      <c r="G959" s="27" t="s">
        <v>129</v>
      </c>
      <c r="H959" s="28" t="s">
        <v>130</v>
      </c>
      <c r="I959" s="29">
        <v>206565</v>
      </c>
      <c r="J959" s="29">
        <v>0</v>
      </c>
      <c r="K959" s="29">
        <v>206565</v>
      </c>
      <c r="L959" s="29">
        <v>105000</v>
      </c>
      <c r="M959" s="29">
        <v>105000</v>
      </c>
      <c r="N959" s="29">
        <v>46785.93</v>
      </c>
      <c r="O959" s="29">
        <v>46785.93</v>
      </c>
    </row>
    <row r="960" spans="1:15" x14ac:dyDescent="0.25">
      <c r="A960" s="15" t="str">
        <f>MID(Tabla1[[#This Row],[Org 2]],1,2)</f>
        <v>10</v>
      </c>
      <c r="B960" s="27" t="s">
        <v>491</v>
      </c>
      <c r="C960" s="27" t="s">
        <v>492</v>
      </c>
      <c r="D960" s="16" t="str">
        <f>VLOOKUP(Tabla1[[#This Row],[Prog.]],Hoja2!B:C,2,FALSE)</f>
        <v>Intervención social</v>
      </c>
      <c r="E960" s="17" t="str">
        <f t="shared" si="36"/>
        <v>1</v>
      </c>
      <c r="F960" s="17" t="str">
        <f t="shared" si="37"/>
        <v>12</v>
      </c>
      <c r="G960" s="27" t="s">
        <v>97</v>
      </c>
      <c r="H960" s="28" t="s">
        <v>98</v>
      </c>
      <c r="I960" s="29">
        <v>352637</v>
      </c>
      <c r="J960" s="29">
        <v>0</v>
      </c>
      <c r="K960" s="29">
        <v>352637</v>
      </c>
      <c r="L960" s="29">
        <v>200000</v>
      </c>
      <c r="M960" s="29">
        <v>200000</v>
      </c>
      <c r="N960" s="29">
        <v>100136.72</v>
      </c>
      <c r="O960" s="29">
        <v>100136.72</v>
      </c>
    </row>
    <row r="961" spans="1:15" x14ac:dyDescent="0.25">
      <c r="A961" s="15" t="str">
        <f>MID(Tabla1[[#This Row],[Org 2]],1,2)</f>
        <v>10</v>
      </c>
      <c r="B961" s="27" t="s">
        <v>491</v>
      </c>
      <c r="C961" s="27" t="s">
        <v>492</v>
      </c>
      <c r="D961" s="16" t="str">
        <f>VLOOKUP(Tabla1[[#This Row],[Prog.]],Hoja2!B:C,2,FALSE)</f>
        <v>Intervención social</v>
      </c>
      <c r="E961" s="17" t="str">
        <f t="shared" si="36"/>
        <v>1</v>
      </c>
      <c r="F961" s="17" t="str">
        <f t="shared" si="37"/>
        <v>12</v>
      </c>
      <c r="G961" s="27" t="s">
        <v>99</v>
      </c>
      <c r="H961" s="28" t="s">
        <v>100</v>
      </c>
      <c r="I961" s="29">
        <v>1122521</v>
      </c>
      <c r="J961" s="29">
        <v>0</v>
      </c>
      <c r="K961" s="29">
        <v>1122521</v>
      </c>
      <c r="L961" s="29">
        <v>670809</v>
      </c>
      <c r="M961" s="29">
        <v>670809</v>
      </c>
      <c r="N961" s="29">
        <v>278929.39</v>
      </c>
      <c r="O961" s="29">
        <v>278929.39</v>
      </c>
    </row>
    <row r="962" spans="1:15" x14ac:dyDescent="0.25">
      <c r="A962" s="15" t="str">
        <f>MID(Tabla1[[#This Row],[Org 2]],1,2)</f>
        <v>10</v>
      </c>
      <c r="B962" s="27" t="s">
        <v>491</v>
      </c>
      <c r="C962" s="27" t="s">
        <v>492</v>
      </c>
      <c r="D962" s="16" t="str">
        <f>VLOOKUP(Tabla1[[#This Row],[Prog.]],Hoja2!B:C,2,FALSE)</f>
        <v>Intervención social</v>
      </c>
      <c r="E962" s="17" t="str">
        <f t="shared" si="36"/>
        <v>1</v>
      </c>
      <c r="F962" s="17" t="str">
        <f t="shared" si="37"/>
        <v>12</v>
      </c>
      <c r="G962" s="27" t="s">
        <v>101</v>
      </c>
      <c r="H962" s="28" t="s">
        <v>102</v>
      </c>
      <c r="I962" s="29">
        <v>2766583</v>
      </c>
      <c r="J962" s="29">
        <v>0</v>
      </c>
      <c r="K962" s="29">
        <v>2766583</v>
      </c>
      <c r="L962" s="29">
        <v>1831105</v>
      </c>
      <c r="M962" s="29">
        <v>1831105</v>
      </c>
      <c r="N962" s="29">
        <v>769586.18</v>
      </c>
      <c r="O962" s="29">
        <v>769586.18</v>
      </c>
    </row>
    <row r="963" spans="1:15" x14ac:dyDescent="0.25">
      <c r="A963" s="15" t="str">
        <f>MID(Tabla1[[#This Row],[Org 2]],1,2)</f>
        <v>10</v>
      </c>
      <c r="B963" s="27" t="s">
        <v>491</v>
      </c>
      <c r="C963" s="27" t="s">
        <v>492</v>
      </c>
      <c r="D963" s="16" t="str">
        <f>VLOOKUP(Tabla1[[#This Row],[Prog.]],Hoja2!B:C,2,FALSE)</f>
        <v>Intervención social</v>
      </c>
      <c r="E963" s="17" t="str">
        <f t="shared" si="36"/>
        <v>1</v>
      </c>
      <c r="F963" s="17" t="str">
        <f t="shared" si="37"/>
        <v>12</v>
      </c>
      <c r="G963" s="27" t="s">
        <v>103</v>
      </c>
      <c r="H963" s="28" t="s">
        <v>104</v>
      </c>
      <c r="I963" s="29">
        <v>153194</v>
      </c>
      <c r="J963" s="29">
        <v>0</v>
      </c>
      <c r="K963" s="29">
        <v>153194</v>
      </c>
      <c r="L963" s="29">
        <v>91000</v>
      </c>
      <c r="M963" s="29">
        <v>91000</v>
      </c>
      <c r="N963" s="29">
        <v>56627.28</v>
      </c>
      <c r="O963" s="29">
        <v>56627.28</v>
      </c>
    </row>
    <row r="964" spans="1:15" x14ac:dyDescent="0.25">
      <c r="A964" s="15" t="str">
        <f>MID(Tabla1[[#This Row],[Org 2]],1,2)</f>
        <v>10</v>
      </c>
      <c r="B964" s="27" t="s">
        <v>491</v>
      </c>
      <c r="C964" s="27" t="s">
        <v>492</v>
      </c>
      <c r="D964" s="16" t="str">
        <f>VLOOKUP(Tabla1[[#This Row],[Prog.]],Hoja2!B:C,2,FALSE)</f>
        <v>Intervención social</v>
      </c>
      <c r="E964" s="17" t="str">
        <f t="shared" si="36"/>
        <v>1</v>
      </c>
      <c r="F964" s="17" t="str">
        <f t="shared" si="37"/>
        <v>13</v>
      </c>
      <c r="G964" s="27" t="s">
        <v>142</v>
      </c>
      <c r="H964" s="28" t="s">
        <v>94</v>
      </c>
      <c r="I964" s="29">
        <v>182605</v>
      </c>
      <c r="J964" s="29">
        <v>0</v>
      </c>
      <c r="K964" s="29">
        <v>182605</v>
      </c>
      <c r="L964" s="29">
        <v>110000</v>
      </c>
      <c r="M964" s="29">
        <v>110000</v>
      </c>
      <c r="N964" s="29">
        <v>50627.76</v>
      </c>
      <c r="O964" s="29">
        <v>50627.76</v>
      </c>
    </row>
    <row r="965" spans="1:15" x14ac:dyDescent="0.25">
      <c r="A965" s="15" t="str">
        <f>MID(Tabla1[[#This Row],[Org 2]],1,2)</f>
        <v>10</v>
      </c>
      <c r="B965" s="27" t="s">
        <v>491</v>
      </c>
      <c r="C965" s="27" t="s">
        <v>492</v>
      </c>
      <c r="D965" s="16" t="str">
        <f>VLOOKUP(Tabla1[[#This Row],[Prog.]],Hoja2!B:C,2,FALSE)</f>
        <v>Intervención social</v>
      </c>
      <c r="E965" s="17" t="str">
        <f t="shared" si="36"/>
        <v>1</v>
      </c>
      <c r="F965" s="17" t="str">
        <f t="shared" si="37"/>
        <v>13</v>
      </c>
      <c r="G965" s="27" t="s">
        <v>143</v>
      </c>
      <c r="H965" s="28" t="s">
        <v>144</v>
      </c>
      <c r="I965" s="29">
        <v>0</v>
      </c>
      <c r="J965" s="29">
        <v>0</v>
      </c>
      <c r="K965" s="29">
        <v>0</v>
      </c>
      <c r="L965" s="29">
        <v>3280.2</v>
      </c>
      <c r="M965" s="29">
        <v>3280.2</v>
      </c>
      <c r="N965" s="29">
        <v>3280.2</v>
      </c>
      <c r="O965" s="29">
        <v>3280.2</v>
      </c>
    </row>
    <row r="966" spans="1:15" x14ac:dyDescent="0.25">
      <c r="A966" s="15" t="str">
        <f>MID(Tabla1[[#This Row],[Org 2]],1,2)</f>
        <v>10</v>
      </c>
      <c r="B966" s="27" t="s">
        <v>491</v>
      </c>
      <c r="C966" s="27" t="s">
        <v>492</v>
      </c>
      <c r="D966" s="16" t="str">
        <f>VLOOKUP(Tabla1[[#This Row],[Prog.]],Hoja2!B:C,2,FALSE)</f>
        <v>Intervención social</v>
      </c>
      <c r="E966" s="17" t="str">
        <f t="shared" si="36"/>
        <v>1</v>
      </c>
      <c r="F966" s="17" t="str">
        <f t="shared" si="37"/>
        <v>13</v>
      </c>
      <c r="G966" s="27" t="s">
        <v>145</v>
      </c>
      <c r="H966" s="28" t="s">
        <v>146</v>
      </c>
      <c r="I966" s="29">
        <v>166323</v>
      </c>
      <c r="J966" s="29">
        <v>0</v>
      </c>
      <c r="K966" s="29">
        <v>166323</v>
      </c>
      <c r="L966" s="29">
        <v>101000</v>
      </c>
      <c r="M966" s="29">
        <v>101000</v>
      </c>
      <c r="N966" s="29">
        <v>48833.68</v>
      </c>
      <c r="O966" s="29">
        <v>48833.68</v>
      </c>
    </row>
    <row r="967" spans="1:15" x14ac:dyDescent="0.25">
      <c r="A967" s="15" t="str">
        <f>MID(Tabla1[[#This Row],[Org 2]],1,2)</f>
        <v>10</v>
      </c>
      <c r="B967" s="27" t="s">
        <v>491</v>
      </c>
      <c r="C967" s="27" t="s">
        <v>492</v>
      </c>
      <c r="D967" s="16" t="str">
        <f>VLOOKUP(Tabla1[[#This Row],[Prog.]],Hoja2!B:C,2,FALSE)</f>
        <v>Intervención social</v>
      </c>
      <c r="E967" s="17" t="str">
        <f t="shared" si="36"/>
        <v>1</v>
      </c>
      <c r="F967" s="17" t="str">
        <f t="shared" si="37"/>
        <v>14</v>
      </c>
      <c r="G967" s="27" t="s">
        <v>302</v>
      </c>
      <c r="H967" s="28" t="s">
        <v>303</v>
      </c>
      <c r="I967" s="29">
        <v>0</v>
      </c>
      <c r="J967" s="29">
        <v>0</v>
      </c>
      <c r="K967" s="29">
        <v>0</v>
      </c>
      <c r="L967" s="29">
        <v>40000</v>
      </c>
      <c r="M967" s="29">
        <v>40000</v>
      </c>
      <c r="N967" s="29">
        <v>4353.25</v>
      </c>
      <c r="O967" s="29">
        <v>4353.25</v>
      </c>
    </row>
    <row r="968" spans="1:15" x14ac:dyDescent="0.25">
      <c r="A968" s="15" t="str">
        <f>MID(Tabla1[[#This Row],[Org 2]],1,2)</f>
        <v>10</v>
      </c>
      <c r="B968" s="27" t="s">
        <v>491</v>
      </c>
      <c r="C968" s="27" t="s">
        <v>492</v>
      </c>
      <c r="D968" s="16" t="str">
        <f>VLOOKUP(Tabla1[[#This Row],[Prog.]],Hoja2!B:C,2,FALSE)</f>
        <v>Intervención social</v>
      </c>
      <c r="E968" s="17" t="str">
        <f t="shared" si="36"/>
        <v>1</v>
      </c>
      <c r="F968" s="17" t="str">
        <f t="shared" si="37"/>
        <v>15</v>
      </c>
      <c r="G968" s="27" t="s">
        <v>149</v>
      </c>
      <c r="H968" s="28" t="s">
        <v>150</v>
      </c>
      <c r="I968" s="29">
        <v>75000</v>
      </c>
      <c r="J968" s="29">
        <v>0</v>
      </c>
      <c r="K968" s="29">
        <v>75000</v>
      </c>
      <c r="L968" s="29">
        <v>75000</v>
      </c>
      <c r="M968" s="29">
        <v>75000</v>
      </c>
      <c r="N968" s="29">
        <v>14313.6</v>
      </c>
      <c r="O968" s="29">
        <v>14313.6</v>
      </c>
    </row>
    <row r="969" spans="1:15" x14ac:dyDescent="0.25">
      <c r="A969" s="15" t="str">
        <f>MID(Tabla1[[#This Row],[Org 2]],1,2)</f>
        <v>10</v>
      </c>
      <c r="B969" s="27" t="s">
        <v>491</v>
      </c>
      <c r="C969" s="27" t="s">
        <v>492</v>
      </c>
      <c r="D969" s="16" t="str">
        <f>VLOOKUP(Tabla1[[#This Row],[Prog.]],Hoja2!B:C,2,FALSE)</f>
        <v>Intervención social</v>
      </c>
      <c r="E969" s="17" t="str">
        <f t="shared" si="36"/>
        <v>2</v>
      </c>
      <c r="F969" s="17" t="str">
        <f t="shared" si="37"/>
        <v>21</v>
      </c>
      <c r="G969" s="27" t="s">
        <v>211</v>
      </c>
      <c r="H969" s="28" t="s">
        <v>212</v>
      </c>
      <c r="I969" s="29">
        <v>46000</v>
      </c>
      <c r="J969" s="29">
        <v>0</v>
      </c>
      <c r="K969" s="29">
        <v>46000</v>
      </c>
      <c r="L969" s="29">
        <v>20694.16</v>
      </c>
      <c r="M969" s="29">
        <v>11213.22</v>
      </c>
      <c r="N969" s="29">
        <v>11213.22</v>
      </c>
      <c r="O969" s="29">
        <v>11213.22</v>
      </c>
    </row>
    <row r="970" spans="1:15" x14ac:dyDescent="0.25">
      <c r="A970" s="15" t="str">
        <f>MID(Tabla1[[#This Row],[Org 2]],1,2)</f>
        <v>10</v>
      </c>
      <c r="B970" s="27" t="s">
        <v>491</v>
      </c>
      <c r="C970" s="27" t="s">
        <v>492</v>
      </c>
      <c r="D970" s="16" t="str">
        <f>VLOOKUP(Tabla1[[#This Row],[Prog.]],Hoja2!B:C,2,FALSE)</f>
        <v>Intervención social</v>
      </c>
      <c r="E970" s="17" t="str">
        <f t="shared" si="36"/>
        <v>2</v>
      </c>
      <c r="F970" s="17" t="str">
        <f t="shared" si="37"/>
        <v>21</v>
      </c>
      <c r="G970" s="27" t="s">
        <v>133</v>
      </c>
      <c r="H970" s="28" t="s">
        <v>134</v>
      </c>
      <c r="I970" s="29">
        <v>54610</v>
      </c>
      <c r="J970" s="29">
        <v>0</v>
      </c>
      <c r="K970" s="29">
        <v>54610</v>
      </c>
      <c r="L970" s="29">
        <v>47384.78</v>
      </c>
      <c r="M970" s="29">
        <v>43384.78</v>
      </c>
      <c r="N970" s="29">
        <v>1224.8599999999999</v>
      </c>
      <c r="O970" s="29">
        <v>1224.8599999999999</v>
      </c>
    </row>
    <row r="971" spans="1:15" x14ac:dyDescent="0.25">
      <c r="A971" s="15" t="str">
        <f>MID(Tabla1[[#This Row],[Org 2]],1,2)</f>
        <v>10</v>
      </c>
      <c r="B971" s="27" t="s">
        <v>491</v>
      </c>
      <c r="C971" s="27" t="s">
        <v>492</v>
      </c>
      <c r="D971" s="16" t="str">
        <f>VLOOKUP(Tabla1[[#This Row],[Prog.]],Hoja2!B:C,2,FALSE)</f>
        <v>Intervención social</v>
      </c>
      <c r="E971" s="17" t="str">
        <f t="shared" si="36"/>
        <v>2</v>
      </c>
      <c r="F971" s="17" t="str">
        <f t="shared" si="37"/>
        <v>21</v>
      </c>
      <c r="G971" s="27" t="s">
        <v>429</v>
      </c>
      <c r="H971" s="28" t="s">
        <v>289</v>
      </c>
      <c r="I971" s="29">
        <v>100</v>
      </c>
      <c r="J971" s="29">
        <v>0</v>
      </c>
      <c r="K971" s="29">
        <v>100</v>
      </c>
      <c r="L971" s="29">
        <v>0</v>
      </c>
      <c r="M971" s="29">
        <v>0</v>
      </c>
      <c r="N971" s="29">
        <v>0</v>
      </c>
      <c r="O971" s="29">
        <v>0</v>
      </c>
    </row>
    <row r="972" spans="1:15" x14ac:dyDescent="0.25">
      <c r="A972" s="15" t="str">
        <f>MID(Tabla1[[#This Row],[Org 2]],1,2)</f>
        <v>10</v>
      </c>
      <c r="B972" s="27" t="s">
        <v>491</v>
      </c>
      <c r="C972" s="27" t="s">
        <v>492</v>
      </c>
      <c r="D972" s="16" t="str">
        <f>VLOOKUP(Tabla1[[#This Row],[Prog.]],Hoja2!B:C,2,FALSE)</f>
        <v>Intervención social</v>
      </c>
      <c r="E972" s="17" t="str">
        <f t="shared" si="36"/>
        <v>2</v>
      </c>
      <c r="F972" s="17" t="str">
        <f t="shared" si="37"/>
        <v>22</v>
      </c>
      <c r="G972" s="27" t="s">
        <v>168</v>
      </c>
      <c r="H972" s="28" t="s">
        <v>169</v>
      </c>
      <c r="I972" s="29">
        <v>50000</v>
      </c>
      <c r="J972" s="29">
        <v>0</v>
      </c>
      <c r="K972" s="29">
        <v>50000</v>
      </c>
      <c r="L972" s="29">
        <v>50000</v>
      </c>
      <c r="M972" s="29">
        <v>50000</v>
      </c>
      <c r="N972" s="29">
        <v>12296.48</v>
      </c>
      <c r="O972" s="29">
        <v>12296.48</v>
      </c>
    </row>
    <row r="973" spans="1:15" x14ac:dyDescent="0.25">
      <c r="A973" s="15" t="str">
        <f>MID(Tabla1[[#This Row],[Org 2]],1,2)</f>
        <v>10</v>
      </c>
      <c r="B973" s="27" t="s">
        <v>491</v>
      </c>
      <c r="C973" s="27" t="s">
        <v>492</v>
      </c>
      <c r="D973" s="16" t="str">
        <f>VLOOKUP(Tabla1[[#This Row],[Prog.]],Hoja2!B:C,2,FALSE)</f>
        <v>Intervención social</v>
      </c>
      <c r="E973" s="17" t="str">
        <f t="shared" si="36"/>
        <v>2</v>
      </c>
      <c r="F973" s="17" t="str">
        <f t="shared" si="37"/>
        <v>22</v>
      </c>
      <c r="G973" s="27" t="s">
        <v>213</v>
      </c>
      <c r="H973" s="28" t="s">
        <v>214</v>
      </c>
      <c r="I973" s="29">
        <v>60000</v>
      </c>
      <c r="J973" s="29">
        <v>0</v>
      </c>
      <c r="K973" s="29">
        <v>60000</v>
      </c>
      <c r="L973" s="29">
        <v>41500</v>
      </c>
      <c r="M973" s="29">
        <v>41500</v>
      </c>
      <c r="N973" s="29">
        <v>22705.47</v>
      </c>
      <c r="O973" s="29">
        <v>22705.47</v>
      </c>
    </row>
    <row r="974" spans="1:15" x14ac:dyDescent="0.25">
      <c r="A974" s="15" t="str">
        <f>MID(Tabla1[[#This Row],[Org 2]],1,2)</f>
        <v>10</v>
      </c>
      <c r="B974" s="27" t="s">
        <v>491</v>
      </c>
      <c r="C974" s="27" t="s">
        <v>492</v>
      </c>
      <c r="D974" s="16" t="str">
        <f>VLOOKUP(Tabla1[[#This Row],[Prog.]],Hoja2!B:C,2,FALSE)</f>
        <v>Intervención social</v>
      </c>
      <c r="E974" s="17" t="str">
        <f t="shared" si="36"/>
        <v>2</v>
      </c>
      <c r="F974" s="17" t="str">
        <f t="shared" si="37"/>
        <v>22</v>
      </c>
      <c r="G974" s="27" t="s">
        <v>155</v>
      </c>
      <c r="H974" s="28" t="s">
        <v>156</v>
      </c>
      <c r="I974" s="29">
        <v>1075</v>
      </c>
      <c r="J974" s="29">
        <v>0</v>
      </c>
      <c r="K974" s="29">
        <v>1075</v>
      </c>
      <c r="L974" s="29">
        <v>1072.27</v>
      </c>
      <c r="M974" s="29">
        <v>1072.27</v>
      </c>
      <c r="N974" s="29">
        <v>0</v>
      </c>
      <c r="O974" s="29">
        <v>0</v>
      </c>
    </row>
    <row r="975" spans="1:15" x14ac:dyDescent="0.25">
      <c r="A975" s="15" t="str">
        <f>MID(Tabla1[[#This Row],[Org 2]],1,2)</f>
        <v>10</v>
      </c>
      <c r="B975" s="27" t="s">
        <v>491</v>
      </c>
      <c r="C975" s="27" t="s">
        <v>492</v>
      </c>
      <c r="D975" s="16" t="str">
        <f>VLOOKUP(Tabla1[[#This Row],[Prog.]],Hoja2!B:C,2,FALSE)</f>
        <v>Intervención social</v>
      </c>
      <c r="E975" s="17" t="str">
        <f t="shared" si="36"/>
        <v>2</v>
      </c>
      <c r="F975" s="17" t="str">
        <f t="shared" si="37"/>
        <v>22</v>
      </c>
      <c r="G975" s="27" t="s">
        <v>299</v>
      </c>
      <c r="H975" s="28" t="s">
        <v>300</v>
      </c>
      <c r="I975" s="29">
        <v>300</v>
      </c>
      <c r="J975" s="29">
        <v>0</v>
      </c>
      <c r="K975" s="29">
        <v>300</v>
      </c>
      <c r="L975" s="29">
        <v>0</v>
      </c>
      <c r="M975" s="29">
        <v>0</v>
      </c>
      <c r="N975" s="29">
        <v>0</v>
      </c>
      <c r="O975" s="29">
        <v>0</v>
      </c>
    </row>
    <row r="976" spans="1:15" x14ac:dyDescent="0.25">
      <c r="A976" s="15" t="str">
        <f>MID(Tabla1[[#This Row],[Org 2]],1,2)</f>
        <v>10</v>
      </c>
      <c r="B976" s="27" t="s">
        <v>491</v>
      </c>
      <c r="C976" s="27" t="s">
        <v>492</v>
      </c>
      <c r="D976" s="16" t="str">
        <f>VLOOKUP(Tabla1[[#This Row],[Prog.]],Hoja2!B:C,2,FALSE)</f>
        <v>Intervención social</v>
      </c>
      <c r="E976" s="17" t="str">
        <f t="shared" si="36"/>
        <v>2</v>
      </c>
      <c r="F976" s="17" t="str">
        <f t="shared" si="37"/>
        <v>22</v>
      </c>
      <c r="G976" s="27" t="s">
        <v>159</v>
      </c>
      <c r="H976" s="28" t="s">
        <v>160</v>
      </c>
      <c r="I976" s="29">
        <v>7000</v>
      </c>
      <c r="J976" s="29">
        <v>0</v>
      </c>
      <c r="K976" s="29">
        <v>7000</v>
      </c>
      <c r="L976" s="29">
        <v>0</v>
      </c>
      <c r="M976" s="29">
        <v>0</v>
      </c>
      <c r="N976" s="29">
        <v>0</v>
      </c>
      <c r="O976" s="29">
        <v>0</v>
      </c>
    </row>
    <row r="977" spans="1:15" x14ac:dyDescent="0.25">
      <c r="A977" s="15" t="str">
        <f>MID(Tabla1[[#This Row],[Org 2]],1,2)</f>
        <v>10</v>
      </c>
      <c r="B977" s="27" t="s">
        <v>491</v>
      </c>
      <c r="C977" s="27" t="s">
        <v>492</v>
      </c>
      <c r="D977" s="16" t="str">
        <f>VLOOKUP(Tabla1[[#This Row],[Prog.]],Hoja2!B:C,2,FALSE)</f>
        <v>Intervención social</v>
      </c>
      <c r="E977" s="17" t="str">
        <f t="shared" si="36"/>
        <v>2</v>
      </c>
      <c r="F977" s="17" t="str">
        <f t="shared" si="37"/>
        <v>22</v>
      </c>
      <c r="G977" s="27" t="s">
        <v>109</v>
      </c>
      <c r="H977" s="28" t="s">
        <v>110</v>
      </c>
      <c r="I977" s="29">
        <v>500</v>
      </c>
      <c r="J977" s="29">
        <v>0</v>
      </c>
      <c r="K977" s="29">
        <v>500</v>
      </c>
      <c r="L977" s="29">
        <v>0</v>
      </c>
      <c r="M977" s="29">
        <v>0</v>
      </c>
      <c r="N977" s="29">
        <v>0</v>
      </c>
      <c r="O977" s="29">
        <v>0</v>
      </c>
    </row>
    <row r="978" spans="1:15" x14ac:dyDescent="0.25">
      <c r="A978" s="15" t="str">
        <f>MID(Tabla1[[#This Row],[Org 2]],1,2)</f>
        <v>10</v>
      </c>
      <c r="B978" s="27" t="s">
        <v>491</v>
      </c>
      <c r="C978" s="27" t="s">
        <v>492</v>
      </c>
      <c r="D978" s="16" t="str">
        <f>VLOOKUP(Tabla1[[#This Row],[Prog.]],Hoja2!B:C,2,FALSE)</f>
        <v>Intervención social</v>
      </c>
      <c r="E978" s="17" t="str">
        <f t="shared" si="36"/>
        <v>2</v>
      </c>
      <c r="F978" s="17" t="str">
        <f t="shared" si="37"/>
        <v>22</v>
      </c>
      <c r="G978" s="27" t="s">
        <v>161</v>
      </c>
      <c r="H978" s="28" t="s">
        <v>162</v>
      </c>
      <c r="I978" s="29">
        <v>200</v>
      </c>
      <c r="J978" s="29">
        <v>0</v>
      </c>
      <c r="K978" s="29">
        <v>200</v>
      </c>
      <c r="L978" s="29">
        <v>0</v>
      </c>
      <c r="M978" s="29">
        <v>0</v>
      </c>
      <c r="N978" s="29">
        <v>0</v>
      </c>
      <c r="O978" s="29">
        <v>0</v>
      </c>
    </row>
    <row r="979" spans="1:15" x14ac:dyDescent="0.25">
      <c r="A979" s="15" t="str">
        <f>MID(Tabla1[[#This Row],[Org 2]],1,2)</f>
        <v>10</v>
      </c>
      <c r="B979" s="27" t="s">
        <v>491</v>
      </c>
      <c r="C979" s="27" t="s">
        <v>492</v>
      </c>
      <c r="D979" s="16" t="str">
        <f>VLOOKUP(Tabla1[[#This Row],[Prog.]],Hoja2!B:C,2,FALSE)</f>
        <v>Intervención social</v>
      </c>
      <c r="E979" s="17" t="str">
        <f t="shared" si="36"/>
        <v>2</v>
      </c>
      <c r="F979" s="17" t="str">
        <f t="shared" si="37"/>
        <v>22</v>
      </c>
      <c r="G979" s="27" t="s">
        <v>537</v>
      </c>
      <c r="H979" s="28" t="s">
        <v>538</v>
      </c>
      <c r="I979" s="29">
        <v>10000</v>
      </c>
      <c r="J979" s="29">
        <v>0</v>
      </c>
      <c r="K979" s="29">
        <v>10000</v>
      </c>
      <c r="L979" s="29">
        <v>3208.65</v>
      </c>
      <c r="M979" s="29">
        <v>3208.65</v>
      </c>
      <c r="N979" s="29">
        <v>0</v>
      </c>
      <c r="O979" s="29">
        <v>0</v>
      </c>
    </row>
    <row r="980" spans="1:15" x14ac:dyDescent="0.25">
      <c r="A980" s="15" t="str">
        <f>MID(Tabla1[[#This Row],[Org 2]],1,2)</f>
        <v>10</v>
      </c>
      <c r="B980" s="27" t="s">
        <v>491</v>
      </c>
      <c r="C980" s="27" t="s">
        <v>492</v>
      </c>
      <c r="D980" s="16" t="str">
        <f>VLOOKUP(Tabla1[[#This Row],[Prog.]],Hoja2!B:C,2,FALSE)</f>
        <v>Intervención social</v>
      </c>
      <c r="E980" s="17" t="str">
        <f t="shared" si="36"/>
        <v>2</v>
      </c>
      <c r="F980" s="17" t="str">
        <f t="shared" si="37"/>
        <v>22</v>
      </c>
      <c r="G980" s="27" t="s">
        <v>710</v>
      </c>
      <c r="H980" s="28" t="s">
        <v>711</v>
      </c>
      <c r="I980" s="29">
        <v>4000</v>
      </c>
      <c r="J980" s="29">
        <v>0</v>
      </c>
      <c r="K980" s="29">
        <v>4000</v>
      </c>
      <c r="L980" s="29">
        <v>0</v>
      </c>
      <c r="M980" s="29">
        <v>0</v>
      </c>
      <c r="N980" s="29">
        <v>0</v>
      </c>
      <c r="O980" s="29">
        <v>0</v>
      </c>
    </row>
    <row r="981" spans="1:15" x14ac:dyDescent="0.25">
      <c r="A981" s="15" t="str">
        <f>MID(Tabla1[[#This Row],[Org 2]],1,2)</f>
        <v>10</v>
      </c>
      <c r="B981" s="27" t="s">
        <v>491</v>
      </c>
      <c r="C981" s="27" t="s">
        <v>492</v>
      </c>
      <c r="D981" s="16" t="str">
        <f>VLOOKUP(Tabla1[[#This Row],[Prog.]],Hoja2!B:C,2,FALSE)</f>
        <v>Intervención social</v>
      </c>
      <c r="E981" s="17" t="str">
        <f t="shared" si="36"/>
        <v>2</v>
      </c>
      <c r="F981" s="17" t="str">
        <f t="shared" si="37"/>
        <v>22</v>
      </c>
      <c r="G981" s="27" t="s">
        <v>165</v>
      </c>
      <c r="H981" s="28" t="s">
        <v>166</v>
      </c>
      <c r="I981" s="29">
        <v>30500</v>
      </c>
      <c r="J981" s="29">
        <v>0</v>
      </c>
      <c r="K981" s="29">
        <v>30500</v>
      </c>
      <c r="L981" s="29">
        <v>18530.919999999998</v>
      </c>
      <c r="M981" s="29">
        <v>18530.919999999998</v>
      </c>
      <c r="N981" s="29">
        <v>4674.03</v>
      </c>
      <c r="O981" s="29">
        <v>2307.59</v>
      </c>
    </row>
    <row r="982" spans="1:15" x14ac:dyDescent="0.25">
      <c r="A982" s="15" t="str">
        <f>MID(Tabla1[[#This Row],[Org 2]],1,2)</f>
        <v>10</v>
      </c>
      <c r="B982" s="27" t="s">
        <v>491</v>
      </c>
      <c r="C982" s="27" t="s">
        <v>492</v>
      </c>
      <c r="D982" s="16" t="str">
        <f>VLOOKUP(Tabla1[[#This Row],[Prog.]],Hoja2!B:C,2,FALSE)</f>
        <v>Intervención social</v>
      </c>
      <c r="E982" s="17" t="str">
        <f t="shared" si="36"/>
        <v>2</v>
      </c>
      <c r="F982" s="17" t="str">
        <f t="shared" si="37"/>
        <v>22</v>
      </c>
      <c r="G982" s="27" t="s">
        <v>215</v>
      </c>
      <c r="H982" s="28" t="s">
        <v>216</v>
      </c>
      <c r="I982" s="29">
        <v>68872</v>
      </c>
      <c r="J982" s="29">
        <v>0</v>
      </c>
      <c r="K982" s="29">
        <v>68872</v>
      </c>
      <c r="L982" s="29">
        <v>92483.06</v>
      </c>
      <c r="M982" s="29">
        <v>92483.06</v>
      </c>
      <c r="N982" s="29">
        <v>17507.28</v>
      </c>
      <c r="O982" s="29">
        <v>11300.84</v>
      </c>
    </row>
    <row r="983" spans="1:15" x14ac:dyDescent="0.25">
      <c r="A983" s="15" t="str">
        <f>MID(Tabla1[[#This Row],[Org 2]],1,2)</f>
        <v>10</v>
      </c>
      <c r="B983" s="27" t="s">
        <v>491</v>
      </c>
      <c r="C983" s="27" t="s">
        <v>492</v>
      </c>
      <c r="D983" s="16" t="str">
        <f>VLOOKUP(Tabla1[[#This Row],[Prog.]],Hoja2!B:C,2,FALSE)</f>
        <v>Intervención social</v>
      </c>
      <c r="E983" s="17" t="str">
        <f t="shared" si="36"/>
        <v>2</v>
      </c>
      <c r="F983" s="17" t="str">
        <f t="shared" si="37"/>
        <v>22</v>
      </c>
      <c r="G983" s="27" t="s">
        <v>171</v>
      </c>
      <c r="H983" s="28" t="s">
        <v>172</v>
      </c>
      <c r="I983" s="29">
        <v>7990</v>
      </c>
      <c r="J983" s="29">
        <v>0</v>
      </c>
      <c r="K983" s="29">
        <v>7990</v>
      </c>
      <c r="L983" s="29">
        <v>7986</v>
      </c>
      <c r="M983" s="29">
        <v>7986</v>
      </c>
      <c r="N983" s="29">
        <v>0</v>
      </c>
      <c r="O983" s="29">
        <v>0</v>
      </c>
    </row>
    <row r="984" spans="1:15" x14ac:dyDescent="0.25">
      <c r="A984" s="15" t="str">
        <f>MID(Tabla1[[#This Row],[Org 2]],1,2)</f>
        <v>10</v>
      </c>
      <c r="B984" s="27" t="s">
        <v>491</v>
      </c>
      <c r="C984" s="27" t="s">
        <v>492</v>
      </c>
      <c r="D984" s="16" t="str">
        <f>VLOOKUP(Tabla1[[#This Row],[Prog.]],Hoja2!B:C,2,FALSE)</f>
        <v>Intervención social</v>
      </c>
      <c r="E984" s="17" t="str">
        <f t="shared" si="36"/>
        <v>2</v>
      </c>
      <c r="F984" s="17" t="str">
        <f t="shared" si="37"/>
        <v>22</v>
      </c>
      <c r="G984" s="27" t="s">
        <v>137</v>
      </c>
      <c r="H984" s="28" t="s">
        <v>138</v>
      </c>
      <c r="I984" s="29">
        <v>26109586</v>
      </c>
      <c r="J984" s="29">
        <v>0</v>
      </c>
      <c r="K984" s="29">
        <v>26109586</v>
      </c>
      <c r="L984" s="29">
        <v>25942011.510000002</v>
      </c>
      <c r="M984" s="29">
        <v>25942011.510000002</v>
      </c>
      <c r="N984" s="29">
        <v>3694255.67</v>
      </c>
      <c r="O984" s="29">
        <v>3623943.67</v>
      </c>
    </row>
    <row r="985" spans="1:15" x14ac:dyDescent="0.25">
      <c r="A985" s="15" t="str">
        <f>MID(Tabla1[[#This Row],[Org 2]],1,2)</f>
        <v>10</v>
      </c>
      <c r="B985" s="27" t="s">
        <v>491</v>
      </c>
      <c r="C985" s="27" t="s">
        <v>492</v>
      </c>
      <c r="D985" s="16" t="str">
        <f>VLOOKUP(Tabla1[[#This Row],[Prog.]],Hoja2!B:C,2,FALSE)</f>
        <v>Intervención social</v>
      </c>
      <c r="E985" s="17" t="str">
        <f t="shared" si="36"/>
        <v>2</v>
      </c>
      <c r="F985" s="17" t="str">
        <f t="shared" si="37"/>
        <v>23</v>
      </c>
      <c r="G985" s="27" t="s">
        <v>117</v>
      </c>
      <c r="H985" s="28" t="s">
        <v>118</v>
      </c>
      <c r="I985" s="29">
        <v>800</v>
      </c>
      <c r="J985" s="29">
        <v>0</v>
      </c>
      <c r="K985" s="29">
        <v>800</v>
      </c>
      <c r="L985" s="29">
        <v>0</v>
      </c>
      <c r="M985" s="29">
        <v>0</v>
      </c>
      <c r="N985" s="29">
        <v>0</v>
      </c>
      <c r="O985" s="29">
        <v>0</v>
      </c>
    </row>
    <row r="986" spans="1:15" x14ac:dyDescent="0.25">
      <c r="A986" s="15" t="str">
        <f>MID(Tabla1[[#This Row],[Org 2]],1,2)</f>
        <v>10</v>
      </c>
      <c r="B986" s="27" t="s">
        <v>491</v>
      </c>
      <c r="C986" s="27" t="s">
        <v>492</v>
      </c>
      <c r="D986" s="16" t="str">
        <f>VLOOKUP(Tabla1[[#This Row],[Prog.]],Hoja2!B:C,2,FALSE)</f>
        <v>Intervención social</v>
      </c>
      <c r="E986" s="17" t="str">
        <f t="shared" si="36"/>
        <v>2</v>
      </c>
      <c r="F986" s="17" t="str">
        <f t="shared" si="37"/>
        <v>23</v>
      </c>
      <c r="G986" s="27" t="s">
        <v>121</v>
      </c>
      <c r="H986" s="28" t="s">
        <v>122</v>
      </c>
      <c r="I986" s="29">
        <v>400</v>
      </c>
      <c r="J986" s="29">
        <v>0</v>
      </c>
      <c r="K986" s="29">
        <v>400</v>
      </c>
      <c r="L986" s="29">
        <v>0</v>
      </c>
      <c r="M986" s="29">
        <v>0</v>
      </c>
      <c r="N986" s="29">
        <v>0</v>
      </c>
      <c r="O986" s="29">
        <v>0</v>
      </c>
    </row>
    <row r="987" spans="1:15" x14ac:dyDescent="0.25">
      <c r="A987" s="15" t="str">
        <f>MID(Tabla1[[#This Row],[Org 2]],1,2)</f>
        <v>10</v>
      </c>
      <c r="B987" s="27" t="s">
        <v>491</v>
      </c>
      <c r="C987" s="27" t="s">
        <v>492</v>
      </c>
      <c r="D987" s="16" t="str">
        <f>VLOOKUP(Tabla1[[#This Row],[Prog.]],Hoja2!B:C,2,FALSE)</f>
        <v>Intervención social</v>
      </c>
      <c r="E987" s="17" t="str">
        <f t="shared" si="36"/>
        <v>4</v>
      </c>
      <c r="F987" s="17" t="str">
        <f t="shared" si="37"/>
        <v>48</v>
      </c>
      <c r="G987" s="27" t="s">
        <v>374</v>
      </c>
      <c r="H987" s="28" t="s">
        <v>375</v>
      </c>
      <c r="I987" s="29">
        <v>230000</v>
      </c>
      <c r="J987" s="29">
        <v>0</v>
      </c>
      <c r="K987" s="29">
        <v>230000</v>
      </c>
      <c r="L987" s="29">
        <v>110000</v>
      </c>
      <c r="M987" s="29">
        <v>110000</v>
      </c>
      <c r="N987" s="29">
        <v>0</v>
      </c>
      <c r="O987" s="29">
        <v>0</v>
      </c>
    </row>
    <row r="988" spans="1:15" x14ac:dyDescent="0.25">
      <c r="A988" s="15" t="str">
        <f>MID(Tabla1[[#This Row],[Org 2]],1,2)</f>
        <v>10</v>
      </c>
      <c r="B988" s="27" t="s">
        <v>491</v>
      </c>
      <c r="C988" s="27" t="s">
        <v>492</v>
      </c>
      <c r="D988" s="16" t="str">
        <f>VLOOKUP(Tabla1[[#This Row],[Prog.]],Hoja2!B:C,2,FALSE)</f>
        <v>Intervención social</v>
      </c>
      <c r="E988" s="17" t="str">
        <f t="shared" si="36"/>
        <v>4</v>
      </c>
      <c r="F988" s="17" t="str">
        <f t="shared" si="37"/>
        <v>48</v>
      </c>
      <c r="G988" s="27" t="s">
        <v>493</v>
      </c>
      <c r="H988" s="28" t="s">
        <v>494</v>
      </c>
      <c r="I988" s="29">
        <v>1945670</v>
      </c>
      <c r="J988" s="29">
        <v>0</v>
      </c>
      <c r="K988" s="29">
        <v>1945670</v>
      </c>
      <c r="L988" s="29">
        <v>1945670</v>
      </c>
      <c r="M988" s="29">
        <v>501711.9</v>
      </c>
      <c r="N988" s="29">
        <v>501711.9</v>
      </c>
      <c r="O988" s="29">
        <v>499750.39</v>
      </c>
    </row>
    <row r="989" spans="1:15" x14ac:dyDescent="0.25">
      <c r="A989" s="15" t="str">
        <f>MID(Tabla1[[#This Row],[Org 2]],1,2)</f>
        <v>10</v>
      </c>
      <c r="B989" s="27" t="s">
        <v>491</v>
      </c>
      <c r="C989" s="27" t="s">
        <v>492</v>
      </c>
      <c r="D989" s="16" t="str">
        <f>VLOOKUP(Tabla1[[#This Row],[Prog.]],Hoja2!B:C,2,FALSE)</f>
        <v>Intervención social</v>
      </c>
      <c r="E989" s="17" t="str">
        <f t="shared" si="36"/>
        <v>4</v>
      </c>
      <c r="F989" s="17" t="str">
        <f t="shared" si="37"/>
        <v>48</v>
      </c>
      <c r="G989" s="27" t="s">
        <v>495</v>
      </c>
      <c r="H989" s="28" t="s">
        <v>496</v>
      </c>
      <c r="I989" s="29">
        <v>2000</v>
      </c>
      <c r="J989" s="29">
        <v>0</v>
      </c>
      <c r="K989" s="29">
        <v>2000</v>
      </c>
      <c r="L989" s="29">
        <v>0</v>
      </c>
      <c r="M989" s="29">
        <v>0</v>
      </c>
      <c r="N989" s="29">
        <v>0</v>
      </c>
      <c r="O989" s="29">
        <v>0</v>
      </c>
    </row>
    <row r="990" spans="1:15" x14ac:dyDescent="0.25">
      <c r="A990" s="15" t="str">
        <f>MID(Tabla1[[#This Row],[Org 2]],1,2)</f>
        <v>10</v>
      </c>
      <c r="B990" s="27" t="s">
        <v>491</v>
      </c>
      <c r="C990" s="27" t="s">
        <v>492</v>
      </c>
      <c r="D990" s="16" t="str">
        <f>VLOOKUP(Tabla1[[#This Row],[Prog.]],Hoja2!B:C,2,FALSE)</f>
        <v>Intervención social</v>
      </c>
      <c r="E990" s="17" t="str">
        <f t="shared" si="36"/>
        <v>4</v>
      </c>
      <c r="F990" s="17" t="str">
        <f t="shared" si="37"/>
        <v>48</v>
      </c>
      <c r="G990" s="27" t="s">
        <v>497</v>
      </c>
      <c r="H990" s="28" t="s">
        <v>498</v>
      </c>
      <c r="I990" s="29">
        <v>14960</v>
      </c>
      <c r="J990" s="29">
        <v>0</v>
      </c>
      <c r="K990" s="29">
        <v>14960</v>
      </c>
      <c r="L990" s="29">
        <v>14960</v>
      </c>
      <c r="M990" s="29">
        <v>14960</v>
      </c>
      <c r="N990" s="29">
        <v>0</v>
      </c>
      <c r="O990" s="29">
        <v>0</v>
      </c>
    </row>
    <row r="991" spans="1:15" x14ac:dyDescent="0.25">
      <c r="A991" s="15" t="str">
        <f>MID(Tabla1[[#This Row],[Org 2]],1,2)</f>
        <v>10</v>
      </c>
      <c r="B991" s="27" t="s">
        <v>491</v>
      </c>
      <c r="C991" s="27" t="s">
        <v>492</v>
      </c>
      <c r="D991" s="16" t="str">
        <f>VLOOKUP(Tabla1[[#This Row],[Prog.]],Hoja2!B:C,2,FALSE)</f>
        <v>Intervención social</v>
      </c>
      <c r="E991" s="17" t="str">
        <f t="shared" si="36"/>
        <v>4</v>
      </c>
      <c r="F991" s="17" t="str">
        <f t="shared" si="37"/>
        <v>48</v>
      </c>
      <c r="G991" s="27" t="s">
        <v>931</v>
      </c>
      <c r="H991" s="28" t="s">
        <v>932</v>
      </c>
      <c r="I991" s="29">
        <v>3000</v>
      </c>
      <c r="J991" s="29">
        <v>0</v>
      </c>
      <c r="K991" s="29">
        <v>3000</v>
      </c>
      <c r="L991" s="29">
        <v>0</v>
      </c>
      <c r="M991" s="29">
        <v>0</v>
      </c>
      <c r="N991" s="29">
        <v>0</v>
      </c>
      <c r="O991" s="29">
        <v>0</v>
      </c>
    </row>
    <row r="992" spans="1:15" x14ac:dyDescent="0.25">
      <c r="A992" s="15" t="str">
        <f>MID(Tabla1[[#This Row],[Org 2]],1,2)</f>
        <v>10</v>
      </c>
      <c r="B992" s="27" t="s">
        <v>491</v>
      </c>
      <c r="C992" s="27" t="s">
        <v>492</v>
      </c>
      <c r="D992" s="16" t="str">
        <f>VLOOKUP(Tabla1[[#This Row],[Prog.]],Hoja2!B:C,2,FALSE)</f>
        <v>Intervención social</v>
      </c>
      <c r="E992" s="17" t="str">
        <f t="shared" si="36"/>
        <v>4</v>
      </c>
      <c r="F992" s="17" t="str">
        <f t="shared" si="37"/>
        <v>48</v>
      </c>
      <c r="G992" s="27" t="s">
        <v>418</v>
      </c>
      <c r="H992" s="28" t="s">
        <v>419</v>
      </c>
      <c r="I992" s="29">
        <v>27000</v>
      </c>
      <c r="J992" s="29">
        <v>0</v>
      </c>
      <c r="K992" s="29">
        <v>27000</v>
      </c>
      <c r="L992" s="29">
        <v>27000</v>
      </c>
      <c r="M992" s="29">
        <v>27000</v>
      </c>
      <c r="N992" s="29">
        <v>27000</v>
      </c>
      <c r="O992" s="29">
        <v>0</v>
      </c>
    </row>
    <row r="993" spans="1:15" x14ac:dyDescent="0.25">
      <c r="A993" s="15" t="str">
        <f>MID(Tabla1[[#This Row],[Org 2]],1,2)</f>
        <v>10</v>
      </c>
      <c r="B993" s="27" t="s">
        <v>491</v>
      </c>
      <c r="C993" s="27" t="s">
        <v>492</v>
      </c>
      <c r="D993" s="16" t="str">
        <f>VLOOKUP(Tabla1[[#This Row],[Prog.]],Hoja2!B:C,2,FALSE)</f>
        <v>Intervención social</v>
      </c>
      <c r="E993" s="17" t="str">
        <f t="shared" si="36"/>
        <v>4</v>
      </c>
      <c r="F993" s="17" t="str">
        <f t="shared" si="37"/>
        <v>48</v>
      </c>
      <c r="G993" s="27" t="s">
        <v>499</v>
      </c>
      <c r="H993" s="28" t="s">
        <v>500</v>
      </c>
      <c r="I993" s="29">
        <v>10000</v>
      </c>
      <c r="J993" s="29">
        <v>0</v>
      </c>
      <c r="K993" s="29">
        <v>10000</v>
      </c>
      <c r="L993" s="29">
        <v>0</v>
      </c>
      <c r="M993" s="29">
        <v>0</v>
      </c>
      <c r="N993" s="29">
        <v>0</v>
      </c>
      <c r="O993" s="29">
        <v>0</v>
      </c>
    </row>
    <row r="994" spans="1:15" x14ac:dyDescent="0.25">
      <c r="A994" s="15" t="str">
        <f>MID(Tabla1[[#This Row],[Org 2]],1,2)</f>
        <v>10</v>
      </c>
      <c r="B994" s="27" t="s">
        <v>491</v>
      </c>
      <c r="C994" s="27" t="s">
        <v>492</v>
      </c>
      <c r="D994" s="16" t="str">
        <f>VLOOKUP(Tabla1[[#This Row],[Prog.]],Hoja2!B:C,2,FALSE)</f>
        <v>Intervención social</v>
      </c>
      <c r="E994" s="17" t="str">
        <f t="shared" si="36"/>
        <v>6</v>
      </c>
      <c r="F994" s="17" t="str">
        <f t="shared" si="37"/>
        <v>62</v>
      </c>
      <c r="G994" s="27" t="s">
        <v>369</v>
      </c>
      <c r="H994" s="28" t="s">
        <v>220</v>
      </c>
      <c r="I994" s="29">
        <v>22302</v>
      </c>
      <c r="J994" s="29">
        <v>0</v>
      </c>
      <c r="K994" s="29">
        <v>22302</v>
      </c>
      <c r="L994" s="29">
        <v>22301.34</v>
      </c>
      <c r="M994" s="29">
        <v>22301.34</v>
      </c>
      <c r="N994" s="29">
        <v>0</v>
      </c>
      <c r="O994" s="29">
        <v>0</v>
      </c>
    </row>
    <row r="995" spans="1:15" x14ac:dyDescent="0.25">
      <c r="A995" s="15" t="str">
        <f>MID(Tabla1[[#This Row],[Org 2]],1,2)</f>
        <v>10</v>
      </c>
      <c r="B995" s="27" t="s">
        <v>491</v>
      </c>
      <c r="C995" s="27" t="s">
        <v>492</v>
      </c>
      <c r="D995" s="16" t="str">
        <f>VLOOKUP(Tabla1[[#This Row],[Prog.]],Hoja2!B:C,2,FALSE)</f>
        <v>Intervención social</v>
      </c>
      <c r="E995" s="17" t="str">
        <f t="shared" si="36"/>
        <v>6</v>
      </c>
      <c r="F995" s="17" t="str">
        <f t="shared" si="37"/>
        <v>63</v>
      </c>
      <c r="G995" s="27" t="s">
        <v>219</v>
      </c>
      <c r="H995" s="28" t="s">
        <v>220</v>
      </c>
      <c r="I995" s="29">
        <v>63000</v>
      </c>
      <c r="J995" s="29">
        <v>0</v>
      </c>
      <c r="K995" s="29">
        <v>63000</v>
      </c>
      <c r="L995" s="29">
        <v>0</v>
      </c>
      <c r="M995" s="29">
        <v>0</v>
      </c>
      <c r="N995" s="29">
        <v>0</v>
      </c>
      <c r="O995" s="29">
        <v>0</v>
      </c>
    </row>
    <row r="996" spans="1:15" x14ac:dyDescent="0.25">
      <c r="A996" s="15" t="str">
        <f>MID(Tabla1[[#This Row],[Org 2]],1,2)</f>
        <v>10</v>
      </c>
      <c r="B996" s="27" t="s">
        <v>491</v>
      </c>
      <c r="C996" s="27" t="s">
        <v>503</v>
      </c>
      <c r="D996" s="16" t="str">
        <f>VLOOKUP(Tabla1[[#This Row],[Prog.]],Hoja2!B:C,2,FALSE)</f>
        <v>Iniciativas sociales</v>
      </c>
      <c r="E996" s="17" t="str">
        <f t="shared" si="36"/>
        <v>1</v>
      </c>
      <c r="F996" s="17" t="str">
        <f t="shared" si="37"/>
        <v>12</v>
      </c>
      <c r="G996" s="27" t="s">
        <v>125</v>
      </c>
      <c r="H996" s="28" t="s">
        <v>126</v>
      </c>
      <c r="I996" s="29">
        <v>18087</v>
      </c>
      <c r="J996" s="29">
        <v>0</v>
      </c>
      <c r="K996" s="29">
        <v>18087</v>
      </c>
      <c r="L996" s="29">
        <v>12000</v>
      </c>
      <c r="M996" s="29">
        <v>12000</v>
      </c>
      <c r="N996" s="29">
        <v>5307.6</v>
      </c>
      <c r="O996" s="29">
        <v>5307.6</v>
      </c>
    </row>
    <row r="997" spans="1:15" x14ac:dyDescent="0.25">
      <c r="A997" s="15" t="str">
        <f>MID(Tabla1[[#This Row],[Org 2]],1,2)</f>
        <v>10</v>
      </c>
      <c r="B997" s="27" t="s">
        <v>491</v>
      </c>
      <c r="C997" s="27" t="s">
        <v>503</v>
      </c>
      <c r="D997" s="16" t="str">
        <f>VLOOKUP(Tabla1[[#This Row],[Prog.]],Hoja2!B:C,2,FALSE)</f>
        <v>Iniciativas sociales</v>
      </c>
      <c r="E997" s="17" t="str">
        <f t="shared" si="36"/>
        <v>1</v>
      </c>
      <c r="F997" s="17" t="str">
        <f t="shared" si="37"/>
        <v>12</v>
      </c>
      <c r="G997" s="27" t="s">
        <v>127</v>
      </c>
      <c r="H997" s="28" t="s">
        <v>128</v>
      </c>
      <c r="I997" s="29">
        <v>302195</v>
      </c>
      <c r="J997" s="29">
        <v>0</v>
      </c>
      <c r="K997" s="29">
        <v>302195</v>
      </c>
      <c r="L997" s="29">
        <v>150000</v>
      </c>
      <c r="M997" s="29">
        <v>150000</v>
      </c>
      <c r="N997" s="29">
        <v>63287.5</v>
      </c>
      <c r="O997" s="29">
        <v>63287.5</v>
      </c>
    </row>
    <row r="998" spans="1:15" x14ac:dyDescent="0.25">
      <c r="A998" s="15" t="str">
        <f>MID(Tabla1[[#This Row],[Org 2]],1,2)</f>
        <v>10</v>
      </c>
      <c r="B998" s="27" t="s">
        <v>491</v>
      </c>
      <c r="C998" s="27" t="s">
        <v>503</v>
      </c>
      <c r="D998" s="16" t="str">
        <f>VLOOKUP(Tabla1[[#This Row],[Prog.]],Hoja2!B:C,2,FALSE)</f>
        <v>Iniciativas sociales</v>
      </c>
      <c r="E998" s="17" t="str">
        <f t="shared" si="36"/>
        <v>1</v>
      </c>
      <c r="F998" s="17" t="str">
        <f t="shared" si="37"/>
        <v>12</v>
      </c>
      <c r="G998" s="27" t="s">
        <v>95</v>
      </c>
      <c r="H998" s="28" t="s">
        <v>96</v>
      </c>
      <c r="I998" s="29">
        <v>12181</v>
      </c>
      <c r="J998" s="29">
        <v>0</v>
      </c>
      <c r="K998" s="29">
        <v>12181</v>
      </c>
      <c r="L998" s="29">
        <v>10000</v>
      </c>
      <c r="M998" s="29">
        <v>10000</v>
      </c>
      <c r="N998" s="29">
        <v>3445.84</v>
      </c>
      <c r="O998" s="29">
        <v>3445.84</v>
      </c>
    </row>
    <row r="999" spans="1:15" x14ac:dyDescent="0.25">
      <c r="A999" s="15" t="str">
        <f>MID(Tabla1[[#This Row],[Org 2]],1,2)</f>
        <v>10</v>
      </c>
      <c r="B999" s="27" t="s">
        <v>491</v>
      </c>
      <c r="C999" s="27" t="s">
        <v>503</v>
      </c>
      <c r="D999" s="16" t="str">
        <f>VLOOKUP(Tabla1[[#This Row],[Prog.]],Hoja2!B:C,2,FALSE)</f>
        <v>Iniciativas sociales</v>
      </c>
      <c r="E999" s="17" t="str">
        <f t="shared" si="36"/>
        <v>1</v>
      </c>
      <c r="F999" s="17" t="str">
        <f t="shared" si="37"/>
        <v>12</v>
      </c>
      <c r="G999" s="27" t="s">
        <v>129</v>
      </c>
      <c r="H999" s="28" t="s">
        <v>130</v>
      </c>
      <c r="I999" s="29">
        <v>10325</v>
      </c>
      <c r="J999" s="29">
        <v>0</v>
      </c>
      <c r="K999" s="29">
        <v>10325</v>
      </c>
      <c r="L999" s="29">
        <v>9000</v>
      </c>
      <c r="M999" s="29">
        <v>9000</v>
      </c>
      <c r="N999" s="29">
        <v>2871.63</v>
      </c>
      <c r="O999" s="29">
        <v>2871.63</v>
      </c>
    </row>
    <row r="1000" spans="1:15" x14ac:dyDescent="0.25">
      <c r="A1000" s="15" t="str">
        <f>MID(Tabla1[[#This Row],[Org 2]],1,2)</f>
        <v>10</v>
      </c>
      <c r="B1000" s="27" t="s">
        <v>491</v>
      </c>
      <c r="C1000" s="27" t="s">
        <v>503</v>
      </c>
      <c r="D1000" s="16" t="str">
        <f>VLOOKUP(Tabla1[[#This Row],[Prog.]],Hoja2!B:C,2,FALSE)</f>
        <v>Iniciativas sociales</v>
      </c>
      <c r="E1000" s="17" t="str">
        <f t="shared" si="36"/>
        <v>1</v>
      </c>
      <c r="F1000" s="17" t="str">
        <f t="shared" si="37"/>
        <v>12</v>
      </c>
      <c r="G1000" s="27" t="s">
        <v>97</v>
      </c>
      <c r="H1000" s="28" t="s">
        <v>98</v>
      </c>
      <c r="I1000" s="29">
        <v>71905</v>
      </c>
      <c r="J1000" s="29">
        <v>0</v>
      </c>
      <c r="K1000" s="29">
        <v>71905</v>
      </c>
      <c r="L1000" s="29">
        <v>55000</v>
      </c>
      <c r="M1000" s="29">
        <v>55000</v>
      </c>
      <c r="N1000" s="29">
        <v>22270.26</v>
      </c>
      <c r="O1000" s="29">
        <v>22270.26</v>
      </c>
    </row>
    <row r="1001" spans="1:15" x14ac:dyDescent="0.25">
      <c r="A1001" s="15" t="str">
        <f>MID(Tabla1[[#This Row],[Org 2]],1,2)</f>
        <v>10</v>
      </c>
      <c r="B1001" s="27" t="s">
        <v>491</v>
      </c>
      <c r="C1001" s="27" t="s">
        <v>503</v>
      </c>
      <c r="D1001" s="16" t="str">
        <f>VLOOKUP(Tabla1[[#This Row],[Prog.]],Hoja2!B:C,2,FALSE)</f>
        <v>Iniciativas sociales</v>
      </c>
      <c r="E1001" s="17" t="str">
        <f t="shared" si="36"/>
        <v>1</v>
      </c>
      <c r="F1001" s="17" t="str">
        <f t="shared" si="37"/>
        <v>12</v>
      </c>
      <c r="G1001" s="27" t="s">
        <v>99</v>
      </c>
      <c r="H1001" s="28" t="s">
        <v>100</v>
      </c>
      <c r="I1001" s="29">
        <v>178279</v>
      </c>
      <c r="J1001" s="29">
        <v>0</v>
      </c>
      <c r="K1001" s="29">
        <v>178279</v>
      </c>
      <c r="L1001" s="29">
        <v>97199</v>
      </c>
      <c r="M1001" s="29">
        <v>97199</v>
      </c>
      <c r="N1001" s="29">
        <v>38434.53</v>
      </c>
      <c r="O1001" s="29">
        <v>38434.53</v>
      </c>
    </row>
    <row r="1002" spans="1:15" x14ac:dyDescent="0.25">
      <c r="A1002" s="15" t="str">
        <f>MID(Tabla1[[#This Row],[Org 2]],1,2)</f>
        <v>10</v>
      </c>
      <c r="B1002" s="27" t="s">
        <v>491</v>
      </c>
      <c r="C1002" s="27" t="s">
        <v>503</v>
      </c>
      <c r="D1002" s="16" t="str">
        <f>VLOOKUP(Tabla1[[#This Row],[Prog.]],Hoja2!B:C,2,FALSE)</f>
        <v>Iniciativas sociales</v>
      </c>
      <c r="E1002" s="17" t="str">
        <f t="shared" si="36"/>
        <v>1</v>
      </c>
      <c r="F1002" s="17" t="str">
        <f t="shared" si="37"/>
        <v>12</v>
      </c>
      <c r="G1002" s="27" t="s">
        <v>101</v>
      </c>
      <c r="H1002" s="28" t="s">
        <v>102</v>
      </c>
      <c r="I1002" s="29">
        <v>435422</v>
      </c>
      <c r="J1002" s="29">
        <v>0</v>
      </c>
      <c r="K1002" s="29">
        <v>435422</v>
      </c>
      <c r="L1002" s="29">
        <v>258823</v>
      </c>
      <c r="M1002" s="29">
        <v>258823</v>
      </c>
      <c r="N1002" s="29">
        <v>105232.46</v>
      </c>
      <c r="O1002" s="29">
        <v>105232.46</v>
      </c>
    </row>
    <row r="1003" spans="1:15" x14ac:dyDescent="0.25">
      <c r="A1003" s="15" t="str">
        <f>MID(Tabla1[[#This Row],[Org 2]],1,2)</f>
        <v>10</v>
      </c>
      <c r="B1003" s="27" t="s">
        <v>491</v>
      </c>
      <c r="C1003" s="27" t="s">
        <v>503</v>
      </c>
      <c r="D1003" s="16" t="str">
        <f>VLOOKUP(Tabla1[[#This Row],[Prog.]],Hoja2!B:C,2,FALSE)</f>
        <v>Iniciativas sociales</v>
      </c>
      <c r="E1003" s="17" t="str">
        <f t="shared" si="36"/>
        <v>1</v>
      </c>
      <c r="F1003" s="17" t="str">
        <f t="shared" si="37"/>
        <v>12</v>
      </c>
      <c r="G1003" s="27" t="s">
        <v>103</v>
      </c>
      <c r="H1003" s="28" t="s">
        <v>104</v>
      </c>
      <c r="I1003" s="29">
        <v>32167</v>
      </c>
      <c r="J1003" s="29">
        <v>0</v>
      </c>
      <c r="K1003" s="29">
        <v>32167</v>
      </c>
      <c r="L1003" s="29">
        <v>20000</v>
      </c>
      <c r="M1003" s="29">
        <v>20000</v>
      </c>
      <c r="N1003" s="29">
        <v>10644.87</v>
      </c>
      <c r="O1003" s="29">
        <v>10644.87</v>
      </c>
    </row>
    <row r="1004" spans="1:15" x14ac:dyDescent="0.25">
      <c r="A1004" s="15" t="str">
        <f>MID(Tabla1[[#This Row],[Org 2]],1,2)</f>
        <v>10</v>
      </c>
      <c r="B1004" s="27" t="s">
        <v>491</v>
      </c>
      <c r="C1004" s="27" t="s">
        <v>503</v>
      </c>
      <c r="D1004" s="16" t="str">
        <f>VLOOKUP(Tabla1[[#This Row],[Prog.]],Hoja2!B:C,2,FALSE)</f>
        <v>Iniciativas sociales</v>
      </c>
      <c r="E1004" s="17" t="str">
        <f t="shared" si="36"/>
        <v>1</v>
      </c>
      <c r="F1004" s="17" t="str">
        <f t="shared" si="37"/>
        <v>13</v>
      </c>
      <c r="G1004" s="27" t="s">
        <v>142</v>
      </c>
      <c r="H1004" s="28" t="s">
        <v>94</v>
      </c>
      <c r="I1004" s="29">
        <v>372897</v>
      </c>
      <c r="J1004" s="29">
        <v>0</v>
      </c>
      <c r="K1004" s="29">
        <v>372897</v>
      </c>
      <c r="L1004" s="29">
        <v>185000</v>
      </c>
      <c r="M1004" s="29">
        <v>185000</v>
      </c>
      <c r="N1004" s="29">
        <v>75606.039999999994</v>
      </c>
      <c r="O1004" s="29">
        <v>75606.039999999994</v>
      </c>
    </row>
    <row r="1005" spans="1:15" x14ac:dyDescent="0.25">
      <c r="A1005" s="15" t="str">
        <f>MID(Tabla1[[#This Row],[Org 2]],1,2)</f>
        <v>10</v>
      </c>
      <c r="B1005" s="27" t="s">
        <v>491</v>
      </c>
      <c r="C1005" s="27" t="s">
        <v>503</v>
      </c>
      <c r="D1005" s="16" t="str">
        <f>VLOOKUP(Tabla1[[#This Row],[Prog.]],Hoja2!B:C,2,FALSE)</f>
        <v>Iniciativas sociales</v>
      </c>
      <c r="E1005" s="17" t="str">
        <f t="shared" si="36"/>
        <v>1</v>
      </c>
      <c r="F1005" s="17" t="str">
        <f t="shared" si="37"/>
        <v>13</v>
      </c>
      <c r="G1005" s="27" t="s">
        <v>145</v>
      </c>
      <c r="H1005" s="28" t="s">
        <v>146</v>
      </c>
      <c r="I1005" s="29">
        <v>324081</v>
      </c>
      <c r="J1005" s="29">
        <v>0</v>
      </c>
      <c r="K1005" s="29">
        <v>324081</v>
      </c>
      <c r="L1005" s="29">
        <v>200000</v>
      </c>
      <c r="M1005" s="29">
        <v>200000</v>
      </c>
      <c r="N1005" s="29">
        <v>95272.04</v>
      </c>
      <c r="O1005" s="29">
        <v>95272.04</v>
      </c>
    </row>
    <row r="1006" spans="1:15" x14ac:dyDescent="0.25">
      <c r="A1006" s="15" t="str">
        <f>MID(Tabla1[[#This Row],[Org 2]],1,2)</f>
        <v>10</v>
      </c>
      <c r="B1006" s="27" t="s">
        <v>491</v>
      </c>
      <c r="C1006" s="27" t="s">
        <v>503</v>
      </c>
      <c r="D1006" s="16" t="str">
        <f>VLOOKUP(Tabla1[[#This Row],[Prog.]],Hoja2!B:C,2,FALSE)</f>
        <v>Iniciativas sociales</v>
      </c>
      <c r="E1006" s="17" t="str">
        <f t="shared" si="36"/>
        <v>2</v>
      </c>
      <c r="F1006" s="17" t="str">
        <f t="shared" si="37"/>
        <v>20</v>
      </c>
      <c r="G1006" s="27" t="s">
        <v>272</v>
      </c>
      <c r="H1006" s="28" t="s">
        <v>273</v>
      </c>
      <c r="I1006" s="29">
        <v>130000</v>
      </c>
      <c r="J1006" s="29">
        <v>0</v>
      </c>
      <c r="K1006" s="29">
        <v>130000</v>
      </c>
      <c r="L1006" s="29">
        <v>49999.96</v>
      </c>
      <c r="M1006" s="29">
        <v>49999.96</v>
      </c>
      <c r="N1006" s="29">
        <v>49999.48</v>
      </c>
      <c r="O1006" s="29">
        <v>37499.97</v>
      </c>
    </row>
    <row r="1007" spans="1:15" x14ac:dyDescent="0.25">
      <c r="A1007" s="15" t="str">
        <f>MID(Tabla1[[#This Row],[Org 2]],1,2)</f>
        <v>10</v>
      </c>
      <c r="B1007" s="27" t="s">
        <v>491</v>
      </c>
      <c r="C1007" s="27" t="s">
        <v>503</v>
      </c>
      <c r="D1007" s="16" t="str">
        <f>VLOOKUP(Tabla1[[#This Row],[Prog.]],Hoja2!B:C,2,FALSE)</f>
        <v>Iniciativas sociales</v>
      </c>
      <c r="E1007" s="17" t="str">
        <f t="shared" si="36"/>
        <v>2</v>
      </c>
      <c r="F1007" s="17" t="str">
        <f t="shared" si="37"/>
        <v>21</v>
      </c>
      <c r="G1007" s="27" t="s">
        <v>211</v>
      </c>
      <c r="H1007" s="28" t="s">
        <v>212</v>
      </c>
      <c r="I1007" s="29">
        <v>70000</v>
      </c>
      <c r="J1007" s="29">
        <v>0</v>
      </c>
      <c r="K1007" s="29">
        <v>70000</v>
      </c>
      <c r="L1007" s="29">
        <v>43329.02</v>
      </c>
      <c r="M1007" s="29">
        <v>10240.5</v>
      </c>
      <c r="N1007" s="29">
        <v>7055.58</v>
      </c>
      <c r="O1007" s="29">
        <v>7055.58</v>
      </c>
    </row>
    <row r="1008" spans="1:15" x14ac:dyDescent="0.25">
      <c r="A1008" s="15" t="str">
        <f>MID(Tabla1[[#This Row],[Org 2]],1,2)</f>
        <v>10</v>
      </c>
      <c r="B1008" s="27" t="s">
        <v>491</v>
      </c>
      <c r="C1008" s="27" t="s">
        <v>503</v>
      </c>
      <c r="D1008" s="16" t="str">
        <f>VLOOKUP(Tabla1[[#This Row],[Prog.]],Hoja2!B:C,2,FALSE)</f>
        <v>Iniciativas sociales</v>
      </c>
      <c r="E1008" s="17" t="str">
        <f t="shared" si="36"/>
        <v>2</v>
      </c>
      <c r="F1008" s="17" t="str">
        <f t="shared" si="37"/>
        <v>21</v>
      </c>
      <c r="G1008" s="27" t="s">
        <v>133</v>
      </c>
      <c r="H1008" s="28" t="s">
        <v>134</v>
      </c>
      <c r="I1008" s="29">
        <v>63785</v>
      </c>
      <c r="J1008" s="29">
        <v>0</v>
      </c>
      <c r="K1008" s="29">
        <v>63785</v>
      </c>
      <c r="L1008" s="29">
        <v>54775.75</v>
      </c>
      <c r="M1008" s="29">
        <v>47834.83</v>
      </c>
      <c r="N1008" s="29">
        <v>6638.04</v>
      </c>
      <c r="O1008" s="29">
        <v>6573.76</v>
      </c>
    </row>
    <row r="1009" spans="1:15" x14ac:dyDescent="0.25">
      <c r="A1009" s="15" t="str">
        <f>MID(Tabla1[[#This Row],[Org 2]],1,2)</f>
        <v>10</v>
      </c>
      <c r="B1009" s="27" t="s">
        <v>491</v>
      </c>
      <c r="C1009" s="27" t="s">
        <v>503</v>
      </c>
      <c r="D1009" s="16" t="str">
        <f>VLOOKUP(Tabla1[[#This Row],[Prog.]],Hoja2!B:C,2,FALSE)</f>
        <v>Iniciativas sociales</v>
      </c>
      <c r="E1009" s="17" t="str">
        <f t="shared" si="36"/>
        <v>2</v>
      </c>
      <c r="F1009" s="17" t="str">
        <f t="shared" si="37"/>
        <v>21</v>
      </c>
      <c r="G1009" s="27" t="s">
        <v>429</v>
      </c>
      <c r="H1009" s="28" t="s">
        <v>289</v>
      </c>
      <c r="I1009" s="29">
        <v>1000</v>
      </c>
      <c r="J1009" s="29">
        <v>0</v>
      </c>
      <c r="K1009" s="29">
        <v>1000</v>
      </c>
      <c r="L1009" s="29">
        <v>0</v>
      </c>
      <c r="M1009" s="29">
        <v>0</v>
      </c>
      <c r="N1009" s="29">
        <v>0</v>
      </c>
      <c r="O1009" s="29">
        <v>0</v>
      </c>
    </row>
    <row r="1010" spans="1:15" x14ac:dyDescent="0.25">
      <c r="A1010" s="15" t="str">
        <f>MID(Tabla1[[#This Row],[Org 2]],1,2)</f>
        <v>10</v>
      </c>
      <c r="B1010" s="27" t="s">
        <v>491</v>
      </c>
      <c r="C1010" s="27" t="s">
        <v>503</v>
      </c>
      <c r="D1010" s="16" t="str">
        <f>VLOOKUP(Tabla1[[#This Row],[Prog.]],Hoja2!B:C,2,FALSE)</f>
        <v>Iniciativas sociales</v>
      </c>
      <c r="E1010" s="17" t="str">
        <f t="shared" si="36"/>
        <v>2</v>
      </c>
      <c r="F1010" s="17" t="str">
        <f t="shared" si="37"/>
        <v>21</v>
      </c>
      <c r="G1010" s="27" t="s">
        <v>323</v>
      </c>
      <c r="H1010" s="28" t="s">
        <v>324</v>
      </c>
      <c r="I1010" s="29">
        <v>11523</v>
      </c>
      <c r="J1010" s="29">
        <v>0</v>
      </c>
      <c r="K1010" s="29">
        <v>11523</v>
      </c>
      <c r="L1010" s="29">
        <v>13368.9</v>
      </c>
      <c r="M1010" s="29">
        <v>13368.9</v>
      </c>
      <c r="N1010" s="29">
        <v>2578.02</v>
      </c>
      <c r="O1010" s="29">
        <v>1718.68</v>
      </c>
    </row>
    <row r="1011" spans="1:15" x14ac:dyDescent="0.25">
      <c r="A1011" s="15" t="str">
        <f>MID(Tabla1[[#This Row],[Org 2]],1,2)</f>
        <v>10</v>
      </c>
      <c r="B1011" s="27" t="s">
        <v>491</v>
      </c>
      <c r="C1011" s="27" t="s">
        <v>503</v>
      </c>
      <c r="D1011" s="16" t="str">
        <f>VLOOKUP(Tabla1[[#This Row],[Prog.]],Hoja2!B:C,2,FALSE)</f>
        <v>Iniciativas sociales</v>
      </c>
      <c r="E1011" s="17" t="str">
        <f t="shared" si="36"/>
        <v>2</v>
      </c>
      <c r="F1011" s="17" t="str">
        <f t="shared" si="37"/>
        <v>22</v>
      </c>
      <c r="G1011" s="27" t="s">
        <v>107</v>
      </c>
      <c r="H1011" s="28" t="s">
        <v>108</v>
      </c>
      <c r="I1011" s="29">
        <v>20740</v>
      </c>
      <c r="J1011" s="29">
        <v>0</v>
      </c>
      <c r="K1011" s="29">
        <v>20740</v>
      </c>
      <c r="L1011" s="29">
        <v>14375.35</v>
      </c>
      <c r="M1011" s="29">
        <v>14375.35</v>
      </c>
      <c r="N1011" s="29">
        <v>14356.38</v>
      </c>
      <c r="O1011" s="29">
        <v>14356.38</v>
      </c>
    </row>
    <row r="1012" spans="1:15" x14ac:dyDescent="0.25">
      <c r="A1012" s="15" t="str">
        <f>MID(Tabla1[[#This Row],[Org 2]],1,2)</f>
        <v>10</v>
      </c>
      <c r="B1012" s="27" t="s">
        <v>491</v>
      </c>
      <c r="C1012" s="27" t="s">
        <v>503</v>
      </c>
      <c r="D1012" s="16" t="str">
        <f>VLOOKUP(Tabla1[[#This Row],[Prog.]],Hoja2!B:C,2,FALSE)</f>
        <v>Iniciativas sociales</v>
      </c>
      <c r="E1012" s="17" t="str">
        <f t="shared" si="36"/>
        <v>2</v>
      </c>
      <c r="F1012" s="17" t="str">
        <f t="shared" si="37"/>
        <v>22</v>
      </c>
      <c r="G1012" s="27" t="s">
        <v>168</v>
      </c>
      <c r="H1012" s="28" t="s">
        <v>169</v>
      </c>
      <c r="I1012" s="29">
        <v>186000</v>
      </c>
      <c r="J1012" s="29">
        <v>0</v>
      </c>
      <c r="K1012" s="29">
        <v>186000</v>
      </c>
      <c r="L1012" s="29">
        <v>186000</v>
      </c>
      <c r="M1012" s="29">
        <v>186000</v>
      </c>
      <c r="N1012" s="29">
        <v>51942</v>
      </c>
      <c r="O1012" s="29">
        <v>51942</v>
      </c>
    </row>
    <row r="1013" spans="1:15" x14ac:dyDescent="0.25">
      <c r="A1013" s="15" t="str">
        <f>MID(Tabla1[[#This Row],[Org 2]],1,2)</f>
        <v>10</v>
      </c>
      <c r="B1013" s="27" t="s">
        <v>491</v>
      </c>
      <c r="C1013" s="27" t="s">
        <v>503</v>
      </c>
      <c r="D1013" s="16" t="str">
        <f>VLOOKUP(Tabla1[[#This Row],[Prog.]],Hoja2!B:C,2,FALSE)</f>
        <v>Iniciativas sociales</v>
      </c>
      <c r="E1013" s="17" t="str">
        <f t="shared" si="36"/>
        <v>2</v>
      </c>
      <c r="F1013" s="17" t="str">
        <f t="shared" si="37"/>
        <v>22</v>
      </c>
      <c r="G1013" s="27" t="s">
        <v>213</v>
      </c>
      <c r="H1013" s="28" t="s">
        <v>214</v>
      </c>
      <c r="I1013" s="29">
        <v>133600</v>
      </c>
      <c r="J1013" s="29">
        <v>0</v>
      </c>
      <c r="K1013" s="29">
        <v>133600</v>
      </c>
      <c r="L1013" s="29">
        <v>103600</v>
      </c>
      <c r="M1013" s="29">
        <v>103600</v>
      </c>
      <c r="N1013" s="29">
        <v>65668.55</v>
      </c>
      <c r="O1013" s="29">
        <v>65668.55</v>
      </c>
    </row>
    <row r="1014" spans="1:15" x14ac:dyDescent="0.25">
      <c r="A1014" s="15" t="str">
        <f>MID(Tabla1[[#This Row],[Org 2]],1,2)</f>
        <v>10</v>
      </c>
      <c r="B1014" s="27" t="s">
        <v>491</v>
      </c>
      <c r="C1014" s="27" t="s">
        <v>503</v>
      </c>
      <c r="D1014" s="16" t="str">
        <f>VLOOKUP(Tabla1[[#This Row],[Prog.]],Hoja2!B:C,2,FALSE)</f>
        <v>Iniciativas sociales</v>
      </c>
      <c r="E1014" s="17" t="str">
        <f t="shared" si="36"/>
        <v>2</v>
      </c>
      <c r="F1014" s="17" t="str">
        <f t="shared" si="37"/>
        <v>22</v>
      </c>
      <c r="G1014" s="27" t="s">
        <v>155</v>
      </c>
      <c r="H1014" s="28" t="s">
        <v>156</v>
      </c>
      <c r="I1014" s="29">
        <v>5582</v>
      </c>
      <c r="J1014" s="29">
        <v>0</v>
      </c>
      <c r="K1014" s="29">
        <v>5582</v>
      </c>
      <c r="L1014" s="29">
        <v>5580.72</v>
      </c>
      <c r="M1014" s="29">
        <v>5580.72</v>
      </c>
      <c r="N1014" s="29">
        <v>0</v>
      </c>
      <c r="O1014" s="29">
        <v>0</v>
      </c>
    </row>
    <row r="1015" spans="1:15" x14ac:dyDescent="0.25">
      <c r="A1015" s="15" t="str">
        <f>MID(Tabla1[[#This Row],[Org 2]],1,2)</f>
        <v>10</v>
      </c>
      <c r="B1015" s="27" t="s">
        <v>491</v>
      </c>
      <c r="C1015" s="27" t="s">
        <v>503</v>
      </c>
      <c r="D1015" s="16" t="str">
        <f>VLOOKUP(Tabla1[[#This Row],[Prog.]],Hoja2!B:C,2,FALSE)</f>
        <v>Iniciativas sociales</v>
      </c>
      <c r="E1015" s="17" t="str">
        <f t="shared" si="36"/>
        <v>2</v>
      </c>
      <c r="F1015" s="17" t="str">
        <f t="shared" si="37"/>
        <v>22</v>
      </c>
      <c r="G1015" s="27" t="s">
        <v>159</v>
      </c>
      <c r="H1015" s="28" t="s">
        <v>160</v>
      </c>
      <c r="I1015" s="29">
        <v>10700</v>
      </c>
      <c r="J1015" s="29">
        <v>0</v>
      </c>
      <c r="K1015" s="29">
        <v>10700</v>
      </c>
      <c r="L1015" s="29">
        <v>10423.5</v>
      </c>
      <c r="M1015" s="29">
        <v>423.5</v>
      </c>
      <c r="N1015" s="29">
        <v>93.47</v>
      </c>
      <c r="O1015" s="29">
        <v>93.47</v>
      </c>
    </row>
    <row r="1016" spans="1:15" x14ac:dyDescent="0.25">
      <c r="A1016" s="15" t="str">
        <f>MID(Tabla1[[#This Row],[Org 2]],1,2)</f>
        <v>10</v>
      </c>
      <c r="B1016" s="27" t="s">
        <v>491</v>
      </c>
      <c r="C1016" s="27" t="s">
        <v>503</v>
      </c>
      <c r="D1016" s="16" t="str">
        <f>VLOOKUP(Tabla1[[#This Row],[Prog.]],Hoja2!B:C,2,FALSE)</f>
        <v>Iniciativas sociales</v>
      </c>
      <c r="E1016" s="17" t="str">
        <f t="shared" si="36"/>
        <v>2</v>
      </c>
      <c r="F1016" s="17" t="str">
        <f t="shared" si="37"/>
        <v>22</v>
      </c>
      <c r="G1016" s="27" t="s">
        <v>109</v>
      </c>
      <c r="H1016" s="28" t="s">
        <v>110</v>
      </c>
      <c r="I1016" s="29">
        <v>3000</v>
      </c>
      <c r="J1016" s="29">
        <v>0</v>
      </c>
      <c r="K1016" s="29">
        <v>3000</v>
      </c>
      <c r="L1016" s="29">
        <v>0</v>
      </c>
      <c r="M1016" s="29">
        <v>0</v>
      </c>
      <c r="N1016" s="29">
        <v>0</v>
      </c>
      <c r="O1016" s="29">
        <v>0</v>
      </c>
    </row>
    <row r="1017" spans="1:15" x14ac:dyDescent="0.25">
      <c r="A1017" s="15" t="str">
        <f>MID(Tabla1[[#This Row],[Org 2]],1,2)</f>
        <v>10</v>
      </c>
      <c r="B1017" s="27" t="s">
        <v>491</v>
      </c>
      <c r="C1017" s="27" t="s">
        <v>503</v>
      </c>
      <c r="D1017" s="16" t="str">
        <f>VLOOKUP(Tabla1[[#This Row],[Prog.]],Hoja2!B:C,2,FALSE)</f>
        <v>Iniciativas sociales</v>
      </c>
      <c r="E1017" s="17" t="str">
        <f t="shared" si="36"/>
        <v>2</v>
      </c>
      <c r="F1017" s="17" t="str">
        <f t="shared" si="37"/>
        <v>22</v>
      </c>
      <c r="G1017" s="27" t="s">
        <v>161</v>
      </c>
      <c r="H1017" s="28" t="s">
        <v>162</v>
      </c>
      <c r="I1017" s="29">
        <v>1000</v>
      </c>
      <c r="J1017" s="29">
        <v>0</v>
      </c>
      <c r="K1017" s="29">
        <v>1000</v>
      </c>
      <c r="L1017" s="29">
        <v>0</v>
      </c>
      <c r="M1017" s="29">
        <v>0</v>
      </c>
      <c r="N1017" s="29">
        <v>0</v>
      </c>
      <c r="O1017" s="29">
        <v>0</v>
      </c>
    </row>
    <row r="1018" spans="1:15" x14ac:dyDescent="0.25">
      <c r="A1018" s="15" t="str">
        <f>MID(Tabla1[[#This Row],[Org 2]],1,2)</f>
        <v>10</v>
      </c>
      <c r="B1018" s="27" t="s">
        <v>491</v>
      </c>
      <c r="C1018" s="27" t="s">
        <v>503</v>
      </c>
      <c r="D1018" s="16" t="str">
        <f>VLOOKUP(Tabla1[[#This Row],[Prog.]],Hoja2!B:C,2,FALSE)</f>
        <v>Iniciativas sociales</v>
      </c>
      <c r="E1018" s="17" t="str">
        <f t="shared" si="36"/>
        <v>2</v>
      </c>
      <c r="F1018" s="17" t="str">
        <f t="shared" si="37"/>
        <v>22</v>
      </c>
      <c r="G1018" s="27" t="s">
        <v>163</v>
      </c>
      <c r="H1018" s="28" t="s">
        <v>164</v>
      </c>
      <c r="I1018" s="29">
        <v>38000</v>
      </c>
      <c r="J1018" s="29">
        <v>0</v>
      </c>
      <c r="K1018" s="29">
        <v>38000</v>
      </c>
      <c r="L1018" s="29">
        <v>27507.200000000001</v>
      </c>
      <c r="M1018" s="29">
        <v>27507.200000000001</v>
      </c>
      <c r="N1018" s="29">
        <v>7830.39</v>
      </c>
      <c r="O1018" s="29">
        <v>7830.39</v>
      </c>
    </row>
    <row r="1019" spans="1:15" x14ac:dyDescent="0.25">
      <c r="A1019" s="15" t="str">
        <f>MID(Tabla1[[#This Row],[Org 2]],1,2)</f>
        <v>10</v>
      </c>
      <c r="B1019" s="27" t="s">
        <v>491</v>
      </c>
      <c r="C1019" s="27" t="s">
        <v>503</v>
      </c>
      <c r="D1019" s="16" t="str">
        <f>VLOOKUP(Tabla1[[#This Row],[Prog.]],Hoja2!B:C,2,FALSE)</f>
        <v>Iniciativas sociales</v>
      </c>
      <c r="E1019" s="17" t="str">
        <f t="shared" si="36"/>
        <v>2</v>
      </c>
      <c r="F1019" s="17" t="str">
        <f t="shared" si="37"/>
        <v>22</v>
      </c>
      <c r="G1019" s="27" t="s">
        <v>504</v>
      </c>
      <c r="H1019" s="28" t="s">
        <v>505</v>
      </c>
      <c r="I1019" s="29">
        <v>12000</v>
      </c>
      <c r="J1019" s="29">
        <v>0</v>
      </c>
      <c r="K1019" s="29">
        <v>12000</v>
      </c>
      <c r="L1019" s="29">
        <v>1819.51</v>
      </c>
      <c r="M1019" s="29">
        <v>1819.51</v>
      </c>
      <c r="N1019" s="29">
        <v>0</v>
      </c>
      <c r="O1019" s="29">
        <v>0</v>
      </c>
    </row>
    <row r="1020" spans="1:15" x14ac:dyDescent="0.25">
      <c r="A1020" s="15" t="str">
        <f>MID(Tabla1[[#This Row],[Org 2]],1,2)</f>
        <v>10</v>
      </c>
      <c r="B1020" s="27" t="s">
        <v>491</v>
      </c>
      <c r="C1020" s="27" t="s">
        <v>503</v>
      </c>
      <c r="D1020" s="16" t="str">
        <f>VLOOKUP(Tabla1[[#This Row],[Prog.]],Hoja2!B:C,2,FALSE)</f>
        <v>Iniciativas sociales</v>
      </c>
      <c r="E1020" s="17" t="str">
        <f t="shared" si="36"/>
        <v>2</v>
      </c>
      <c r="F1020" s="17" t="str">
        <f t="shared" si="37"/>
        <v>22</v>
      </c>
      <c r="G1020" s="27" t="s">
        <v>508</v>
      </c>
      <c r="H1020" s="28" t="s">
        <v>509</v>
      </c>
      <c r="I1020" s="29">
        <v>18750</v>
      </c>
      <c r="J1020" s="29">
        <v>0</v>
      </c>
      <c r="K1020" s="29">
        <v>18750</v>
      </c>
      <c r="L1020" s="29">
        <v>1152.43</v>
      </c>
      <c r="M1020" s="29">
        <v>1152.43</v>
      </c>
      <c r="N1020" s="29">
        <v>0</v>
      </c>
      <c r="O1020" s="29">
        <v>0</v>
      </c>
    </row>
    <row r="1021" spans="1:15" x14ac:dyDescent="0.25">
      <c r="A1021" s="15" t="str">
        <f>MID(Tabla1[[#This Row],[Org 2]],1,2)</f>
        <v>10</v>
      </c>
      <c r="B1021" s="27" t="s">
        <v>491</v>
      </c>
      <c r="C1021" s="27" t="s">
        <v>503</v>
      </c>
      <c r="D1021" s="16" t="str">
        <f>VLOOKUP(Tabla1[[#This Row],[Prog.]],Hoja2!B:C,2,FALSE)</f>
        <v>Iniciativas sociales</v>
      </c>
      <c r="E1021" s="17" t="str">
        <f t="shared" si="36"/>
        <v>2</v>
      </c>
      <c r="F1021" s="17" t="str">
        <f t="shared" si="37"/>
        <v>22</v>
      </c>
      <c r="G1021" s="27" t="s">
        <v>510</v>
      </c>
      <c r="H1021" s="28" t="s">
        <v>511</v>
      </c>
      <c r="I1021" s="29">
        <v>36000</v>
      </c>
      <c r="J1021" s="29">
        <v>0</v>
      </c>
      <c r="K1021" s="29">
        <v>36000</v>
      </c>
      <c r="L1021" s="29">
        <v>3194.33</v>
      </c>
      <c r="M1021" s="29">
        <v>3194.33</v>
      </c>
      <c r="N1021" s="29">
        <v>0</v>
      </c>
      <c r="O1021" s="29">
        <v>0</v>
      </c>
    </row>
    <row r="1022" spans="1:15" x14ac:dyDescent="0.25">
      <c r="A1022" s="15" t="str">
        <f>MID(Tabla1[[#This Row],[Org 2]],1,2)</f>
        <v>10</v>
      </c>
      <c r="B1022" s="27" t="s">
        <v>491</v>
      </c>
      <c r="C1022" s="27" t="s">
        <v>503</v>
      </c>
      <c r="D1022" s="16" t="str">
        <f>VLOOKUP(Tabla1[[#This Row],[Prog.]],Hoja2!B:C,2,FALSE)</f>
        <v>Iniciativas sociales</v>
      </c>
      <c r="E1022" s="17" t="str">
        <f t="shared" ref="E1022:E1085" si="38">LEFT(G1022,1)</f>
        <v>2</v>
      </c>
      <c r="F1022" s="17" t="str">
        <f t="shared" ref="F1022:F1085" si="39">LEFT(G1022,2)</f>
        <v>22</v>
      </c>
      <c r="G1022" s="27" t="s">
        <v>165</v>
      </c>
      <c r="H1022" s="28" t="s">
        <v>166</v>
      </c>
      <c r="I1022" s="29">
        <v>21500</v>
      </c>
      <c r="J1022" s="29">
        <v>0</v>
      </c>
      <c r="K1022" s="29">
        <v>21500</v>
      </c>
      <c r="L1022" s="29">
        <v>17196.2</v>
      </c>
      <c r="M1022" s="29">
        <v>17196.2</v>
      </c>
      <c r="N1022" s="29">
        <v>4590.72</v>
      </c>
      <c r="O1022" s="29">
        <v>4445.5200000000004</v>
      </c>
    </row>
    <row r="1023" spans="1:15" x14ac:dyDescent="0.25">
      <c r="A1023" s="15" t="str">
        <f>MID(Tabla1[[#This Row],[Org 2]],1,2)</f>
        <v>10</v>
      </c>
      <c r="B1023" s="27" t="s">
        <v>491</v>
      </c>
      <c r="C1023" s="27" t="s">
        <v>503</v>
      </c>
      <c r="D1023" s="16" t="str">
        <f>VLOOKUP(Tabla1[[#This Row],[Prog.]],Hoja2!B:C,2,FALSE)</f>
        <v>Iniciativas sociales</v>
      </c>
      <c r="E1023" s="17" t="str">
        <f t="shared" si="38"/>
        <v>2</v>
      </c>
      <c r="F1023" s="17" t="str">
        <f t="shared" si="39"/>
        <v>22</v>
      </c>
      <c r="G1023" s="27" t="s">
        <v>215</v>
      </c>
      <c r="H1023" s="28" t="s">
        <v>216</v>
      </c>
      <c r="I1023" s="29">
        <v>370000</v>
      </c>
      <c r="J1023" s="29">
        <v>0</v>
      </c>
      <c r="K1023" s="29">
        <v>370000</v>
      </c>
      <c r="L1023" s="29">
        <v>367618.37</v>
      </c>
      <c r="M1023" s="29">
        <v>367618.37</v>
      </c>
      <c r="N1023" s="29">
        <v>92049.75</v>
      </c>
      <c r="O1023" s="29">
        <v>61469.75</v>
      </c>
    </row>
    <row r="1024" spans="1:15" x14ac:dyDescent="0.25">
      <c r="A1024" s="15" t="str">
        <f>MID(Tabla1[[#This Row],[Org 2]],1,2)</f>
        <v>10</v>
      </c>
      <c r="B1024" s="27" t="s">
        <v>491</v>
      </c>
      <c r="C1024" s="27" t="s">
        <v>503</v>
      </c>
      <c r="D1024" s="16" t="str">
        <f>VLOOKUP(Tabla1[[#This Row],[Prog.]],Hoja2!B:C,2,FALSE)</f>
        <v>Iniciativas sociales</v>
      </c>
      <c r="E1024" s="17" t="str">
        <f t="shared" si="38"/>
        <v>2</v>
      </c>
      <c r="F1024" s="17" t="str">
        <f t="shared" si="39"/>
        <v>22</v>
      </c>
      <c r="G1024" s="27" t="s">
        <v>171</v>
      </c>
      <c r="H1024" s="28" t="s">
        <v>172</v>
      </c>
      <c r="I1024" s="29">
        <v>10000</v>
      </c>
      <c r="J1024" s="29">
        <v>0</v>
      </c>
      <c r="K1024" s="29">
        <v>10000</v>
      </c>
      <c r="L1024" s="29">
        <v>0</v>
      </c>
      <c r="M1024" s="29">
        <v>0</v>
      </c>
      <c r="N1024" s="29">
        <v>0</v>
      </c>
      <c r="O1024" s="29">
        <v>0</v>
      </c>
    </row>
    <row r="1025" spans="1:15" x14ac:dyDescent="0.25">
      <c r="A1025" s="15" t="str">
        <f>MID(Tabla1[[#This Row],[Org 2]],1,2)</f>
        <v>10</v>
      </c>
      <c r="B1025" s="27" t="s">
        <v>491</v>
      </c>
      <c r="C1025" s="27" t="s">
        <v>503</v>
      </c>
      <c r="D1025" s="16" t="str">
        <f>VLOOKUP(Tabla1[[#This Row],[Prog.]],Hoja2!B:C,2,FALSE)</f>
        <v>Iniciativas sociales</v>
      </c>
      <c r="E1025" s="17" t="str">
        <f t="shared" si="38"/>
        <v>2</v>
      </c>
      <c r="F1025" s="17" t="str">
        <f t="shared" si="39"/>
        <v>22</v>
      </c>
      <c r="G1025" s="27" t="s">
        <v>137</v>
      </c>
      <c r="H1025" s="28" t="s">
        <v>138</v>
      </c>
      <c r="I1025" s="29">
        <v>3076084</v>
      </c>
      <c r="J1025" s="29">
        <v>0</v>
      </c>
      <c r="K1025" s="29">
        <v>3076084</v>
      </c>
      <c r="L1025" s="29">
        <v>2527899.4700000002</v>
      </c>
      <c r="M1025" s="29">
        <v>2527899.4700000002</v>
      </c>
      <c r="N1025" s="29">
        <v>638236.64</v>
      </c>
      <c r="O1025" s="29">
        <v>622086.47</v>
      </c>
    </row>
    <row r="1026" spans="1:15" x14ac:dyDescent="0.25">
      <c r="A1026" s="15" t="str">
        <f>MID(Tabla1[[#This Row],[Org 2]],1,2)</f>
        <v>10</v>
      </c>
      <c r="B1026" s="27" t="s">
        <v>491</v>
      </c>
      <c r="C1026" s="27" t="s">
        <v>503</v>
      </c>
      <c r="D1026" s="16" t="str">
        <f>VLOOKUP(Tabla1[[#This Row],[Prog.]],Hoja2!B:C,2,FALSE)</f>
        <v>Iniciativas sociales</v>
      </c>
      <c r="E1026" s="17" t="str">
        <f t="shared" si="38"/>
        <v>2</v>
      </c>
      <c r="F1026" s="17" t="str">
        <f t="shared" si="39"/>
        <v>23</v>
      </c>
      <c r="G1026" s="27" t="s">
        <v>117</v>
      </c>
      <c r="H1026" s="28" t="s">
        <v>118</v>
      </c>
      <c r="I1026" s="29">
        <v>300</v>
      </c>
      <c r="J1026" s="29">
        <v>0</v>
      </c>
      <c r="K1026" s="29">
        <v>300</v>
      </c>
      <c r="L1026" s="29">
        <v>0</v>
      </c>
      <c r="M1026" s="29">
        <v>0</v>
      </c>
      <c r="N1026" s="29">
        <v>0</v>
      </c>
      <c r="O1026" s="29">
        <v>0</v>
      </c>
    </row>
    <row r="1027" spans="1:15" x14ac:dyDescent="0.25">
      <c r="A1027" s="15" t="str">
        <f>MID(Tabla1[[#This Row],[Org 2]],1,2)</f>
        <v>10</v>
      </c>
      <c r="B1027" s="27" t="s">
        <v>491</v>
      </c>
      <c r="C1027" s="27" t="s">
        <v>503</v>
      </c>
      <c r="D1027" s="16" t="str">
        <f>VLOOKUP(Tabla1[[#This Row],[Prog.]],Hoja2!B:C,2,FALSE)</f>
        <v>Iniciativas sociales</v>
      </c>
      <c r="E1027" s="17" t="str">
        <f t="shared" si="38"/>
        <v>2</v>
      </c>
      <c r="F1027" s="17" t="str">
        <f t="shared" si="39"/>
        <v>23</v>
      </c>
      <c r="G1027" s="27" t="s">
        <v>121</v>
      </c>
      <c r="H1027" s="28" t="s">
        <v>122</v>
      </c>
      <c r="I1027" s="29">
        <v>300</v>
      </c>
      <c r="J1027" s="29">
        <v>0</v>
      </c>
      <c r="K1027" s="29">
        <v>300</v>
      </c>
      <c r="L1027" s="29">
        <v>0</v>
      </c>
      <c r="M1027" s="29">
        <v>0</v>
      </c>
      <c r="N1027" s="29">
        <v>0</v>
      </c>
      <c r="O1027" s="29">
        <v>0</v>
      </c>
    </row>
    <row r="1028" spans="1:15" x14ac:dyDescent="0.25">
      <c r="A1028" s="15" t="str">
        <f>MID(Tabla1[[#This Row],[Org 2]],1,2)</f>
        <v>10</v>
      </c>
      <c r="B1028" s="27" t="s">
        <v>491</v>
      </c>
      <c r="C1028" s="27" t="s">
        <v>503</v>
      </c>
      <c r="D1028" s="16" t="str">
        <f>VLOOKUP(Tabla1[[#This Row],[Prog.]],Hoja2!B:C,2,FALSE)</f>
        <v>Iniciativas sociales</v>
      </c>
      <c r="E1028" s="17" t="str">
        <f t="shared" si="38"/>
        <v>4</v>
      </c>
      <c r="F1028" s="17" t="str">
        <f t="shared" si="39"/>
        <v>48</v>
      </c>
      <c r="G1028" s="27" t="s">
        <v>374</v>
      </c>
      <c r="H1028" s="28" t="s">
        <v>375</v>
      </c>
      <c r="I1028" s="29">
        <v>53240</v>
      </c>
      <c r="J1028" s="29">
        <v>0</v>
      </c>
      <c r="K1028" s="29">
        <v>53240</v>
      </c>
      <c r="L1028" s="29">
        <v>0</v>
      </c>
      <c r="M1028" s="29">
        <v>0</v>
      </c>
      <c r="N1028" s="29">
        <v>0</v>
      </c>
      <c r="O1028" s="29">
        <v>0</v>
      </c>
    </row>
    <row r="1029" spans="1:15" x14ac:dyDescent="0.25">
      <c r="A1029" s="15" t="str">
        <f>MID(Tabla1[[#This Row],[Org 2]],1,2)</f>
        <v>10</v>
      </c>
      <c r="B1029" s="27" t="s">
        <v>491</v>
      </c>
      <c r="C1029" s="27" t="s">
        <v>503</v>
      </c>
      <c r="D1029" s="16" t="str">
        <f>VLOOKUP(Tabla1[[#This Row],[Prog.]],Hoja2!B:C,2,FALSE)</f>
        <v>Iniciativas sociales</v>
      </c>
      <c r="E1029" s="17" t="str">
        <f t="shared" si="38"/>
        <v>4</v>
      </c>
      <c r="F1029" s="17" t="str">
        <f t="shared" si="39"/>
        <v>48</v>
      </c>
      <c r="G1029" s="27" t="s">
        <v>493</v>
      </c>
      <c r="H1029" s="28" t="s">
        <v>494</v>
      </c>
      <c r="I1029" s="29">
        <v>101700</v>
      </c>
      <c r="J1029" s="29">
        <v>0</v>
      </c>
      <c r="K1029" s="29">
        <v>101700</v>
      </c>
      <c r="L1029" s="29">
        <v>60000</v>
      </c>
      <c r="M1029" s="29">
        <v>0</v>
      </c>
      <c r="N1029" s="29">
        <v>0</v>
      </c>
      <c r="O1029" s="29">
        <v>0</v>
      </c>
    </row>
    <row r="1030" spans="1:15" x14ac:dyDescent="0.25">
      <c r="A1030" s="15" t="str">
        <f>MID(Tabla1[[#This Row],[Org 2]],1,2)</f>
        <v>10</v>
      </c>
      <c r="B1030" s="27" t="s">
        <v>491</v>
      </c>
      <c r="C1030" s="27" t="s">
        <v>503</v>
      </c>
      <c r="D1030" s="16" t="str">
        <f>VLOOKUP(Tabla1[[#This Row],[Prog.]],Hoja2!B:C,2,FALSE)</f>
        <v>Iniciativas sociales</v>
      </c>
      <c r="E1030" s="17" t="str">
        <f t="shared" si="38"/>
        <v>4</v>
      </c>
      <c r="F1030" s="17" t="str">
        <f t="shared" si="39"/>
        <v>48</v>
      </c>
      <c r="G1030" s="27" t="s">
        <v>512</v>
      </c>
      <c r="H1030" s="28" t="s">
        <v>513</v>
      </c>
      <c r="I1030" s="29">
        <v>33660</v>
      </c>
      <c r="J1030" s="29">
        <v>0</v>
      </c>
      <c r="K1030" s="29">
        <v>33660</v>
      </c>
      <c r="L1030" s="29">
        <v>0</v>
      </c>
      <c r="M1030" s="29">
        <v>0</v>
      </c>
      <c r="N1030" s="29">
        <v>0</v>
      </c>
      <c r="O1030" s="29">
        <v>0</v>
      </c>
    </row>
    <row r="1031" spans="1:15" x14ac:dyDescent="0.25">
      <c r="A1031" s="15" t="str">
        <f>MID(Tabla1[[#This Row],[Org 2]],1,2)</f>
        <v>10</v>
      </c>
      <c r="B1031" s="27" t="s">
        <v>491</v>
      </c>
      <c r="C1031" s="27" t="s">
        <v>503</v>
      </c>
      <c r="D1031" s="16" t="str">
        <f>VLOOKUP(Tabla1[[#This Row],[Prog.]],Hoja2!B:C,2,FALSE)</f>
        <v>Iniciativas sociales</v>
      </c>
      <c r="E1031" s="17" t="str">
        <f t="shared" si="38"/>
        <v>4</v>
      </c>
      <c r="F1031" s="17" t="str">
        <f t="shared" si="39"/>
        <v>48</v>
      </c>
      <c r="G1031" s="27" t="s">
        <v>514</v>
      </c>
      <c r="H1031" s="28" t="s">
        <v>515</v>
      </c>
      <c r="I1031" s="29">
        <v>14850</v>
      </c>
      <c r="J1031" s="29">
        <v>0</v>
      </c>
      <c r="K1031" s="29">
        <v>14850</v>
      </c>
      <c r="L1031" s="29">
        <v>14850</v>
      </c>
      <c r="M1031" s="29">
        <v>14850</v>
      </c>
      <c r="N1031" s="29">
        <v>0</v>
      </c>
      <c r="O1031" s="29">
        <v>0</v>
      </c>
    </row>
    <row r="1032" spans="1:15" x14ac:dyDescent="0.25">
      <c r="A1032" s="15" t="str">
        <f>MID(Tabla1[[#This Row],[Org 2]],1,2)</f>
        <v>10</v>
      </c>
      <c r="B1032" s="27" t="s">
        <v>491</v>
      </c>
      <c r="C1032" s="27" t="s">
        <v>503</v>
      </c>
      <c r="D1032" s="16" t="str">
        <f>VLOOKUP(Tabla1[[#This Row],[Prog.]],Hoja2!B:C,2,FALSE)</f>
        <v>Iniciativas sociales</v>
      </c>
      <c r="E1032" s="17" t="str">
        <f t="shared" si="38"/>
        <v>4</v>
      </c>
      <c r="F1032" s="17" t="str">
        <f t="shared" si="39"/>
        <v>48</v>
      </c>
      <c r="G1032" s="27" t="s">
        <v>516</v>
      </c>
      <c r="H1032" s="28" t="s">
        <v>517</v>
      </c>
      <c r="I1032" s="29">
        <v>8910</v>
      </c>
      <c r="J1032" s="29">
        <v>0</v>
      </c>
      <c r="K1032" s="29">
        <v>8910</v>
      </c>
      <c r="L1032" s="29">
        <v>0</v>
      </c>
      <c r="M1032" s="29">
        <v>0</v>
      </c>
      <c r="N1032" s="29">
        <v>0</v>
      </c>
      <c r="O1032" s="29">
        <v>0</v>
      </c>
    </row>
    <row r="1033" spans="1:15" x14ac:dyDescent="0.25">
      <c r="A1033" s="15" t="str">
        <f>MID(Tabla1[[#This Row],[Org 2]],1,2)</f>
        <v>10</v>
      </c>
      <c r="B1033" s="27" t="s">
        <v>491</v>
      </c>
      <c r="C1033" s="27" t="s">
        <v>503</v>
      </c>
      <c r="D1033" s="16" t="str">
        <f>VLOOKUP(Tabla1[[#This Row],[Prog.]],Hoja2!B:C,2,FALSE)</f>
        <v>Iniciativas sociales</v>
      </c>
      <c r="E1033" s="17" t="str">
        <f t="shared" si="38"/>
        <v>4</v>
      </c>
      <c r="F1033" s="17" t="str">
        <f t="shared" si="39"/>
        <v>48</v>
      </c>
      <c r="G1033" s="27" t="s">
        <v>518</v>
      </c>
      <c r="H1033" s="28" t="s">
        <v>519</v>
      </c>
      <c r="I1033" s="29">
        <v>3500</v>
      </c>
      <c r="J1033" s="29">
        <v>0</v>
      </c>
      <c r="K1033" s="29">
        <v>3500</v>
      </c>
      <c r="L1033" s="29">
        <v>0</v>
      </c>
      <c r="M1033" s="29">
        <v>0</v>
      </c>
      <c r="N1033" s="29">
        <v>0</v>
      </c>
      <c r="O1033" s="29">
        <v>0</v>
      </c>
    </row>
    <row r="1034" spans="1:15" x14ac:dyDescent="0.25">
      <c r="A1034" s="15" t="str">
        <f>MID(Tabla1[[#This Row],[Org 2]],1,2)</f>
        <v>10</v>
      </c>
      <c r="B1034" s="27" t="s">
        <v>491</v>
      </c>
      <c r="C1034" s="27" t="s">
        <v>503</v>
      </c>
      <c r="D1034" s="16" t="str">
        <f>VLOOKUP(Tabla1[[#This Row],[Prog.]],Hoja2!B:C,2,FALSE)</f>
        <v>Iniciativas sociales</v>
      </c>
      <c r="E1034" s="17" t="str">
        <f t="shared" si="38"/>
        <v>4</v>
      </c>
      <c r="F1034" s="17" t="str">
        <f t="shared" si="39"/>
        <v>48</v>
      </c>
      <c r="G1034" s="27" t="s">
        <v>520</v>
      </c>
      <c r="H1034" s="28" t="s">
        <v>521</v>
      </c>
      <c r="I1034" s="29">
        <v>2970</v>
      </c>
      <c r="J1034" s="29">
        <v>0</v>
      </c>
      <c r="K1034" s="29">
        <v>2970</v>
      </c>
      <c r="L1034" s="29">
        <v>0</v>
      </c>
      <c r="M1034" s="29">
        <v>0</v>
      </c>
      <c r="N1034" s="29">
        <v>0</v>
      </c>
      <c r="O1034" s="29">
        <v>0</v>
      </c>
    </row>
    <row r="1035" spans="1:15" x14ac:dyDescent="0.25">
      <c r="A1035" s="15" t="str">
        <f>MID(Tabla1[[#This Row],[Org 2]],1,2)</f>
        <v>10</v>
      </c>
      <c r="B1035" s="27" t="s">
        <v>491</v>
      </c>
      <c r="C1035" s="27" t="s">
        <v>503</v>
      </c>
      <c r="D1035" s="16" t="str">
        <f>VLOOKUP(Tabla1[[#This Row],[Prog.]],Hoja2!B:C,2,FALSE)</f>
        <v>Iniciativas sociales</v>
      </c>
      <c r="E1035" s="17" t="str">
        <f t="shared" si="38"/>
        <v>4</v>
      </c>
      <c r="F1035" s="17" t="str">
        <f t="shared" si="39"/>
        <v>48</v>
      </c>
      <c r="G1035" s="27" t="s">
        <v>522</v>
      </c>
      <c r="H1035" s="28" t="s">
        <v>523</v>
      </c>
      <c r="I1035" s="29">
        <v>7700</v>
      </c>
      <c r="J1035" s="29">
        <v>0</v>
      </c>
      <c r="K1035" s="29">
        <v>7700</v>
      </c>
      <c r="L1035" s="29">
        <v>0</v>
      </c>
      <c r="M1035" s="29">
        <v>0</v>
      </c>
      <c r="N1035" s="29">
        <v>0</v>
      </c>
      <c r="O1035" s="29">
        <v>0</v>
      </c>
    </row>
    <row r="1036" spans="1:15" x14ac:dyDescent="0.25">
      <c r="A1036" s="15" t="str">
        <f>MID(Tabla1[[#This Row],[Org 2]],1,2)</f>
        <v>10</v>
      </c>
      <c r="B1036" s="27" t="s">
        <v>491</v>
      </c>
      <c r="C1036" s="27" t="s">
        <v>503</v>
      </c>
      <c r="D1036" s="16" t="str">
        <f>VLOOKUP(Tabla1[[#This Row],[Prog.]],Hoja2!B:C,2,FALSE)</f>
        <v>Iniciativas sociales</v>
      </c>
      <c r="E1036" s="17" t="str">
        <f t="shared" si="38"/>
        <v>4</v>
      </c>
      <c r="F1036" s="17" t="str">
        <f t="shared" si="39"/>
        <v>48</v>
      </c>
      <c r="G1036" s="27" t="s">
        <v>524</v>
      </c>
      <c r="H1036" s="28" t="s">
        <v>525</v>
      </c>
      <c r="I1036" s="29">
        <v>5850</v>
      </c>
      <c r="J1036" s="29">
        <v>0</v>
      </c>
      <c r="K1036" s="29">
        <v>5850</v>
      </c>
      <c r="L1036" s="29">
        <v>0</v>
      </c>
      <c r="M1036" s="29">
        <v>0</v>
      </c>
      <c r="N1036" s="29">
        <v>0</v>
      </c>
      <c r="O1036" s="29">
        <v>0</v>
      </c>
    </row>
    <row r="1037" spans="1:15" x14ac:dyDescent="0.25">
      <c r="A1037" s="15" t="str">
        <f>MID(Tabla1[[#This Row],[Org 2]],1,2)</f>
        <v>10</v>
      </c>
      <c r="B1037" s="27" t="s">
        <v>491</v>
      </c>
      <c r="C1037" s="27" t="s">
        <v>503</v>
      </c>
      <c r="D1037" s="16" t="str">
        <f>VLOOKUP(Tabla1[[#This Row],[Prog.]],Hoja2!B:C,2,FALSE)</f>
        <v>Iniciativas sociales</v>
      </c>
      <c r="E1037" s="17" t="str">
        <f t="shared" si="38"/>
        <v>4</v>
      </c>
      <c r="F1037" s="17" t="str">
        <f t="shared" si="39"/>
        <v>48</v>
      </c>
      <c r="G1037" s="27" t="s">
        <v>526</v>
      </c>
      <c r="H1037" s="28" t="s">
        <v>527</v>
      </c>
      <c r="I1037" s="29">
        <v>4000</v>
      </c>
      <c r="J1037" s="29">
        <v>0</v>
      </c>
      <c r="K1037" s="29">
        <v>4000</v>
      </c>
      <c r="L1037" s="29">
        <v>4000</v>
      </c>
      <c r="M1037" s="29">
        <v>4000</v>
      </c>
      <c r="N1037" s="29">
        <v>0</v>
      </c>
      <c r="O1037" s="29">
        <v>0</v>
      </c>
    </row>
    <row r="1038" spans="1:15" x14ac:dyDescent="0.25">
      <c r="A1038" s="15" t="str">
        <f>MID(Tabla1[[#This Row],[Org 2]],1,2)</f>
        <v>10</v>
      </c>
      <c r="B1038" s="27" t="s">
        <v>491</v>
      </c>
      <c r="C1038" s="27" t="s">
        <v>503</v>
      </c>
      <c r="D1038" s="16" t="str">
        <f>VLOOKUP(Tabla1[[#This Row],[Prog.]],Hoja2!B:C,2,FALSE)</f>
        <v>Iniciativas sociales</v>
      </c>
      <c r="E1038" s="17" t="str">
        <f t="shared" si="38"/>
        <v>4</v>
      </c>
      <c r="F1038" s="17" t="str">
        <f t="shared" si="39"/>
        <v>48</v>
      </c>
      <c r="G1038" s="27" t="s">
        <v>528</v>
      </c>
      <c r="H1038" s="28" t="s">
        <v>529</v>
      </c>
      <c r="I1038" s="29">
        <v>1500</v>
      </c>
      <c r="J1038" s="29">
        <v>0</v>
      </c>
      <c r="K1038" s="29">
        <v>1500</v>
      </c>
      <c r="L1038" s="29">
        <v>1500</v>
      </c>
      <c r="M1038" s="29">
        <v>1500</v>
      </c>
      <c r="N1038" s="29">
        <v>0</v>
      </c>
      <c r="O1038" s="29">
        <v>0</v>
      </c>
    </row>
    <row r="1039" spans="1:15" x14ac:dyDescent="0.25">
      <c r="A1039" s="15" t="str">
        <f>MID(Tabla1[[#This Row],[Org 2]],1,2)</f>
        <v>10</v>
      </c>
      <c r="B1039" s="27" t="s">
        <v>491</v>
      </c>
      <c r="C1039" s="27" t="s">
        <v>503</v>
      </c>
      <c r="D1039" s="16" t="str">
        <f>VLOOKUP(Tabla1[[#This Row],[Prog.]],Hoja2!B:C,2,FALSE)</f>
        <v>Iniciativas sociales</v>
      </c>
      <c r="E1039" s="17" t="str">
        <f t="shared" si="38"/>
        <v>4</v>
      </c>
      <c r="F1039" s="17" t="str">
        <f t="shared" si="39"/>
        <v>48</v>
      </c>
      <c r="G1039" s="27" t="s">
        <v>530</v>
      </c>
      <c r="H1039" s="28" t="s">
        <v>531</v>
      </c>
      <c r="I1039" s="29">
        <v>66000</v>
      </c>
      <c r="J1039" s="29">
        <v>0</v>
      </c>
      <c r="K1039" s="29">
        <v>66000</v>
      </c>
      <c r="L1039" s="29">
        <v>66000</v>
      </c>
      <c r="M1039" s="29">
        <v>66000</v>
      </c>
      <c r="N1039" s="29">
        <v>0</v>
      </c>
      <c r="O1039" s="29">
        <v>0</v>
      </c>
    </row>
    <row r="1040" spans="1:15" x14ac:dyDescent="0.25">
      <c r="A1040" s="15" t="str">
        <f>MID(Tabla1[[#This Row],[Org 2]],1,2)</f>
        <v>10</v>
      </c>
      <c r="B1040" s="27" t="s">
        <v>491</v>
      </c>
      <c r="C1040" s="27" t="s">
        <v>503</v>
      </c>
      <c r="D1040" s="16" t="str">
        <f>VLOOKUP(Tabla1[[#This Row],[Prog.]],Hoja2!B:C,2,FALSE)</f>
        <v>Iniciativas sociales</v>
      </c>
      <c r="E1040" s="17" t="str">
        <f t="shared" si="38"/>
        <v>4</v>
      </c>
      <c r="F1040" s="17" t="str">
        <f t="shared" si="39"/>
        <v>48</v>
      </c>
      <c r="G1040" s="27" t="s">
        <v>532</v>
      </c>
      <c r="H1040" s="28" t="s">
        <v>533</v>
      </c>
      <c r="I1040" s="29">
        <v>3000</v>
      </c>
      <c r="J1040" s="29">
        <v>0</v>
      </c>
      <c r="K1040" s="29">
        <v>3000</v>
      </c>
      <c r="L1040" s="29">
        <v>3000</v>
      </c>
      <c r="M1040" s="29">
        <v>3000</v>
      </c>
      <c r="N1040" s="29">
        <v>0</v>
      </c>
      <c r="O1040" s="29">
        <v>0</v>
      </c>
    </row>
    <row r="1041" spans="1:15" x14ac:dyDescent="0.25">
      <c r="A1041" s="15" t="str">
        <f>MID(Tabla1[[#This Row],[Org 2]],1,2)</f>
        <v>10</v>
      </c>
      <c r="B1041" s="27" t="s">
        <v>491</v>
      </c>
      <c r="C1041" s="27" t="s">
        <v>503</v>
      </c>
      <c r="D1041" s="16" t="str">
        <f>VLOOKUP(Tabla1[[#This Row],[Prog.]],Hoja2!B:C,2,FALSE)</f>
        <v>Iniciativas sociales</v>
      </c>
      <c r="E1041" s="17" t="str">
        <f t="shared" si="38"/>
        <v>4</v>
      </c>
      <c r="F1041" s="17" t="str">
        <f t="shared" si="39"/>
        <v>48</v>
      </c>
      <c r="G1041" s="27" t="s">
        <v>712</v>
      </c>
      <c r="H1041" s="28" t="s">
        <v>713</v>
      </c>
      <c r="I1041" s="29">
        <v>25000</v>
      </c>
      <c r="J1041" s="29">
        <v>0</v>
      </c>
      <c r="K1041" s="29">
        <v>25000</v>
      </c>
      <c r="L1041" s="29">
        <v>8333.33</v>
      </c>
      <c r="M1041" s="29">
        <v>8333.33</v>
      </c>
      <c r="N1041" s="29">
        <v>0</v>
      </c>
      <c r="O1041" s="29">
        <v>0</v>
      </c>
    </row>
    <row r="1042" spans="1:15" x14ac:dyDescent="0.25">
      <c r="A1042" s="15" t="str">
        <f>MID(Tabla1[[#This Row],[Org 2]],1,2)</f>
        <v>10</v>
      </c>
      <c r="B1042" s="27" t="s">
        <v>491</v>
      </c>
      <c r="C1042" s="27" t="s">
        <v>503</v>
      </c>
      <c r="D1042" s="16" t="str">
        <f>VLOOKUP(Tabla1[[#This Row],[Prog.]],Hoja2!B:C,2,FALSE)</f>
        <v>Iniciativas sociales</v>
      </c>
      <c r="E1042" s="17" t="str">
        <f t="shared" si="38"/>
        <v>4</v>
      </c>
      <c r="F1042" s="17" t="str">
        <f t="shared" si="39"/>
        <v>49</v>
      </c>
      <c r="G1042" s="27" t="s">
        <v>714</v>
      </c>
      <c r="H1042" s="28" t="s">
        <v>715</v>
      </c>
      <c r="I1042" s="29">
        <v>20000</v>
      </c>
      <c r="J1042" s="29">
        <v>0</v>
      </c>
      <c r="K1042" s="29">
        <v>20000</v>
      </c>
      <c r="L1042" s="29">
        <v>0</v>
      </c>
      <c r="M1042" s="29">
        <v>0</v>
      </c>
      <c r="N1042" s="29">
        <v>0</v>
      </c>
      <c r="O1042" s="29">
        <v>0</v>
      </c>
    </row>
    <row r="1043" spans="1:15" x14ac:dyDescent="0.25">
      <c r="A1043" s="15" t="str">
        <f>MID(Tabla1[[#This Row],[Org 2]],1,2)</f>
        <v>10</v>
      </c>
      <c r="B1043" s="27" t="s">
        <v>491</v>
      </c>
      <c r="C1043" s="27" t="s">
        <v>503</v>
      </c>
      <c r="D1043" s="16" t="str">
        <f>VLOOKUP(Tabla1[[#This Row],[Prog.]],Hoja2!B:C,2,FALSE)</f>
        <v>Iniciativas sociales</v>
      </c>
      <c r="E1043" s="17" t="str">
        <f t="shared" si="38"/>
        <v>4</v>
      </c>
      <c r="F1043" s="17" t="str">
        <f t="shared" si="39"/>
        <v>49</v>
      </c>
      <c r="G1043" s="27" t="s">
        <v>716</v>
      </c>
      <c r="H1043" s="28" t="s">
        <v>717</v>
      </c>
      <c r="I1043" s="29">
        <v>10000</v>
      </c>
      <c r="J1043" s="29">
        <v>0</v>
      </c>
      <c r="K1043" s="29">
        <v>10000</v>
      </c>
      <c r="L1043" s="29">
        <v>0</v>
      </c>
      <c r="M1043" s="29">
        <v>0</v>
      </c>
      <c r="N1043" s="29">
        <v>0</v>
      </c>
      <c r="O1043" s="29">
        <v>0</v>
      </c>
    </row>
    <row r="1044" spans="1:15" x14ac:dyDescent="0.25">
      <c r="A1044" s="15" t="str">
        <f>MID(Tabla1[[#This Row],[Org 2]],1,2)</f>
        <v>10</v>
      </c>
      <c r="B1044" s="27" t="s">
        <v>491</v>
      </c>
      <c r="C1044" s="27" t="s">
        <v>503</v>
      </c>
      <c r="D1044" s="16" t="str">
        <f>VLOOKUP(Tabla1[[#This Row],[Prog.]],Hoja2!B:C,2,FALSE)</f>
        <v>Iniciativas sociales</v>
      </c>
      <c r="E1044" s="17" t="str">
        <f t="shared" si="38"/>
        <v>4</v>
      </c>
      <c r="F1044" s="17" t="str">
        <f t="shared" si="39"/>
        <v>49</v>
      </c>
      <c r="G1044" s="27" t="s">
        <v>718</v>
      </c>
      <c r="H1044" s="28" t="s">
        <v>719</v>
      </c>
      <c r="I1044" s="29">
        <v>10000</v>
      </c>
      <c r="J1044" s="29">
        <v>0</v>
      </c>
      <c r="K1044" s="29">
        <v>10000</v>
      </c>
      <c r="L1044" s="29">
        <v>0</v>
      </c>
      <c r="M1044" s="29">
        <v>0</v>
      </c>
      <c r="N1044" s="29">
        <v>0</v>
      </c>
      <c r="O1044" s="29">
        <v>0</v>
      </c>
    </row>
    <row r="1045" spans="1:15" x14ac:dyDescent="0.25">
      <c r="A1045" s="15" t="str">
        <f>MID(Tabla1[[#This Row],[Org 2]],1,2)</f>
        <v>10</v>
      </c>
      <c r="B1045" s="27" t="s">
        <v>491</v>
      </c>
      <c r="C1045" s="27" t="s">
        <v>503</v>
      </c>
      <c r="D1045" s="16" t="str">
        <f>VLOOKUP(Tabla1[[#This Row],[Prog.]],Hoja2!B:C,2,FALSE)</f>
        <v>Iniciativas sociales</v>
      </c>
      <c r="E1045" s="17" t="str">
        <f t="shared" si="38"/>
        <v>4</v>
      </c>
      <c r="F1045" s="17" t="str">
        <f t="shared" si="39"/>
        <v>49</v>
      </c>
      <c r="G1045" s="27" t="s">
        <v>534</v>
      </c>
      <c r="H1045" s="28" t="s">
        <v>535</v>
      </c>
      <c r="I1045" s="29">
        <v>455485</v>
      </c>
      <c r="J1045" s="29">
        <v>0</v>
      </c>
      <c r="K1045" s="29">
        <v>455485</v>
      </c>
      <c r="L1045" s="29">
        <v>0</v>
      </c>
      <c r="M1045" s="29">
        <v>0</v>
      </c>
      <c r="N1045" s="29">
        <v>0</v>
      </c>
      <c r="O1045" s="29">
        <v>0</v>
      </c>
    </row>
    <row r="1046" spans="1:15" x14ac:dyDescent="0.25">
      <c r="A1046" s="15" t="str">
        <f>MID(Tabla1[[#This Row],[Org 2]],1,2)</f>
        <v>10</v>
      </c>
      <c r="B1046" s="27" t="s">
        <v>491</v>
      </c>
      <c r="C1046" s="27" t="s">
        <v>503</v>
      </c>
      <c r="D1046" s="16" t="str">
        <f>VLOOKUP(Tabla1[[#This Row],[Prog.]],Hoja2!B:C,2,FALSE)</f>
        <v>Iniciativas sociales</v>
      </c>
      <c r="E1046" s="17" t="str">
        <f t="shared" si="38"/>
        <v>6</v>
      </c>
      <c r="F1046" s="17" t="str">
        <f t="shared" si="39"/>
        <v>62</v>
      </c>
      <c r="G1046" s="27" t="s">
        <v>173</v>
      </c>
      <c r="H1046" s="28" t="s">
        <v>174</v>
      </c>
      <c r="I1046" s="29">
        <v>3000</v>
      </c>
      <c r="J1046" s="29">
        <v>0</v>
      </c>
      <c r="K1046" s="29">
        <v>3000</v>
      </c>
      <c r="L1046" s="29">
        <v>3000</v>
      </c>
      <c r="M1046" s="29">
        <v>3000</v>
      </c>
      <c r="N1046" s="29">
        <v>0</v>
      </c>
      <c r="O1046" s="29">
        <v>0</v>
      </c>
    </row>
    <row r="1047" spans="1:15" x14ac:dyDescent="0.25">
      <c r="A1047" s="15" t="str">
        <f>MID(Tabla1[[#This Row],[Org 2]],1,2)</f>
        <v>10</v>
      </c>
      <c r="B1047" s="27" t="s">
        <v>491</v>
      </c>
      <c r="C1047" s="27" t="s">
        <v>503</v>
      </c>
      <c r="D1047" s="16" t="str">
        <f>VLOOKUP(Tabla1[[#This Row],[Prog.]],Hoja2!B:C,2,FALSE)</f>
        <v>Iniciativas sociales</v>
      </c>
      <c r="E1047" s="17" t="str">
        <f t="shared" si="38"/>
        <v>6</v>
      </c>
      <c r="F1047" s="17" t="str">
        <f t="shared" si="39"/>
        <v>62</v>
      </c>
      <c r="G1047" s="27" t="s">
        <v>328</v>
      </c>
      <c r="H1047" s="28" t="s">
        <v>289</v>
      </c>
      <c r="I1047" s="29">
        <v>50000</v>
      </c>
      <c r="J1047" s="29">
        <v>0</v>
      </c>
      <c r="K1047" s="29">
        <v>50000</v>
      </c>
      <c r="L1047" s="29">
        <v>0</v>
      </c>
      <c r="M1047" s="29">
        <v>0</v>
      </c>
      <c r="N1047" s="29">
        <v>0</v>
      </c>
      <c r="O1047" s="29">
        <v>0</v>
      </c>
    </row>
    <row r="1048" spans="1:15" x14ac:dyDescent="0.25">
      <c r="A1048" s="15" t="str">
        <f>MID(Tabla1[[#This Row],[Org 2]],1,2)</f>
        <v>10</v>
      </c>
      <c r="B1048" s="27" t="s">
        <v>491</v>
      </c>
      <c r="C1048" s="27" t="s">
        <v>503</v>
      </c>
      <c r="D1048" s="16" t="str">
        <f>VLOOKUP(Tabla1[[#This Row],[Prog.]],Hoja2!B:C,2,FALSE)</f>
        <v>Iniciativas sociales</v>
      </c>
      <c r="E1048" s="17" t="str">
        <f t="shared" si="38"/>
        <v>6</v>
      </c>
      <c r="F1048" s="17" t="str">
        <f t="shared" si="39"/>
        <v>63</v>
      </c>
      <c r="G1048" s="27" t="s">
        <v>219</v>
      </c>
      <c r="H1048" s="28" t="s">
        <v>220</v>
      </c>
      <c r="I1048" s="29">
        <v>1524000</v>
      </c>
      <c r="J1048" s="29">
        <v>0</v>
      </c>
      <c r="K1048" s="29">
        <v>1524000</v>
      </c>
      <c r="L1048" s="29">
        <v>51280.85</v>
      </c>
      <c r="M1048" s="29">
        <v>51280.85</v>
      </c>
      <c r="N1048" s="29">
        <v>0</v>
      </c>
      <c r="O1048" s="29">
        <v>0</v>
      </c>
    </row>
    <row r="1049" spans="1:15" x14ac:dyDescent="0.25">
      <c r="A1049" s="15" t="str">
        <f>MID(Tabla1[[#This Row],[Org 2]],1,2)</f>
        <v>10</v>
      </c>
      <c r="B1049" s="27" t="s">
        <v>491</v>
      </c>
      <c r="C1049" s="27" t="s">
        <v>536</v>
      </c>
      <c r="D1049" s="16" t="str">
        <f>VLOOKUP(Tabla1[[#This Row],[Prog.]],Hoja2!B:C,2,FALSE)</f>
        <v>Dirección del área de personas mayores, familia y servicios sociales</v>
      </c>
      <c r="E1049" s="17" t="str">
        <f t="shared" si="38"/>
        <v>1</v>
      </c>
      <c r="F1049" s="17" t="str">
        <f t="shared" si="39"/>
        <v>12</v>
      </c>
      <c r="G1049" s="27" t="s">
        <v>125</v>
      </c>
      <c r="H1049" s="28" t="s">
        <v>126</v>
      </c>
      <c r="I1049" s="29">
        <v>54262</v>
      </c>
      <c r="J1049" s="29">
        <v>0</v>
      </c>
      <c r="K1049" s="29">
        <v>54262</v>
      </c>
      <c r="L1049" s="29">
        <v>25000</v>
      </c>
      <c r="M1049" s="29">
        <v>25000</v>
      </c>
      <c r="N1049" s="29">
        <v>10615.2</v>
      </c>
      <c r="O1049" s="29">
        <v>10615.2</v>
      </c>
    </row>
    <row r="1050" spans="1:15" x14ac:dyDescent="0.25">
      <c r="A1050" s="15" t="str">
        <f>MID(Tabla1[[#This Row],[Org 2]],1,2)</f>
        <v>10</v>
      </c>
      <c r="B1050" s="27" t="s">
        <v>491</v>
      </c>
      <c r="C1050" s="27" t="s">
        <v>536</v>
      </c>
      <c r="D1050" s="16" t="str">
        <f>VLOOKUP(Tabla1[[#This Row],[Prog.]],Hoja2!B:C,2,FALSE)</f>
        <v>Dirección del área de personas mayores, familia y servicios sociales</v>
      </c>
      <c r="E1050" s="17" t="str">
        <f t="shared" si="38"/>
        <v>1</v>
      </c>
      <c r="F1050" s="17" t="str">
        <f t="shared" si="39"/>
        <v>12</v>
      </c>
      <c r="G1050" s="27" t="s">
        <v>127</v>
      </c>
      <c r="H1050" s="28" t="s">
        <v>128</v>
      </c>
      <c r="I1050" s="29">
        <v>31810</v>
      </c>
      <c r="J1050" s="29">
        <v>0</v>
      </c>
      <c r="K1050" s="29">
        <v>31810</v>
      </c>
      <c r="L1050" s="29">
        <v>24000</v>
      </c>
      <c r="M1050" s="29">
        <v>24000</v>
      </c>
      <c r="N1050" s="29">
        <v>9178.7999999999993</v>
      </c>
      <c r="O1050" s="29">
        <v>9178.7999999999993</v>
      </c>
    </row>
    <row r="1051" spans="1:15" x14ac:dyDescent="0.25">
      <c r="A1051" s="15" t="str">
        <f>MID(Tabla1[[#This Row],[Org 2]],1,2)</f>
        <v>10</v>
      </c>
      <c r="B1051" s="27" t="s">
        <v>491</v>
      </c>
      <c r="C1051" s="27" t="s">
        <v>536</v>
      </c>
      <c r="D1051" s="16" t="str">
        <f>VLOOKUP(Tabla1[[#This Row],[Prog.]],Hoja2!B:C,2,FALSE)</f>
        <v>Dirección del área de personas mayores, familia y servicios sociales</v>
      </c>
      <c r="E1051" s="17" t="str">
        <f t="shared" si="38"/>
        <v>1</v>
      </c>
      <c r="F1051" s="17" t="str">
        <f t="shared" si="39"/>
        <v>12</v>
      </c>
      <c r="G1051" s="27" t="s">
        <v>95</v>
      </c>
      <c r="H1051" s="28" t="s">
        <v>96</v>
      </c>
      <c r="I1051" s="29">
        <v>24363</v>
      </c>
      <c r="J1051" s="29">
        <v>0</v>
      </c>
      <c r="K1051" s="29">
        <v>24363</v>
      </c>
      <c r="L1051" s="29">
        <v>20000</v>
      </c>
      <c r="M1051" s="29">
        <v>20000</v>
      </c>
      <c r="N1051" s="29">
        <v>5743.07</v>
      </c>
      <c r="O1051" s="29">
        <v>5743.07</v>
      </c>
    </row>
    <row r="1052" spans="1:15" x14ac:dyDescent="0.25">
      <c r="A1052" s="15" t="str">
        <f>MID(Tabla1[[#This Row],[Org 2]],1,2)</f>
        <v>10</v>
      </c>
      <c r="B1052" s="27" t="s">
        <v>491</v>
      </c>
      <c r="C1052" s="27" t="s">
        <v>536</v>
      </c>
      <c r="D1052" s="16" t="str">
        <f>VLOOKUP(Tabla1[[#This Row],[Prog.]],Hoja2!B:C,2,FALSE)</f>
        <v>Dirección del área de personas mayores, familia y servicios sociales</v>
      </c>
      <c r="E1052" s="17" t="str">
        <f t="shared" si="38"/>
        <v>1</v>
      </c>
      <c r="F1052" s="17" t="str">
        <f t="shared" si="39"/>
        <v>12</v>
      </c>
      <c r="G1052" s="27" t="s">
        <v>129</v>
      </c>
      <c r="H1052" s="28" t="s">
        <v>130</v>
      </c>
      <c r="I1052" s="29">
        <v>30976</v>
      </c>
      <c r="J1052" s="29">
        <v>0</v>
      </c>
      <c r="K1052" s="29">
        <v>30976</v>
      </c>
      <c r="L1052" s="29">
        <v>10800</v>
      </c>
      <c r="M1052" s="29">
        <v>10800</v>
      </c>
      <c r="N1052" s="29">
        <v>6835.21</v>
      </c>
      <c r="O1052" s="29">
        <v>6835.21</v>
      </c>
    </row>
    <row r="1053" spans="1:15" x14ac:dyDescent="0.25">
      <c r="A1053" s="15" t="str">
        <f>MID(Tabla1[[#This Row],[Org 2]],1,2)</f>
        <v>10</v>
      </c>
      <c r="B1053" s="27" t="s">
        <v>491</v>
      </c>
      <c r="C1053" s="27" t="s">
        <v>536</v>
      </c>
      <c r="D1053" s="16" t="str">
        <f>VLOOKUP(Tabla1[[#This Row],[Prog.]],Hoja2!B:C,2,FALSE)</f>
        <v>Dirección del área de personas mayores, familia y servicios sociales</v>
      </c>
      <c r="E1053" s="17" t="str">
        <f t="shared" si="38"/>
        <v>1</v>
      </c>
      <c r="F1053" s="17" t="str">
        <f t="shared" si="39"/>
        <v>12</v>
      </c>
      <c r="G1053" s="27" t="s">
        <v>97</v>
      </c>
      <c r="H1053" s="28" t="s">
        <v>98</v>
      </c>
      <c r="I1053" s="29">
        <v>42181</v>
      </c>
      <c r="J1053" s="29">
        <v>0</v>
      </c>
      <c r="K1053" s="29">
        <v>42181</v>
      </c>
      <c r="L1053" s="29">
        <v>29000</v>
      </c>
      <c r="M1053" s="29">
        <v>29000</v>
      </c>
      <c r="N1053" s="29">
        <v>10256.18</v>
      </c>
      <c r="O1053" s="29">
        <v>10256.18</v>
      </c>
    </row>
    <row r="1054" spans="1:15" x14ac:dyDescent="0.25">
      <c r="A1054" s="15" t="str">
        <f>MID(Tabla1[[#This Row],[Org 2]],1,2)</f>
        <v>10</v>
      </c>
      <c r="B1054" s="27" t="s">
        <v>491</v>
      </c>
      <c r="C1054" s="27" t="s">
        <v>536</v>
      </c>
      <c r="D1054" s="16" t="str">
        <f>VLOOKUP(Tabla1[[#This Row],[Prog.]],Hoja2!B:C,2,FALSE)</f>
        <v>Dirección del área de personas mayores, familia y servicios sociales</v>
      </c>
      <c r="E1054" s="17" t="str">
        <f t="shared" si="38"/>
        <v>1</v>
      </c>
      <c r="F1054" s="17" t="str">
        <f t="shared" si="39"/>
        <v>12</v>
      </c>
      <c r="G1054" s="27" t="s">
        <v>99</v>
      </c>
      <c r="H1054" s="28" t="s">
        <v>100</v>
      </c>
      <c r="I1054" s="29">
        <v>95699</v>
      </c>
      <c r="J1054" s="29">
        <v>0</v>
      </c>
      <c r="K1054" s="29">
        <v>95699</v>
      </c>
      <c r="L1054" s="29">
        <v>58000</v>
      </c>
      <c r="M1054" s="29">
        <v>58000</v>
      </c>
      <c r="N1054" s="29">
        <v>22473.93</v>
      </c>
      <c r="O1054" s="29">
        <v>22473.93</v>
      </c>
    </row>
    <row r="1055" spans="1:15" x14ac:dyDescent="0.25">
      <c r="A1055" s="15" t="str">
        <f>MID(Tabla1[[#This Row],[Org 2]],1,2)</f>
        <v>10</v>
      </c>
      <c r="B1055" s="27" t="s">
        <v>491</v>
      </c>
      <c r="C1055" s="27" t="s">
        <v>536</v>
      </c>
      <c r="D1055" s="16" t="str">
        <f>VLOOKUP(Tabla1[[#This Row],[Prog.]],Hoja2!B:C,2,FALSE)</f>
        <v>Dirección del área de personas mayores, familia y servicios sociales</v>
      </c>
      <c r="E1055" s="17" t="str">
        <f t="shared" si="38"/>
        <v>1</v>
      </c>
      <c r="F1055" s="17" t="str">
        <f t="shared" si="39"/>
        <v>12</v>
      </c>
      <c r="G1055" s="27" t="s">
        <v>101</v>
      </c>
      <c r="H1055" s="28" t="s">
        <v>102</v>
      </c>
      <c r="I1055" s="29">
        <v>237517</v>
      </c>
      <c r="J1055" s="29">
        <v>0</v>
      </c>
      <c r="K1055" s="29">
        <v>237517</v>
      </c>
      <c r="L1055" s="29">
        <v>188000</v>
      </c>
      <c r="M1055" s="29">
        <v>188000</v>
      </c>
      <c r="N1055" s="29">
        <v>79933.3</v>
      </c>
      <c r="O1055" s="29">
        <v>79933.3</v>
      </c>
    </row>
    <row r="1056" spans="1:15" x14ac:dyDescent="0.25">
      <c r="A1056" s="15" t="str">
        <f>MID(Tabla1[[#This Row],[Org 2]],1,2)</f>
        <v>10</v>
      </c>
      <c r="B1056" s="27" t="s">
        <v>491</v>
      </c>
      <c r="C1056" s="27" t="s">
        <v>536</v>
      </c>
      <c r="D1056" s="16" t="str">
        <f>VLOOKUP(Tabla1[[#This Row],[Prog.]],Hoja2!B:C,2,FALSE)</f>
        <v>Dirección del área de personas mayores, familia y servicios sociales</v>
      </c>
      <c r="E1056" s="17" t="str">
        <f t="shared" si="38"/>
        <v>1</v>
      </c>
      <c r="F1056" s="17" t="str">
        <f t="shared" si="39"/>
        <v>12</v>
      </c>
      <c r="G1056" s="27" t="s">
        <v>103</v>
      </c>
      <c r="H1056" s="28" t="s">
        <v>104</v>
      </c>
      <c r="I1056" s="29">
        <v>19602</v>
      </c>
      <c r="J1056" s="29">
        <v>0</v>
      </c>
      <c r="K1056" s="29">
        <v>19602</v>
      </c>
      <c r="L1056" s="29">
        <v>16600</v>
      </c>
      <c r="M1056" s="29">
        <v>16600</v>
      </c>
      <c r="N1056" s="29">
        <v>5802.76</v>
      </c>
      <c r="O1056" s="29">
        <v>5802.76</v>
      </c>
    </row>
    <row r="1057" spans="1:15" x14ac:dyDescent="0.25">
      <c r="A1057" s="15" t="str">
        <f>MID(Tabla1[[#This Row],[Org 2]],1,2)</f>
        <v>10</v>
      </c>
      <c r="B1057" s="27" t="s">
        <v>491</v>
      </c>
      <c r="C1057" s="27" t="s">
        <v>536</v>
      </c>
      <c r="D1057" s="16" t="str">
        <f>VLOOKUP(Tabla1[[#This Row],[Prog.]],Hoja2!B:C,2,FALSE)</f>
        <v>Dirección del área de personas mayores, familia y servicios sociales</v>
      </c>
      <c r="E1057" s="17" t="str">
        <f t="shared" si="38"/>
        <v>1</v>
      </c>
      <c r="F1057" s="17" t="str">
        <f t="shared" si="39"/>
        <v>13</v>
      </c>
      <c r="G1057" s="27" t="s">
        <v>142</v>
      </c>
      <c r="H1057" s="28" t="s">
        <v>94</v>
      </c>
      <c r="I1057" s="29">
        <v>22093</v>
      </c>
      <c r="J1057" s="29">
        <v>0</v>
      </c>
      <c r="K1057" s="29">
        <v>22093</v>
      </c>
      <c r="L1057" s="29">
        <v>23500</v>
      </c>
      <c r="M1057" s="29">
        <v>23500</v>
      </c>
      <c r="N1057" s="29">
        <v>3926.65</v>
      </c>
      <c r="O1057" s="29">
        <v>3926.65</v>
      </c>
    </row>
    <row r="1058" spans="1:15" x14ac:dyDescent="0.25">
      <c r="A1058" s="15" t="str">
        <f>MID(Tabla1[[#This Row],[Org 2]],1,2)</f>
        <v>10</v>
      </c>
      <c r="B1058" s="27" t="s">
        <v>491</v>
      </c>
      <c r="C1058" s="27" t="s">
        <v>536</v>
      </c>
      <c r="D1058" s="16" t="str">
        <f>VLOOKUP(Tabla1[[#This Row],[Prog.]],Hoja2!B:C,2,FALSE)</f>
        <v>Dirección del área de personas mayores, familia y servicios sociales</v>
      </c>
      <c r="E1058" s="17" t="str">
        <f t="shared" si="38"/>
        <v>1</v>
      </c>
      <c r="F1058" s="17" t="str">
        <f t="shared" si="39"/>
        <v>13</v>
      </c>
      <c r="G1058" s="27" t="s">
        <v>145</v>
      </c>
      <c r="H1058" s="28" t="s">
        <v>146</v>
      </c>
      <c r="I1058" s="29">
        <v>22576</v>
      </c>
      <c r="J1058" s="29">
        <v>0</v>
      </c>
      <c r="K1058" s="29">
        <v>22576</v>
      </c>
      <c r="L1058" s="29">
        <v>31100</v>
      </c>
      <c r="M1058" s="29">
        <v>31100</v>
      </c>
      <c r="N1058" s="29">
        <v>5546.18</v>
      </c>
      <c r="O1058" s="29">
        <v>5546.18</v>
      </c>
    </row>
    <row r="1059" spans="1:15" x14ac:dyDescent="0.25">
      <c r="A1059" s="15" t="str">
        <f>MID(Tabla1[[#This Row],[Org 2]],1,2)</f>
        <v>10</v>
      </c>
      <c r="B1059" s="27" t="s">
        <v>491</v>
      </c>
      <c r="C1059" s="27" t="s">
        <v>536</v>
      </c>
      <c r="D1059" s="16" t="str">
        <f>VLOOKUP(Tabla1[[#This Row],[Prog.]],Hoja2!B:C,2,FALSE)</f>
        <v>Dirección del área de personas mayores, familia y servicios sociales</v>
      </c>
      <c r="E1059" s="17" t="str">
        <f t="shared" si="38"/>
        <v>2</v>
      </c>
      <c r="F1059" s="17" t="str">
        <f t="shared" si="39"/>
        <v>21</v>
      </c>
      <c r="G1059" s="27" t="s">
        <v>133</v>
      </c>
      <c r="H1059" s="28" t="s">
        <v>134</v>
      </c>
      <c r="I1059" s="29">
        <v>3190</v>
      </c>
      <c r="J1059" s="29">
        <v>0</v>
      </c>
      <c r="K1059" s="29">
        <v>3190</v>
      </c>
      <c r="L1059" s="29">
        <v>2897.95</v>
      </c>
      <c r="M1059" s="29">
        <v>2897.95</v>
      </c>
      <c r="N1059" s="29">
        <v>0</v>
      </c>
      <c r="O1059" s="29">
        <v>0</v>
      </c>
    </row>
    <row r="1060" spans="1:15" x14ac:dyDescent="0.25">
      <c r="A1060" s="15" t="str">
        <f>MID(Tabla1[[#This Row],[Org 2]],1,2)</f>
        <v>10</v>
      </c>
      <c r="B1060" s="27" t="s">
        <v>491</v>
      </c>
      <c r="C1060" s="27" t="s">
        <v>536</v>
      </c>
      <c r="D1060" s="16" t="str">
        <f>VLOOKUP(Tabla1[[#This Row],[Prog.]],Hoja2!B:C,2,FALSE)</f>
        <v>Dirección del área de personas mayores, familia y servicios sociales</v>
      </c>
      <c r="E1060" s="17" t="str">
        <f t="shared" si="38"/>
        <v>2</v>
      </c>
      <c r="F1060" s="17" t="str">
        <f t="shared" si="39"/>
        <v>22</v>
      </c>
      <c r="G1060" s="27" t="s">
        <v>165</v>
      </c>
      <c r="H1060" s="28" t="s">
        <v>166</v>
      </c>
      <c r="I1060" s="29">
        <v>13000</v>
      </c>
      <c r="J1060" s="29">
        <v>0</v>
      </c>
      <c r="K1060" s="29">
        <v>13000</v>
      </c>
      <c r="L1060" s="29">
        <v>254.71</v>
      </c>
      <c r="M1060" s="29">
        <v>254.71</v>
      </c>
      <c r="N1060" s="29">
        <v>254.71</v>
      </c>
      <c r="O1060" s="29">
        <v>254.71</v>
      </c>
    </row>
    <row r="1061" spans="1:15" x14ac:dyDescent="0.25">
      <c r="A1061" s="15" t="str">
        <f>MID(Tabla1[[#This Row],[Org 2]],1,2)</f>
        <v>10</v>
      </c>
      <c r="B1061" s="27" t="s">
        <v>491</v>
      </c>
      <c r="C1061" s="27" t="s">
        <v>536</v>
      </c>
      <c r="D1061" s="16" t="str">
        <f>VLOOKUP(Tabla1[[#This Row],[Prog.]],Hoja2!B:C,2,FALSE)</f>
        <v>Dirección del área de personas mayores, familia y servicios sociales</v>
      </c>
      <c r="E1061" s="17" t="str">
        <f t="shared" si="38"/>
        <v>2</v>
      </c>
      <c r="F1061" s="17" t="str">
        <f t="shared" si="39"/>
        <v>22</v>
      </c>
      <c r="G1061" s="27" t="s">
        <v>137</v>
      </c>
      <c r="H1061" s="28" t="s">
        <v>138</v>
      </c>
      <c r="I1061" s="29">
        <v>167440</v>
      </c>
      <c r="J1061" s="29">
        <v>0</v>
      </c>
      <c r="K1061" s="29">
        <v>167440</v>
      </c>
      <c r="L1061" s="29">
        <v>146435.73000000001</v>
      </c>
      <c r="M1061" s="29">
        <v>146435.73000000001</v>
      </c>
      <c r="N1061" s="29">
        <v>19359.990000000002</v>
      </c>
      <c r="O1061" s="29">
        <v>19359.990000000002</v>
      </c>
    </row>
    <row r="1062" spans="1:15" x14ac:dyDescent="0.25">
      <c r="A1062" s="15" t="str">
        <f>MID(Tabla1[[#This Row],[Org 2]],1,2)</f>
        <v>10</v>
      </c>
      <c r="B1062" s="27" t="s">
        <v>491</v>
      </c>
      <c r="C1062" s="27" t="s">
        <v>536</v>
      </c>
      <c r="D1062" s="16" t="str">
        <f>VLOOKUP(Tabla1[[#This Row],[Prog.]],Hoja2!B:C,2,FALSE)</f>
        <v>Dirección del área de personas mayores, familia y servicios sociales</v>
      </c>
      <c r="E1062" s="17" t="str">
        <f t="shared" si="38"/>
        <v>3</v>
      </c>
      <c r="F1062" s="17" t="str">
        <f t="shared" si="39"/>
        <v>35</v>
      </c>
      <c r="G1062" s="27" t="s">
        <v>892</v>
      </c>
      <c r="H1062" s="28" t="s">
        <v>893</v>
      </c>
      <c r="I1062" s="29">
        <v>200</v>
      </c>
      <c r="J1062" s="29">
        <v>0</v>
      </c>
      <c r="K1062" s="29">
        <v>200</v>
      </c>
      <c r="L1062" s="29">
        <v>109.66</v>
      </c>
      <c r="M1062" s="29">
        <v>109.66</v>
      </c>
      <c r="N1062" s="29">
        <v>109.66</v>
      </c>
      <c r="O1062" s="29">
        <v>109.66</v>
      </c>
    </row>
    <row r="1063" spans="1:15" x14ac:dyDescent="0.25">
      <c r="A1063" s="15" t="str">
        <f>MID(Tabla1[[#This Row],[Org 2]],1,2)</f>
        <v>10</v>
      </c>
      <c r="B1063" s="27" t="s">
        <v>491</v>
      </c>
      <c r="C1063" s="27" t="s">
        <v>371</v>
      </c>
      <c r="D1063" s="16" t="str">
        <f>VLOOKUP(Tabla1[[#This Row],[Prog.]],Hoja2!B:C,2,FALSE)</f>
        <v>Centro de programas juveniles</v>
      </c>
      <c r="E1063" s="17" t="str">
        <f t="shared" si="38"/>
        <v>1</v>
      </c>
      <c r="F1063" s="17" t="str">
        <f t="shared" si="39"/>
        <v>12</v>
      </c>
      <c r="G1063" s="27" t="s">
        <v>127</v>
      </c>
      <c r="H1063" s="28" t="s">
        <v>128</v>
      </c>
      <c r="I1063" s="29">
        <v>15905</v>
      </c>
      <c r="J1063" s="29">
        <v>0</v>
      </c>
      <c r="K1063" s="29">
        <v>15905</v>
      </c>
      <c r="L1063" s="29">
        <v>12000</v>
      </c>
      <c r="M1063" s="29">
        <v>12000</v>
      </c>
      <c r="N1063" s="29">
        <v>6276.28</v>
      </c>
      <c r="O1063" s="29">
        <v>6276.28</v>
      </c>
    </row>
    <row r="1064" spans="1:15" x14ac:dyDescent="0.25">
      <c r="A1064" s="15" t="str">
        <f>MID(Tabla1[[#This Row],[Org 2]],1,2)</f>
        <v>10</v>
      </c>
      <c r="B1064" s="27" t="s">
        <v>491</v>
      </c>
      <c r="C1064" s="27" t="s">
        <v>371</v>
      </c>
      <c r="D1064" s="16" t="str">
        <f>VLOOKUP(Tabla1[[#This Row],[Prog.]],Hoja2!B:C,2,FALSE)</f>
        <v>Centro de programas juveniles</v>
      </c>
      <c r="E1064" s="17" t="str">
        <f t="shared" si="38"/>
        <v>1</v>
      </c>
      <c r="F1064" s="17" t="str">
        <f t="shared" si="39"/>
        <v>12</v>
      </c>
      <c r="G1064" s="27" t="s">
        <v>129</v>
      </c>
      <c r="H1064" s="28" t="s">
        <v>130</v>
      </c>
      <c r="I1064" s="29">
        <v>10325</v>
      </c>
      <c r="J1064" s="29">
        <v>0</v>
      </c>
      <c r="K1064" s="29">
        <v>10325</v>
      </c>
      <c r="L1064" s="29">
        <v>8000</v>
      </c>
      <c r="M1064" s="29">
        <v>8000</v>
      </c>
      <c r="N1064" s="29">
        <v>1433.96</v>
      </c>
      <c r="O1064" s="29">
        <v>1433.96</v>
      </c>
    </row>
    <row r="1065" spans="1:15" x14ac:dyDescent="0.25">
      <c r="A1065" s="15" t="str">
        <f>MID(Tabla1[[#This Row],[Org 2]],1,2)</f>
        <v>10</v>
      </c>
      <c r="B1065" s="27" t="s">
        <v>491</v>
      </c>
      <c r="C1065" s="27" t="s">
        <v>371</v>
      </c>
      <c r="D1065" s="16" t="str">
        <f>VLOOKUP(Tabla1[[#This Row],[Prog.]],Hoja2!B:C,2,FALSE)</f>
        <v>Centro de programas juveniles</v>
      </c>
      <c r="E1065" s="17" t="str">
        <f t="shared" si="38"/>
        <v>1</v>
      </c>
      <c r="F1065" s="17" t="str">
        <f t="shared" si="39"/>
        <v>12</v>
      </c>
      <c r="G1065" s="27" t="s">
        <v>97</v>
      </c>
      <c r="H1065" s="28" t="s">
        <v>98</v>
      </c>
      <c r="I1065" s="29">
        <v>7668</v>
      </c>
      <c r="J1065" s="29">
        <v>0</v>
      </c>
      <c r="K1065" s="29">
        <v>7668</v>
      </c>
      <c r="L1065" s="29">
        <v>6000</v>
      </c>
      <c r="M1065" s="29">
        <v>6000</v>
      </c>
      <c r="N1065" s="29">
        <v>2024.42</v>
      </c>
      <c r="O1065" s="29">
        <v>2024.42</v>
      </c>
    </row>
    <row r="1066" spans="1:15" x14ac:dyDescent="0.25">
      <c r="A1066" s="15" t="str">
        <f>MID(Tabla1[[#This Row],[Org 2]],1,2)</f>
        <v>10</v>
      </c>
      <c r="B1066" s="27" t="s">
        <v>491</v>
      </c>
      <c r="C1066" s="27" t="s">
        <v>371</v>
      </c>
      <c r="D1066" s="16" t="str">
        <f>VLOOKUP(Tabla1[[#This Row],[Prog.]],Hoja2!B:C,2,FALSE)</f>
        <v>Centro de programas juveniles</v>
      </c>
      <c r="E1066" s="17" t="str">
        <f t="shared" si="38"/>
        <v>1</v>
      </c>
      <c r="F1066" s="17" t="str">
        <f t="shared" si="39"/>
        <v>12</v>
      </c>
      <c r="G1066" s="27" t="s">
        <v>99</v>
      </c>
      <c r="H1066" s="28" t="s">
        <v>100</v>
      </c>
      <c r="I1066" s="29">
        <v>17309</v>
      </c>
      <c r="J1066" s="29">
        <v>0</v>
      </c>
      <c r="K1066" s="29">
        <v>17309</v>
      </c>
      <c r="L1066" s="29">
        <v>12000</v>
      </c>
      <c r="M1066" s="29">
        <v>12000</v>
      </c>
      <c r="N1066" s="29">
        <v>4071.46</v>
      </c>
      <c r="O1066" s="29">
        <v>4071.46</v>
      </c>
    </row>
    <row r="1067" spans="1:15" x14ac:dyDescent="0.25">
      <c r="A1067" s="15" t="str">
        <f>MID(Tabla1[[#This Row],[Org 2]],1,2)</f>
        <v>10</v>
      </c>
      <c r="B1067" s="27" t="s">
        <v>491</v>
      </c>
      <c r="C1067" s="27" t="s">
        <v>371</v>
      </c>
      <c r="D1067" s="16" t="str">
        <f>VLOOKUP(Tabla1[[#This Row],[Prog.]],Hoja2!B:C,2,FALSE)</f>
        <v>Centro de programas juveniles</v>
      </c>
      <c r="E1067" s="17" t="str">
        <f t="shared" si="38"/>
        <v>1</v>
      </c>
      <c r="F1067" s="17" t="str">
        <f t="shared" si="39"/>
        <v>12</v>
      </c>
      <c r="G1067" s="27" t="s">
        <v>101</v>
      </c>
      <c r="H1067" s="28" t="s">
        <v>102</v>
      </c>
      <c r="I1067" s="29">
        <v>45443</v>
      </c>
      <c r="J1067" s="29">
        <v>0</v>
      </c>
      <c r="K1067" s="29">
        <v>45443</v>
      </c>
      <c r="L1067" s="29">
        <v>30000</v>
      </c>
      <c r="M1067" s="29">
        <v>30000</v>
      </c>
      <c r="N1067" s="29">
        <v>12265.75</v>
      </c>
      <c r="O1067" s="29">
        <v>12265.75</v>
      </c>
    </row>
    <row r="1068" spans="1:15" x14ac:dyDescent="0.25">
      <c r="A1068" s="15" t="str">
        <f>MID(Tabla1[[#This Row],[Org 2]],1,2)</f>
        <v>10</v>
      </c>
      <c r="B1068" s="27" t="s">
        <v>491</v>
      </c>
      <c r="C1068" s="27" t="s">
        <v>371</v>
      </c>
      <c r="D1068" s="16" t="str">
        <f>VLOOKUP(Tabla1[[#This Row],[Prog.]],Hoja2!B:C,2,FALSE)</f>
        <v>Centro de programas juveniles</v>
      </c>
      <c r="E1068" s="17" t="str">
        <f t="shared" si="38"/>
        <v>1</v>
      </c>
      <c r="F1068" s="17" t="str">
        <f t="shared" si="39"/>
        <v>12</v>
      </c>
      <c r="G1068" s="27" t="s">
        <v>103</v>
      </c>
      <c r="H1068" s="28" t="s">
        <v>104</v>
      </c>
      <c r="I1068" s="29">
        <v>3736</v>
      </c>
      <c r="J1068" s="29">
        <v>0</v>
      </c>
      <c r="K1068" s="29">
        <v>3736</v>
      </c>
      <c r="L1068" s="29">
        <v>3000</v>
      </c>
      <c r="M1068" s="29">
        <v>3000</v>
      </c>
      <c r="N1068" s="29">
        <v>1123.76</v>
      </c>
      <c r="O1068" s="29">
        <v>1123.76</v>
      </c>
    </row>
    <row r="1069" spans="1:15" x14ac:dyDescent="0.25">
      <c r="A1069" s="15" t="str">
        <f>MID(Tabla1[[#This Row],[Org 2]],1,2)</f>
        <v>10</v>
      </c>
      <c r="B1069" s="27" t="s">
        <v>491</v>
      </c>
      <c r="C1069" s="27" t="s">
        <v>371</v>
      </c>
      <c r="D1069" s="16" t="str">
        <f>VLOOKUP(Tabla1[[#This Row],[Prog.]],Hoja2!B:C,2,FALSE)</f>
        <v>Centro de programas juveniles</v>
      </c>
      <c r="E1069" s="17" t="str">
        <f t="shared" si="38"/>
        <v>1</v>
      </c>
      <c r="F1069" s="17" t="str">
        <f t="shared" si="39"/>
        <v>13</v>
      </c>
      <c r="G1069" s="27" t="s">
        <v>142</v>
      </c>
      <c r="H1069" s="28" t="s">
        <v>94</v>
      </c>
      <c r="I1069" s="29">
        <v>0</v>
      </c>
      <c r="J1069" s="29">
        <v>0</v>
      </c>
      <c r="K1069" s="29">
        <v>0</v>
      </c>
      <c r="L1069" s="29">
        <v>19000</v>
      </c>
      <c r="M1069" s="29">
        <v>19000</v>
      </c>
      <c r="N1069" s="29">
        <v>1686.88</v>
      </c>
      <c r="O1069" s="29">
        <v>1686.88</v>
      </c>
    </row>
    <row r="1070" spans="1:15" x14ac:dyDescent="0.25">
      <c r="A1070" s="15" t="str">
        <f>MID(Tabla1[[#This Row],[Org 2]],1,2)</f>
        <v>10</v>
      </c>
      <c r="B1070" s="27" t="s">
        <v>491</v>
      </c>
      <c r="C1070" s="27" t="s">
        <v>371</v>
      </c>
      <c r="D1070" s="16" t="str">
        <f>VLOOKUP(Tabla1[[#This Row],[Prog.]],Hoja2!B:C,2,FALSE)</f>
        <v>Centro de programas juveniles</v>
      </c>
      <c r="E1070" s="17" t="str">
        <f t="shared" si="38"/>
        <v>1</v>
      </c>
      <c r="F1070" s="17" t="str">
        <f t="shared" si="39"/>
        <v>13</v>
      </c>
      <c r="G1070" s="27" t="s">
        <v>145</v>
      </c>
      <c r="H1070" s="28" t="s">
        <v>146</v>
      </c>
      <c r="I1070" s="29">
        <v>0</v>
      </c>
      <c r="J1070" s="29">
        <v>0</v>
      </c>
      <c r="K1070" s="29">
        <v>0</v>
      </c>
      <c r="L1070" s="29">
        <v>15000</v>
      </c>
      <c r="M1070" s="29">
        <v>15000</v>
      </c>
      <c r="N1070" s="29">
        <v>2621.63</v>
      </c>
      <c r="O1070" s="29">
        <v>2621.63</v>
      </c>
    </row>
    <row r="1071" spans="1:15" x14ac:dyDescent="0.25">
      <c r="A1071" s="15" t="str">
        <f>MID(Tabla1[[#This Row],[Org 2]],1,2)</f>
        <v>10</v>
      </c>
      <c r="B1071" s="27" t="s">
        <v>491</v>
      </c>
      <c r="C1071" s="27" t="s">
        <v>371</v>
      </c>
      <c r="D1071" s="16" t="str">
        <f>VLOOKUP(Tabla1[[#This Row],[Prog.]],Hoja2!B:C,2,FALSE)</f>
        <v>Centro de programas juveniles</v>
      </c>
      <c r="E1071" s="17" t="str">
        <f t="shared" si="38"/>
        <v>1</v>
      </c>
      <c r="F1071" s="17" t="str">
        <f t="shared" si="39"/>
        <v>14</v>
      </c>
      <c r="G1071" s="27" t="s">
        <v>302</v>
      </c>
      <c r="H1071" s="28" t="s">
        <v>303</v>
      </c>
      <c r="I1071" s="29">
        <v>0</v>
      </c>
      <c r="J1071" s="29">
        <v>0</v>
      </c>
      <c r="K1071" s="29">
        <v>0</v>
      </c>
      <c r="L1071" s="29">
        <v>4000</v>
      </c>
      <c r="M1071" s="29">
        <v>4000</v>
      </c>
      <c r="N1071" s="29">
        <v>3517.25</v>
      </c>
      <c r="O1071" s="29">
        <v>3517.25</v>
      </c>
    </row>
    <row r="1072" spans="1:15" x14ac:dyDescent="0.25">
      <c r="A1072" s="15" t="str">
        <f>MID(Tabla1[[#This Row],[Org 2]],1,2)</f>
        <v>10</v>
      </c>
      <c r="B1072" s="27" t="s">
        <v>491</v>
      </c>
      <c r="C1072" s="27" t="s">
        <v>371</v>
      </c>
      <c r="D1072" s="16" t="str">
        <f>VLOOKUP(Tabla1[[#This Row],[Prog.]],Hoja2!B:C,2,FALSE)</f>
        <v>Centro de programas juveniles</v>
      </c>
      <c r="E1072" s="17" t="str">
        <f t="shared" si="38"/>
        <v>2</v>
      </c>
      <c r="F1072" s="17" t="str">
        <f t="shared" si="39"/>
        <v>21</v>
      </c>
      <c r="G1072" s="27" t="s">
        <v>211</v>
      </c>
      <c r="H1072" s="28" t="s">
        <v>212</v>
      </c>
      <c r="I1072" s="29">
        <v>10000</v>
      </c>
      <c r="J1072" s="29">
        <v>0</v>
      </c>
      <c r="K1072" s="29">
        <v>10000</v>
      </c>
      <c r="L1072" s="29">
        <v>2200</v>
      </c>
      <c r="M1072" s="29">
        <v>3.98</v>
      </c>
      <c r="N1072" s="29">
        <v>3.98</v>
      </c>
      <c r="O1072" s="29">
        <v>3.98</v>
      </c>
    </row>
    <row r="1073" spans="1:15" x14ac:dyDescent="0.25">
      <c r="A1073" s="15" t="str">
        <f>MID(Tabla1[[#This Row],[Org 2]],1,2)</f>
        <v>10</v>
      </c>
      <c r="B1073" s="27" t="s">
        <v>491</v>
      </c>
      <c r="C1073" s="27" t="s">
        <v>371</v>
      </c>
      <c r="D1073" s="16" t="str">
        <f>VLOOKUP(Tabla1[[#This Row],[Prog.]],Hoja2!B:C,2,FALSE)</f>
        <v>Centro de programas juveniles</v>
      </c>
      <c r="E1073" s="17" t="str">
        <f t="shared" si="38"/>
        <v>2</v>
      </c>
      <c r="F1073" s="17" t="str">
        <f t="shared" si="39"/>
        <v>21</v>
      </c>
      <c r="G1073" s="27" t="s">
        <v>133</v>
      </c>
      <c r="H1073" s="28" t="s">
        <v>134</v>
      </c>
      <c r="I1073" s="29">
        <v>15000</v>
      </c>
      <c r="J1073" s="29">
        <v>0</v>
      </c>
      <c r="K1073" s="29">
        <v>15000</v>
      </c>
      <c r="L1073" s="29">
        <v>16157.92</v>
      </c>
      <c r="M1073" s="29">
        <v>3991.26</v>
      </c>
      <c r="N1073" s="29">
        <v>1886.22</v>
      </c>
      <c r="O1073" s="29">
        <v>1886.22</v>
      </c>
    </row>
    <row r="1074" spans="1:15" x14ac:dyDescent="0.25">
      <c r="A1074" s="15" t="str">
        <f>MID(Tabla1[[#This Row],[Org 2]],1,2)</f>
        <v>10</v>
      </c>
      <c r="B1074" s="27" t="s">
        <v>491</v>
      </c>
      <c r="C1074" s="27" t="s">
        <v>371</v>
      </c>
      <c r="D1074" s="16" t="str">
        <f>VLOOKUP(Tabla1[[#This Row],[Prog.]],Hoja2!B:C,2,FALSE)</f>
        <v>Centro de programas juveniles</v>
      </c>
      <c r="E1074" s="17" t="str">
        <f t="shared" si="38"/>
        <v>2</v>
      </c>
      <c r="F1074" s="17" t="str">
        <f t="shared" si="39"/>
        <v>22</v>
      </c>
      <c r="G1074" s="27" t="s">
        <v>168</v>
      </c>
      <c r="H1074" s="28" t="s">
        <v>169</v>
      </c>
      <c r="I1074" s="29">
        <v>65000</v>
      </c>
      <c r="J1074" s="29">
        <v>0</v>
      </c>
      <c r="K1074" s="29">
        <v>65000</v>
      </c>
      <c r="L1074" s="29">
        <v>65000</v>
      </c>
      <c r="M1074" s="29">
        <v>65000</v>
      </c>
      <c r="N1074" s="29">
        <v>17585.73</v>
      </c>
      <c r="O1074" s="29">
        <v>17585.73</v>
      </c>
    </row>
    <row r="1075" spans="1:15" x14ac:dyDescent="0.25">
      <c r="A1075" s="15" t="str">
        <f>MID(Tabla1[[#This Row],[Org 2]],1,2)</f>
        <v>10</v>
      </c>
      <c r="B1075" s="27" t="s">
        <v>491</v>
      </c>
      <c r="C1075" s="27" t="s">
        <v>371</v>
      </c>
      <c r="D1075" s="16" t="str">
        <f>VLOOKUP(Tabla1[[#This Row],[Prog.]],Hoja2!B:C,2,FALSE)</f>
        <v>Centro de programas juveniles</v>
      </c>
      <c r="E1075" s="17" t="str">
        <f t="shared" si="38"/>
        <v>2</v>
      </c>
      <c r="F1075" s="17" t="str">
        <f t="shared" si="39"/>
        <v>22</v>
      </c>
      <c r="G1075" s="27" t="s">
        <v>372</v>
      </c>
      <c r="H1075" s="28" t="s">
        <v>373</v>
      </c>
      <c r="I1075" s="29">
        <v>60000</v>
      </c>
      <c r="J1075" s="29">
        <v>0</v>
      </c>
      <c r="K1075" s="29">
        <v>60000</v>
      </c>
      <c r="L1075" s="29">
        <v>12716</v>
      </c>
      <c r="M1075" s="29">
        <v>12716</v>
      </c>
      <c r="N1075" s="29">
        <v>12715.99</v>
      </c>
      <c r="O1075" s="29">
        <v>12715.99</v>
      </c>
    </row>
    <row r="1076" spans="1:15" x14ac:dyDescent="0.25">
      <c r="A1076" s="15" t="str">
        <f>MID(Tabla1[[#This Row],[Org 2]],1,2)</f>
        <v>10</v>
      </c>
      <c r="B1076" s="27" t="s">
        <v>491</v>
      </c>
      <c r="C1076" s="27" t="s">
        <v>371</v>
      </c>
      <c r="D1076" s="16" t="str">
        <f>VLOOKUP(Tabla1[[#This Row],[Prog.]],Hoja2!B:C,2,FALSE)</f>
        <v>Centro de programas juveniles</v>
      </c>
      <c r="E1076" s="17" t="str">
        <f t="shared" si="38"/>
        <v>2</v>
      </c>
      <c r="F1076" s="17" t="str">
        <f t="shared" si="39"/>
        <v>22</v>
      </c>
      <c r="G1076" s="27" t="s">
        <v>506</v>
      </c>
      <c r="H1076" s="28" t="s">
        <v>507</v>
      </c>
      <c r="I1076" s="29">
        <v>10000</v>
      </c>
      <c r="J1076" s="29">
        <v>0</v>
      </c>
      <c r="K1076" s="29">
        <v>10000</v>
      </c>
      <c r="L1076" s="29">
        <v>0</v>
      </c>
      <c r="M1076" s="29">
        <v>0</v>
      </c>
      <c r="N1076" s="29">
        <v>0</v>
      </c>
      <c r="O1076" s="29">
        <v>0</v>
      </c>
    </row>
    <row r="1077" spans="1:15" x14ac:dyDescent="0.25">
      <c r="A1077" s="15" t="str">
        <f>MID(Tabla1[[#This Row],[Org 2]],1,2)</f>
        <v>10</v>
      </c>
      <c r="B1077" s="27" t="s">
        <v>491</v>
      </c>
      <c r="C1077" s="27" t="s">
        <v>371</v>
      </c>
      <c r="D1077" s="16" t="str">
        <f>VLOOKUP(Tabla1[[#This Row],[Prog.]],Hoja2!B:C,2,FALSE)</f>
        <v>Centro de programas juveniles</v>
      </c>
      <c r="E1077" s="17" t="str">
        <f t="shared" si="38"/>
        <v>2</v>
      </c>
      <c r="F1077" s="17" t="str">
        <f t="shared" si="39"/>
        <v>22</v>
      </c>
      <c r="G1077" s="27" t="s">
        <v>165</v>
      </c>
      <c r="H1077" s="28" t="s">
        <v>166</v>
      </c>
      <c r="I1077" s="29">
        <v>10000</v>
      </c>
      <c r="J1077" s="29">
        <v>0</v>
      </c>
      <c r="K1077" s="29">
        <v>10000</v>
      </c>
      <c r="L1077" s="29">
        <v>0</v>
      </c>
      <c r="M1077" s="29">
        <v>0</v>
      </c>
      <c r="N1077" s="29">
        <v>0</v>
      </c>
      <c r="O1077" s="29">
        <v>0</v>
      </c>
    </row>
    <row r="1078" spans="1:15" x14ac:dyDescent="0.25">
      <c r="A1078" s="15" t="str">
        <f>MID(Tabla1[[#This Row],[Org 2]],1,2)</f>
        <v>10</v>
      </c>
      <c r="B1078" s="27" t="s">
        <v>491</v>
      </c>
      <c r="C1078" s="27" t="s">
        <v>371</v>
      </c>
      <c r="D1078" s="16" t="str">
        <f>VLOOKUP(Tabla1[[#This Row],[Prog.]],Hoja2!B:C,2,FALSE)</f>
        <v>Centro de programas juveniles</v>
      </c>
      <c r="E1078" s="17" t="str">
        <f t="shared" si="38"/>
        <v>2</v>
      </c>
      <c r="F1078" s="17" t="str">
        <f t="shared" si="39"/>
        <v>22</v>
      </c>
      <c r="G1078" s="27" t="s">
        <v>215</v>
      </c>
      <c r="H1078" s="28" t="s">
        <v>216</v>
      </c>
      <c r="I1078" s="29">
        <v>46800</v>
      </c>
      <c r="J1078" s="29">
        <v>0</v>
      </c>
      <c r="K1078" s="29">
        <v>46800</v>
      </c>
      <c r="L1078" s="29">
        <v>53567.18</v>
      </c>
      <c r="M1078" s="29">
        <v>53567.18</v>
      </c>
      <c r="N1078" s="29">
        <v>9524.39</v>
      </c>
      <c r="O1078" s="29">
        <v>4630.75</v>
      </c>
    </row>
    <row r="1079" spans="1:15" x14ac:dyDescent="0.25">
      <c r="A1079" s="15" t="str">
        <f>MID(Tabla1[[#This Row],[Org 2]],1,2)</f>
        <v>10</v>
      </c>
      <c r="B1079" s="27" t="s">
        <v>491</v>
      </c>
      <c r="C1079" s="27" t="s">
        <v>371</v>
      </c>
      <c r="D1079" s="16" t="str">
        <f>VLOOKUP(Tabla1[[#This Row],[Prog.]],Hoja2!B:C,2,FALSE)</f>
        <v>Centro de programas juveniles</v>
      </c>
      <c r="E1079" s="17" t="str">
        <f t="shared" si="38"/>
        <v>2</v>
      </c>
      <c r="F1079" s="17" t="str">
        <f t="shared" si="39"/>
        <v>22</v>
      </c>
      <c r="G1079" s="27" t="s">
        <v>280</v>
      </c>
      <c r="H1079" s="28" t="s">
        <v>281</v>
      </c>
      <c r="I1079" s="29">
        <v>0</v>
      </c>
      <c r="J1079" s="29">
        <v>0</v>
      </c>
      <c r="K1079" s="29">
        <v>0</v>
      </c>
      <c r="L1079" s="29">
        <v>23595.919999999998</v>
      </c>
      <c r="M1079" s="29">
        <v>23595.919999999998</v>
      </c>
      <c r="N1079" s="29">
        <v>13151.1</v>
      </c>
      <c r="O1079" s="29">
        <v>13151.1</v>
      </c>
    </row>
    <row r="1080" spans="1:15" x14ac:dyDescent="0.25">
      <c r="A1080" s="15" t="str">
        <f>MID(Tabla1[[#This Row],[Org 2]],1,2)</f>
        <v>10</v>
      </c>
      <c r="B1080" s="27" t="s">
        <v>491</v>
      </c>
      <c r="C1080" s="27" t="s">
        <v>371</v>
      </c>
      <c r="D1080" s="16" t="str">
        <f>VLOOKUP(Tabla1[[#This Row],[Prog.]],Hoja2!B:C,2,FALSE)</f>
        <v>Centro de programas juveniles</v>
      </c>
      <c r="E1080" s="17" t="str">
        <f t="shared" si="38"/>
        <v>2</v>
      </c>
      <c r="F1080" s="17" t="str">
        <f t="shared" si="39"/>
        <v>22</v>
      </c>
      <c r="G1080" s="27" t="s">
        <v>137</v>
      </c>
      <c r="H1080" s="28" t="s">
        <v>138</v>
      </c>
      <c r="I1080" s="29">
        <v>886022</v>
      </c>
      <c r="J1080" s="29">
        <v>0</v>
      </c>
      <c r="K1080" s="29">
        <v>886022</v>
      </c>
      <c r="L1080" s="29">
        <v>819684.89</v>
      </c>
      <c r="M1080" s="29">
        <v>819684.89</v>
      </c>
      <c r="N1080" s="29">
        <v>133776.31</v>
      </c>
      <c r="O1080" s="29">
        <v>133776.31</v>
      </c>
    </row>
    <row r="1081" spans="1:15" x14ac:dyDescent="0.25">
      <c r="A1081" s="15" t="str">
        <f>MID(Tabla1[[#This Row],[Org 2]],1,2)</f>
        <v>10</v>
      </c>
      <c r="B1081" s="27" t="s">
        <v>491</v>
      </c>
      <c r="C1081" s="27" t="s">
        <v>371</v>
      </c>
      <c r="D1081" s="16" t="str">
        <f>VLOOKUP(Tabla1[[#This Row],[Prog.]],Hoja2!B:C,2,FALSE)</f>
        <v>Centro de programas juveniles</v>
      </c>
      <c r="E1081" s="17" t="str">
        <f t="shared" si="38"/>
        <v>4</v>
      </c>
      <c r="F1081" s="17" t="str">
        <f t="shared" si="39"/>
        <v>48</v>
      </c>
      <c r="G1081" s="27" t="s">
        <v>374</v>
      </c>
      <c r="H1081" s="28" t="s">
        <v>375</v>
      </c>
      <c r="I1081" s="29">
        <v>137565</v>
      </c>
      <c r="J1081" s="29">
        <v>0</v>
      </c>
      <c r="K1081" s="29">
        <v>137565</v>
      </c>
      <c r="L1081" s="29">
        <v>58740</v>
      </c>
      <c r="M1081" s="29">
        <v>58740</v>
      </c>
      <c r="N1081" s="29">
        <v>0</v>
      </c>
      <c r="O1081" s="29">
        <v>0</v>
      </c>
    </row>
    <row r="1082" spans="1:15" x14ac:dyDescent="0.25">
      <c r="A1082" s="15" t="str">
        <f>MID(Tabla1[[#This Row],[Org 2]],1,2)</f>
        <v>10</v>
      </c>
      <c r="B1082" s="27" t="s">
        <v>491</v>
      </c>
      <c r="C1082" s="27" t="s">
        <v>371</v>
      </c>
      <c r="D1082" s="16" t="str">
        <f>VLOOKUP(Tabla1[[#This Row],[Prog.]],Hoja2!B:C,2,FALSE)</f>
        <v>Centro de programas juveniles</v>
      </c>
      <c r="E1082" s="17" t="str">
        <f t="shared" si="38"/>
        <v>4</v>
      </c>
      <c r="F1082" s="17" t="str">
        <f t="shared" si="39"/>
        <v>48</v>
      </c>
      <c r="G1082" s="27" t="s">
        <v>376</v>
      </c>
      <c r="H1082" s="28" t="s">
        <v>377</v>
      </c>
      <c r="I1082" s="29">
        <v>58500</v>
      </c>
      <c r="J1082" s="29">
        <v>0</v>
      </c>
      <c r="K1082" s="29">
        <v>58500</v>
      </c>
      <c r="L1082" s="29">
        <v>58500</v>
      </c>
      <c r="M1082" s="29">
        <v>58500</v>
      </c>
      <c r="N1082" s="29">
        <v>0</v>
      </c>
      <c r="O1082" s="29">
        <v>0</v>
      </c>
    </row>
    <row r="1083" spans="1:15" x14ac:dyDescent="0.25">
      <c r="A1083" s="15" t="str">
        <f>MID(Tabla1[[#This Row],[Org 2]],1,2)</f>
        <v>10</v>
      </c>
      <c r="B1083" s="27" t="s">
        <v>491</v>
      </c>
      <c r="C1083" s="27" t="s">
        <v>371</v>
      </c>
      <c r="D1083" s="16" t="str">
        <f>VLOOKUP(Tabla1[[#This Row],[Prog.]],Hoja2!B:C,2,FALSE)</f>
        <v>Centro de programas juveniles</v>
      </c>
      <c r="E1083" s="17" t="str">
        <f t="shared" si="38"/>
        <v>4</v>
      </c>
      <c r="F1083" s="17" t="str">
        <f t="shared" si="39"/>
        <v>48</v>
      </c>
      <c r="G1083" s="27" t="s">
        <v>378</v>
      </c>
      <c r="H1083" s="28" t="s">
        <v>379</v>
      </c>
      <c r="I1083" s="29">
        <v>15000</v>
      </c>
      <c r="J1083" s="29">
        <v>0</v>
      </c>
      <c r="K1083" s="29">
        <v>15000</v>
      </c>
      <c r="L1083" s="29">
        <v>0</v>
      </c>
      <c r="M1083" s="29">
        <v>0</v>
      </c>
      <c r="N1083" s="29">
        <v>0</v>
      </c>
      <c r="O1083" s="29">
        <v>0</v>
      </c>
    </row>
    <row r="1084" spans="1:15" x14ac:dyDescent="0.25">
      <c r="A1084" s="15" t="str">
        <f>MID(Tabla1[[#This Row],[Org 2]],1,2)</f>
        <v>10</v>
      </c>
      <c r="B1084" s="27" t="s">
        <v>491</v>
      </c>
      <c r="C1084" s="27" t="s">
        <v>382</v>
      </c>
      <c r="D1084" s="16" t="str">
        <f>VLOOKUP(Tabla1[[#This Row],[Prog.]],Hoja2!B:C,2,FALSE)</f>
        <v>Políticas de igualdad</v>
      </c>
      <c r="E1084" s="17" t="str">
        <f t="shared" si="38"/>
        <v>1</v>
      </c>
      <c r="F1084" s="17" t="str">
        <f t="shared" si="39"/>
        <v>12</v>
      </c>
      <c r="G1084" s="27" t="s">
        <v>125</v>
      </c>
      <c r="H1084" s="28" t="s">
        <v>126</v>
      </c>
      <c r="I1084" s="29">
        <v>18087</v>
      </c>
      <c r="J1084" s="29">
        <v>0</v>
      </c>
      <c r="K1084" s="29">
        <v>18087</v>
      </c>
      <c r="L1084" s="29">
        <v>13000</v>
      </c>
      <c r="M1084" s="29">
        <v>13000</v>
      </c>
      <c r="N1084" s="29">
        <v>5307.6</v>
      </c>
      <c r="O1084" s="29">
        <v>5307.6</v>
      </c>
    </row>
    <row r="1085" spans="1:15" x14ac:dyDescent="0.25">
      <c r="A1085" s="15" t="str">
        <f>MID(Tabla1[[#This Row],[Org 2]],1,2)</f>
        <v>10</v>
      </c>
      <c r="B1085" s="27" t="s">
        <v>491</v>
      </c>
      <c r="C1085" s="27" t="s">
        <v>382</v>
      </c>
      <c r="D1085" s="16" t="str">
        <f>VLOOKUP(Tabla1[[#This Row],[Prog.]],Hoja2!B:C,2,FALSE)</f>
        <v>Políticas de igualdad</v>
      </c>
      <c r="E1085" s="17" t="str">
        <f t="shared" si="38"/>
        <v>1</v>
      </c>
      <c r="F1085" s="17" t="str">
        <f t="shared" si="39"/>
        <v>12</v>
      </c>
      <c r="G1085" s="27" t="s">
        <v>127</v>
      </c>
      <c r="H1085" s="28" t="s">
        <v>128</v>
      </c>
      <c r="I1085" s="29">
        <v>63620</v>
      </c>
      <c r="J1085" s="29">
        <v>0</v>
      </c>
      <c r="K1085" s="29">
        <v>63620</v>
      </c>
      <c r="L1085" s="29">
        <v>23000</v>
      </c>
      <c r="M1085" s="29">
        <v>23000</v>
      </c>
      <c r="N1085" s="29">
        <v>6788</v>
      </c>
      <c r="O1085" s="29">
        <v>6788</v>
      </c>
    </row>
    <row r="1086" spans="1:15" x14ac:dyDescent="0.25">
      <c r="A1086" s="15" t="str">
        <f>MID(Tabla1[[#This Row],[Org 2]],1,2)</f>
        <v>10</v>
      </c>
      <c r="B1086" s="27" t="s">
        <v>491</v>
      </c>
      <c r="C1086" s="27" t="s">
        <v>382</v>
      </c>
      <c r="D1086" s="16" t="str">
        <f>VLOOKUP(Tabla1[[#This Row],[Prog.]],Hoja2!B:C,2,FALSE)</f>
        <v>Políticas de igualdad</v>
      </c>
      <c r="E1086" s="17" t="str">
        <f t="shared" ref="E1086:E1149" si="40">LEFT(G1086,1)</f>
        <v>1</v>
      </c>
      <c r="F1086" s="17" t="str">
        <f t="shared" ref="F1086:F1149" si="41">LEFT(G1086,2)</f>
        <v>12</v>
      </c>
      <c r="G1086" s="27" t="s">
        <v>95</v>
      </c>
      <c r="H1086" s="28" t="s">
        <v>96</v>
      </c>
      <c r="I1086" s="29">
        <v>0</v>
      </c>
      <c r="J1086" s="29">
        <v>0</v>
      </c>
      <c r="K1086" s="29">
        <v>0</v>
      </c>
      <c r="L1086" s="29">
        <v>9856</v>
      </c>
      <c r="M1086" s="29">
        <v>9856</v>
      </c>
      <c r="N1086" s="29">
        <v>1062.47</v>
      </c>
      <c r="O1086" s="29">
        <v>1062.47</v>
      </c>
    </row>
    <row r="1087" spans="1:15" x14ac:dyDescent="0.25">
      <c r="A1087" s="15" t="str">
        <f>MID(Tabla1[[#This Row],[Org 2]],1,2)</f>
        <v>10</v>
      </c>
      <c r="B1087" s="27" t="s">
        <v>491</v>
      </c>
      <c r="C1087" s="27" t="s">
        <v>382</v>
      </c>
      <c r="D1087" s="16" t="str">
        <f>VLOOKUP(Tabla1[[#This Row],[Prog.]],Hoja2!B:C,2,FALSE)</f>
        <v>Políticas de igualdad</v>
      </c>
      <c r="E1087" s="17" t="str">
        <f t="shared" si="40"/>
        <v>1</v>
      </c>
      <c r="F1087" s="17" t="str">
        <f t="shared" si="41"/>
        <v>12</v>
      </c>
      <c r="G1087" s="27" t="s">
        <v>129</v>
      </c>
      <c r="H1087" s="28" t="s">
        <v>130</v>
      </c>
      <c r="I1087" s="29">
        <v>20651</v>
      </c>
      <c r="J1087" s="29">
        <v>0</v>
      </c>
      <c r="K1087" s="29">
        <v>20651</v>
      </c>
      <c r="L1087" s="29">
        <v>16354</v>
      </c>
      <c r="M1087" s="29">
        <v>16354</v>
      </c>
      <c r="N1087" s="29">
        <v>3154.71</v>
      </c>
      <c r="O1087" s="29">
        <v>3154.71</v>
      </c>
    </row>
    <row r="1088" spans="1:15" x14ac:dyDescent="0.25">
      <c r="A1088" s="15" t="str">
        <f>MID(Tabla1[[#This Row],[Org 2]],1,2)</f>
        <v>10</v>
      </c>
      <c r="B1088" s="27" t="s">
        <v>491</v>
      </c>
      <c r="C1088" s="27" t="s">
        <v>382</v>
      </c>
      <c r="D1088" s="16" t="str">
        <f>VLOOKUP(Tabla1[[#This Row],[Prog.]],Hoja2!B:C,2,FALSE)</f>
        <v>Políticas de igualdad</v>
      </c>
      <c r="E1088" s="17" t="str">
        <f t="shared" si="40"/>
        <v>1</v>
      </c>
      <c r="F1088" s="17" t="str">
        <f t="shared" si="41"/>
        <v>12</v>
      </c>
      <c r="G1088" s="27" t="s">
        <v>97</v>
      </c>
      <c r="H1088" s="28" t="s">
        <v>98</v>
      </c>
      <c r="I1088" s="29">
        <v>7638</v>
      </c>
      <c r="J1088" s="29">
        <v>0</v>
      </c>
      <c r="K1088" s="29">
        <v>7638</v>
      </c>
      <c r="L1088" s="29">
        <v>6600</v>
      </c>
      <c r="M1088" s="29">
        <v>6600</v>
      </c>
      <c r="N1088" s="29">
        <v>2315.4899999999998</v>
      </c>
      <c r="O1088" s="29">
        <v>2315.4899999999998</v>
      </c>
    </row>
    <row r="1089" spans="1:15" x14ac:dyDescent="0.25">
      <c r="A1089" s="15" t="str">
        <f>MID(Tabla1[[#This Row],[Org 2]],1,2)</f>
        <v>10</v>
      </c>
      <c r="B1089" s="27" t="s">
        <v>491</v>
      </c>
      <c r="C1089" s="27" t="s">
        <v>382</v>
      </c>
      <c r="D1089" s="16" t="str">
        <f>VLOOKUP(Tabla1[[#This Row],[Prog.]],Hoja2!B:C,2,FALSE)</f>
        <v>Políticas de igualdad</v>
      </c>
      <c r="E1089" s="17" t="str">
        <f t="shared" si="40"/>
        <v>1</v>
      </c>
      <c r="F1089" s="17" t="str">
        <f t="shared" si="41"/>
        <v>12</v>
      </c>
      <c r="G1089" s="27" t="s">
        <v>99</v>
      </c>
      <c r="H1089" s="28" t="s">
        <v>100</v>
      </c>
      <c r="I1089" s="29">
        <v>55232</v>
      </c>
      <c r="J1089" s="29">
        <v>0</v>
      </c>
      <c r="K1089" s="29">
        <v>55232</v>
      </c>
      <c r="L1089" s="29">
        <v>32768</v>
      </c>
      <c r="M1089" s="29">
        <v>32768</v>
      </c>
      <c r="N1089" s="29">
        <v>9431.02</v>
      </c>
      <c r="O1089" s="29">
        <v>9431.02</v>
      </c>
    </row>
    <row r="1090" spans="1:15" x14ac:dyDescent="0.25">
      <c r="A1090" s="15" t="str">
        <f>MID(Tabla1[[#This Row],[Org 2]],1,2)</f>
        <v>10</v>
      </c>
      <c r="B1090" s="27" t="s">
        <v>491</v>
      </c>
      <c r="C1090" s="27" t="s">
        <v>382</v>
      </c>
      <c r="D1090" s="16" t="str">
        <f>VLOOKUP(Tabla1[[#This Row],[Prog.]],Hoja2!B:C,2,FALSE)</f>
        <v>Políticas de igualdad</v>
      </c>
      <c r="E1090" s="17" t="str">
        <f t="shared" si="40"/>
        <v>1</v>
      </c>
      <c r="F1090" s="17" t="str">
        <f t="shared" si="41"/>
        <v>12</v>
      </c>
      <c r="G1090" s="27" t="s">
        <v>101</v>
      </c>
      <c r="H1090" s="28" t="s">
        <v>102</v>
      </c>
      <c r="I1090" s="29">
        <v>135581</v>
      </c>
      <c r="J1090" s="29">
        <v>0</v>
      </c>
      <c r="K1090" s="29">
        <v>135581</v>
      </c>
      <c r="L1090" s="29">
        <v>78669</v>
      </c>
      <c r="M1090" s="29">
        <v>78669</v>
      </c>
      <c r="N1090" s="29">
        <v>22851.88</v>
      </c>
      <c r="O1090" s="29">
        <v>22851.88</v>
      </c>
    </row>
    <row r="1091" spans="1:15" x14ac:dyDescent="0.25">
      <c r="A1091" s="15" t="str">
        <f>MID(Tabla1[[#This Row],[Org 2]],1,2)</f>
        <v>10</v>
      </c>
      <c r="B1091" s="27" t="s">
        <v>491</v>
      </c>
      <c r="C1091" s="27" t="s">
        <v>382</v>
      </c>
      <c r="D1091" s="16" t="str">
        <f>VLOOKUP(Tabla1[[#This Row],[Prog.]],Hoja2!B:C,2,FALSE)</f>
        <v>Políticas de igualdad</v>
      </c>
      <c r="E1091" s="17" t="str">
        <f t="shared" si="40"/>
        <v>1</v>
      </c>
      <c r="F1091" s="17" t="str">
        <f t="shared" si="41"/>
        <v>12</v>
      </c>
      <c r="G1091" s="27" t="s">
        <v>103</v>
      </c>
      <c r="H1091" s="28" t="s">
        <v>104</v>
      </c>
      <c r="I1091" s="29">
        <v>1643</v>
      </c>
      <c r="J1091" s="29">
        <v>0</v>
      </c>
      <c r="K1091" s="29">
        <v>1643</v>
      </c>
      <c r="L1091" s="29">
        <v>1550</v>
      </c>
      <c r="M1091" s="29">
        <v>1550</v>
      </c>
      <c r="N1091" s="29">
        <v>1316.24</v>
      </c>
      <c r="O1091" s="29">
        <v>1316.24</v>
      </c>
    </row>
    <row r="1092" spans="1:15" x14ac:dyDescent="0.25">
      <c r="A1092" s="15" t="str">
        <f>MID(Tabla1[[#This Row],[Org 2]],1,2)</f>
        <v>10</v>
      </c>
      <c r="B1092" s="27" t="s">
        <v>491</v>
      </c>
      <c r="C1092" s="27" t="s">
        <v>382</v>
      </c>
      <c r="D1092" s="16" t="str">
        <f>VLOOKUP(Tabla1[[#This Row],[Prog.]],Hoja2!B:C,2,FALSE)</f>
        <v>Políticas de igualdad</v>
      </c>
      <c r="E1092" s="17" t="str">
        <f t="shared" si="40"/>
        <v>1</v>
      </c>
      <c r="F1092" s="17" t="str">
        <f t="shared" si="41"/>
        <v>13</v>
      </c>
      <c r="G1092" s="27" t="s">
        <v>142</v>
      </c>
      <c r="H1092" s="28" t="s">
        <v>94</v>
      </c>
      <c r="I1092" s="29">
        <v>32667</v>
      </c>
      <c r="J1092" s="29">
        <v>0</v>
      </c>
      <c r="K1092" s="29">
        <v>32667</v>
      </c>
      <c r="L1092" s="29">
        <v>23000</v>
      </c>
      <c r="M1092" s="29">
        <v>23000</v>
      </c>
      <c r="N1092" s="29">
        <v>2944.99</v>
      </c>
      <c r="O1092" s="29">
        <v>2944.99</v>
      </c>
    </row>
    <row r="1093" spans="1:15" x14ac:dyDescent="0.25">
      <c r="A1093" s="15" t="str">
        <f>MID(Tabla1[[#This Row],[Org 2]],1,2)</f>
        <v>10</v>
      </c>
      <c r="B1093" s="27" t="s">
        <v>491</v>
      </c>
      <c r="C1093" s="27" t="s">
        <v>382</v>
      </c>
      <c r="D1093" s="16" t="str">
        <f>VLOOKUP(Tabla1[[#This Row],[Prog.]],Hoja2!B:C,2,FALSE)</f>
        <v>Políticas de igualdad</v>
      </c>
      <c r="E1093" s="17" t="str">
        <f t="shared" si="40"/>
        <v>1</v>
      </c>
      <c r="F1093" s="17" t="str">
        <f t="shared" si="41"/>
        <v>13</v>
      </c>
      <c r="G1093" s="27" t="s">
        <v>145</v>
      </c>
      <c r="H1093" s="28" t="s">
        <v>146</v>
      </c>
      <c r="I1093" s="29">
        <v>28902</v>
      </c>
      <c r="J1093" s="29">
        <v>0</v>
      </c>
      <c r="K1093" s="29">
        <v>28902</v>
      </c>
      <c r="L1093" s="29">
        <v>22000</v>
      </c>
      <c r="M1093" s="29">
        <v>22000</v>
      </c>
      <c r="N1093" s="29">
        <v>14423.85</v>
      </c>
      <c r="O1093" s="29">
        <v>14423.85</v>
      </c>
    </row>
    <row r="1094" spans="1:15" x14ac:dyDescent="0.25">
      <c r="A1094" s="15" t="str">
        <f>MID(Tabla1[[#This Row],[Org 2]],1,2)</f>
        <v>10</v>
      </c>
      <c r="B1094" s="27" t="s">
        <v>491</v>
      </c>
      <c r="C1094" s="27" t="s">
        <v>382</v>
      </c>
      <c r="D1094" s="16" t="str">
        <f>VLOOKUP(Tabla1[[#This Row],[Prog.]],Hoja2!B:C,2,FALSE)</f>
        <v>Políticas de igualdad</v>
      </c>
      <c r="E1094" s="17" t="str">
        <f t="shared" si="40"/>
        <v>2</v>
      </c>
      <c r="F1094" s="17" t="str">
        <f t="shared" si="41"/>
        <v>21</v>
      </c>
      <c r="G1094" s="27" t="s">
        <v>211</v>
      </c>
      <c r="H1094" s="28" t="s">
        <v>212</v>
      </c>
      <c r="I1094" s="29">
        <v>4000</v>
      </c>
      <c r="J1094" s="29">
        <v>0</v>
      </c>
      <c r="K1094" s="29">
        <v>4000</v>
      </c>
      <c r="L1094" s="29">
        <v>2000</v>
      </c>
      <c r="M1094" s="29">
        <v>0</v>
      </c>
      <c r="N1094" s="29">
        <v>0</v>
      </c>
      <c r="O1094" s="29">
        <v>0</v>
      </c>
    </row>
    <row r="1095" spans="1:15" x14ac:dyDescent="0.25">
      <c r="A1095" s="15" t="str">
        <f>MID(Tabla1[[#This Row],[Org 2]],1,2)</f>
        <v>10</v>
      </c>
      <c r="B1095" s="27" t="s">
        <v>491</v>
      </c>
      <c r="C1095" s="27" t="s">
        <v>382</v>
      </c>
      <c r="D1095" s="16" t="str">
        <f>VLOOKUP(Tabla1[[#This Row],[Prog.]],Hoja2!B:C,2,FALSE)</f>
        <v>Políticas de igualdad</v>
      </c>
      <c r="E1095" s="17" t="str">
        <f t="shared" si="40"/>
        <v>2</v>
      </c>
      <c r="F1095" s="17" t="str">
        <f t="shared" si="41"/>
        <v>21</v>
      </c>
      <c r="G1095" s="27" t="s">
        <v>133</v>
      </c>
      <c r="H1095" s="28" t="s">
        <v>134</v>
      </c>
      <c r="I1095" s="29">
        <v>6000</v>
      </c>
      <c r="J1095" s="29">
        <v>0</v>
      </c>
      <c r="K1095" s="29">
        <v>6000</v>
      </c>
      <c r="L1095" s="29">
        <v>6561.39</v>
      </c>
      <c r="M1095" s="29">
        <v>5037.43</v>
      </c>
      <c r="N1095" s="29">
        <v>257.12</v>
      </c>
      <c r="O1095" s="29">
        <v>257.12</v>
      </c>
    </row>
    <row r="1096" spans="1:15" x14ac:dyDescent="0.25">
      <c r="A1096" s="15" t="str">
        <f>MID(Tabla1[[#This Row],[Org 2]],1,2)</f>
        <v>10</v>
      </c>
      <c r="B1096" s="27" t="s">
        <v>491</v>
      </c>
      <c r="C1096" s="27" t="s">
        <v>382</v>
      </c>
      <c r="D1096" s="16" t="str">
        <f>VLOOKUP(Tabla1[[#This Row],[Prog.]],Hoja2!B:C,2,FALSE)</f>
        <v>Políticas de igualdad</v>
      </c>
      <c r="E1096" s="17" t="str">
        <f t="shared" si="40"/>
        <v>2</v>
      </c>
      <c r="F1096" s="17" t="str">
        <f t="shared" si="41"/>
        <v>22</v>
      </c>
      <c r="G1096" s="27" t="s">
        <v>168</v>
      </c>
      <c r="H1096" s="28" t="s">
        <v>169</v>
      </c>
      <c r="I1096" s="29">
        <v>4000</v>
      </c>
      <c r="J1096" s="29">
        <v>0</v>
      </c>
      <c r="K1096" s="29">
        <v>4000</v>
      </c>
      <c r="L1096" s="29">
        <v>3500</v>
      </c>
      <c r="M1096" s="29">
        <v>3500</v>
      </c>
      <c r="N1096" s="29">
        <v>698.35</v>
      </c>
      <c r="O1096" s="29">
        <v>698.35</v>
      </c>
    </row>
    <row r="1097" spans="1:15" x14ac:dyDescent="0.25">
      <c r="A1097" s="15" t="str">
        <f>MID(Tabla1[[#This Row],[Org 2]],1,2)</f>
        <v>10</v>
      </c>
      <c r="B1097" s="27" t="s">
        <v>491</v>
      </c>
      <c r="C1097" s="27" t="s">
        <v>382</v>
      </c>
      <c r="D1097" s="16" t="str">
        <f>VLOOKUP(Tabla1[[#This Row],[Prog.]],Hoja2!B:C,2,FALSE)</f>
        <v>Políticas de igualdad</v>
      </c>
      <c r="E1097" s="17" t="str">
        <f t="shared" si="40"/>
        <v>2</v>
      </c>
      <c r="F1097" s="17" t="str">
        <f t="shared" si="41"/>
        <v>22</v>
      </c>
      <c r="G1097" s="27" t="s">
        <v>213</v>
      </c>
      <c r="H1097" s="28" t="s">
        <v>214</v>
      </c>
      <c r="I1097" s="29">
        <v>5500</v>
      </c>
      <c r="J1097" s="29">
        <v>0</v>
      </c>
      <c r="K1097" s="29">
        <v>5500</v>
      </c>
      <c r="L1097" s="29">
        <v>4000</v>
      </c>
      <c r="M1097" s="29">
        <v>4000</v>
      </c>
      <c r="N1097" s="29">
        <v>1507.12</v>
      </c>
      <c r="O1097" s="29">
        <v>1507.12</v>
      </c>
    </row>
    <row r="1098" spans="1:15" x14ac:dyDescent="0.25">
      <c r="A1098" s="15" t="str">
        <f>MID(Tabla1[[#This Row],[Org 2]],1,2)</f>
        <v>10</v>
      </c>
      <c r="B1098" s="27" t="s">
        <v>491</v>
      </c>
      <c r="C1098" s="27" t="s">
        <v>382</v>
      </c>
      <c r="D1098" s="16" t="str">
        <f>VLOOKUP(Tabla1[[#This Row],[Prog.]],Hoja2!B:C,2,FALSE)</f>
        <v>Políticas de igualdad</v>
      </c>
      <c r="E1098" s="17" t="str">
        <f t="shared" si="40"/>
        <v>2</v>
      </c>
      <c r="F1098" s="17" t="str">
        <f t="shared" si="41"/>
        <v>22</v>
      </c>
      <c r="G1098" s="27" t="s">
        <v>383</v>
      </c>
      <c r="H1098" s="28" t="s">
        <v>384</v>
      </c>
      <c r="I1098" s="29">
        <v>50000</v>
      </c>
      <c r="J1098" s="29">
        <v>0</v>
      </c>
      <c r="K1098" s="29">
        <v>50000</v>
      </c>
      <c r="L1098" s="29">
        <v>71064.509999999995</v>
      </c>
      <c r="M1098" s="29">
        <v>71064.509999999995</v>
      </c>
      <c r="N1098" s="29">
        <v>48571.76</v>
      </c>
      <c r="O1098" s="29">
        <v>36432.76</v>
      </c>
    </row>
    <row r="1099" spans="1:15" x14ac:dyDescent="0.25">
      <c r="A1099" s="15" t="str">
        <f>MID(Tabla1[[#This Row],[Org 2]],1,2)</f>
        <v>10</v>
      </c>
      <c r="B1099" s="27" t="s">
        <v>491</v>
      </c>
      <c r="C1099" s="27" t="s">
        <v>382</v>
      </c>
      <c r="D1099" s="16" t="str">
        <f>VLOOKUP(Tabla1[[#This Row],[Prog.]],Hoja2!B:C,2,FALSE)</f>
        <v>Políticas de igualdad</v>
      </c>
      <c r="E1099" s="17" t="str">
        <f t="shared" si="40"/>
        <v>2</v>
      </c>
      <c r="F1099" s="17" t="str">
        <f t="shared" si="41"/>
        <v>22</v>
      </c>
      <c r="G1099" s="27" t="s">
        <v>387</v>
      </c>
      <c r="H1099" s="28" t="s">
        <v>720</v>
      </c>
      <c r="I1099" s="29">
        <v>27896</v>
      </c>
      <c r="J1099" s="29">
        <v>0</v>
      </c>
      <c r="K1099" s="29">
        <v>27896</v>
      </c>
      <c r="L1099" s="29">
        <v>22435.37</v>
      </c>
      <c r="M1099" s="29">
        <v>22435.37</v>
      </c>
      <c r="N1099" s="29">
        <v>202.8</v>
      </c>
      <c r="O1099" s="29">
        <v>202.8</v>
      </c>
    </row>
    <row r="1100" spans="1:15" x14ac:dyDescent="0.25">
      <c r="A1100" s="15" t="str">
        <f>MID(Tabla1[[#This Row],[Org 2]],1,2)</f>
        <v>10</v>
      </c>
      <c r="B1100" s="27" t="s">
        <v>491</v>
      </c>
      <c r="C1100" s="27" t="s">
        <v>382</v>
      </c>
      <c r="D1100" s="16" t="str">
        <f>VLOOKUP(Tabla1[[#This Row],[Prog.]],Hoja2!B:C,2,FALSE)</f>
        <v>Políticas de igualdad</v>
      </c>
      <c r="E1100" s="17" t="str">
        <f t="shared" si="40"/>
        <v>2</v>
      </c>
      <c r="F1100" s="17" t="str">
        <f t="shared" si="41"/>
        <v>22</v>
      </c>
      <c r="G1100" s="27" t="s">
        <v>388</v>
      </c>
      <c r="H1100" s="28" t="s">
        <v>721</v>
      </c>
      <c r="I1100" s="29">
        <v>68200</v>
      </c>
      <c r="J1100" s="29">
        <v>0</v>
      </c>
      <c r="K1100" s="29">
        <v>68200</v>
      </c>
      <c r="L1100" s="29">
        <v>68125.86</v>
      </c>
      <c r="M1100" s="29">
        <v>68125.86</v>
      </c>
      <c r="N1100" s="29">
        <v>17261.02</v>
      </c>
      <c r="O1100" s="29">
        <v>17261.02</v>
      </c>
    </row>
    <row r="1101" spans="1:15" x14ac:dyDescent="0.25">
      <c r="A1101" s="15" t="str">
        <f>MID(Tabla1[[#This Row],[Org 2]],1,2)</f>
        <v>10</v>
      </c>
      <c r="B1101" s="27" t="s">
        <v>491</v>
      </c>
      <c r="C1101" s="27" t="s">
        <v>382</v>
      </c>
      <c r="D1101" s="16" t="str">
        <f>VLOOKUP(Tabla1[[#This Row],[Prog.]],Hoja2!B:C,2,FALSE)</f>
        <v>Políticas de igualdad</v>
      </c>
      <c r="E1101" s="17" t="str">
        <f t="shared" si="40"/>
        <v>2</v>
      </c>
      <c r="F1101" s="17" t="str">
        <f t="shared" si="41"/>
        <v>22</v>
      </c>
      <c r="G1101" s="27" t="s">
        <v>389</v>
      </c>
      <c r="H1101" s="28" t="s">
        <v>722</v>
      </c>
      <c r="I1101" s="29">
        <v>20000</v>
      </c>
      <c r="J1101" s="29">
        <v>0</v>
      </c>
      <c r="K1101" s="29">
        <v>20000</v>
      </c>
      <c r="L1101" s="29">
        <v>0</v>
      </c>
      <c r="M1101" s="29">
        <v>0</v>
      </c>
      <c r="N1101" s="29">
        <v>0</v>
      </c>
      <c r="O1101" s="29">
        <v>0</v>
      </c>
    </row>
    <row r="1102" spans="1:15" x14ac:dyDescent="0.25">
      <c r="A1102" s="15" t="str">
        <f>MID(Tabla1[[#This Row],[Org 2]],1,2)</f>
        <v>10</v>
      </c>
      <c r="B1102" s="27" t="s">
        <v>491</v>
      </c>
      <c r="C1102" s="27" t="s">
        <v>382</v>
      </c>
      <c r="D1102" s="16" t="str">
        <f>VLOOKUP(Tabla1[[#This Row],[Prog.]],Hoja2!B:C,2,FALSE)</f>
        <v>Políticas de igualdad</v>
      </c>
      <c r="E1102" s="17" t="str">
        <f t="shared" si="40"/>
        <v>2</v>
      </c>
      <c r="F1102" s="17" t="str">
        <f t="shared" si="41"/>
        <v>22</v>
      </c>
      <c r="G1102" s="27" t="s">
        <v>165</v>
      </c>
      <c r="H1102" s="28" t="s">
        <v>166</v>
      </c>
      <c r="I1102" s="29">
        <v>0</v>
      </c>
      <c r="J1102" s="29">
        <v>0</v>
      </c>
      <c r="K1102" s="29">
        <v>0</v>
      </c>
      <c r="L1102" s="29">
        <v>0</v>
      </c>
      <c r="M1102" s="29">
        <v>0</v>
      </c>
      <c r="N1102" s="29">
        <v>0</v>
      </c>
      <c r="O1102" s="29">
        <v>0</v>
      </c>
    </row>
    <row r="1103" spans="1:15" x14ac:dyDescent="0.25">
      <c r="A1103" s="15" t="str">
        <f>MID(Tabla1[[#This Row],[Org 2]],1,2)</f>
        <v>10</v>
      </c>
      <c r="B1103" s="27" t="s">
        <v>491</v>
      </c>
      <c r="C1103" s="27" t="s">
        <v>382</v>
      </c>
      <c r="D1103" s="16" t="str">
        <f>VLOOKUP(Tabla1[[#This Row],[Prog.]],Hoja2!B:C,2,FALSE)</f>
        <v>Políticas de igualdad</v>
      </c>
      <c r="E1103" s="17" t="str">
        <f t="shared" si="40"/>
        <v>2</v>
      </c>
      <c r="F1103" s="17" t="str">
        <f t="shared" si="41"/>
        <v>22</v>
      </c>
      <c r="G1103" s="27" t="s">
        <v>215</v>
      </c>
      <c r="H1103" s="28" t="s">
        <v>216</v>
      </c>
      <c r="I1103" s="29">
        <v>5033</v>
      </c>
      <c r="J1103" s="29">
        <v>0</v>
      </c>
      <c r="K1103" s="29">
        <v>5033</v>
      </c>
      <c r="L1103" s="29">
        <v>5942.67</v>
      </c>
      <c r="M1103" s="29">
        <v>5942.67</v>
      </c>
      <c r="N1103" s="29">
        <v>513.79999999999995</v>
      </c>
      <c r="O1103" s="29">
        <v>513.79999999999995</v>
      </c>
    </row>
    <row r="1104" spans="1:15" x14ac:dyDescent="0.25">
      <c r="A1104" s="15" t="str">
        <f>MID(Tabla1[[#This Row],[Org 2]],1,2)</f>
        <v>10</v>
      </c>
      <c r="B1104" s="27" t="s">
        <v>491</v>
      </c>
      <c r="C1104" s="27" t="s">
        <v>382</v>
      </c>
      <c r="D1104" s="16" t="str">
        <f>VLOOKUP(Tabla1[[#This Row],[Prog.]],Hoja2!B:C,2,FALSE)</f>
        <v>Políticas de igualdad</v>
      </c>
      <c r="E1104" s="17" t="str">
        <f t="shared" si="40"/>
        <v>2</v>
      </c>
      <c r="F1104" s="17" t="str">
        <f t="shared" si="41"/>
        <v>22</v>
      </c>
      <c r="G1104" s="27" t="s">
        <v>137</v>
      </c>
      <c r="H1104" s="28" t="s">
        <v>138</v>
      </c>
      <c r="I1104" s="29">
        <v>196640</v>
      </c>
      <c r="J1104" s="29">
        <v>0</v>
      </c>
      <c r="K1104" s="29">
        <v>196640</v>
      </c>
      <c r="L1104" s="29">
        <v>74801.41</v>
      </c>
      <c r="M1104" s="29">
        <v>74801.41</v>
      </c>
      <c r="N1104" s="29">
        <v>19164.939999999999</v>
      </c>
      <c r="O1104" s="29">
        <v>14203.46</v>
      </c>
    </row>
    <row r="1105" spans="1:15" x14ac:dyDescent="0.25">
      <c r="A1105" s="15" t="str">
        <f>MID(Tabla1[[#This Row],[Org 2]],1,2)</f>
        <v>10</v>
      </c>
      <c r="B1105" s="27" t="s">
        <v>491</v>
      </c>
      <c r="C1105" s="27" t="s">
        <v>382</v>
      </c>
      <c r="D1105" s="16" t="str">
        <f>VLOOKUP(Tabla1[[#This Row],[Prog.]],Hoja2!B:C,2,FALSE)</f>
        <v>Políticas de igualdad</v>
      </c>
      <c r="E1105" s="17" t="str">
        <f t="shared" si="40"/>
        <v>2</v>
      </c>
      <c r="F1105" s="17" t="str">
        <f t="shared" si="41"/>
        <v>23</v>
      </c>
      <c r="G1105" s="27" t="s">
        <v>117</v>
      </c>
      <c r="H1105" s="28" t="s">
        <v>118</v>
      </c>
      <c r="I1105" s="29">
        <v>500</v>
      </c>
      <c r="J1105" s="29">
        <v>0</v>
      </c>
      <c r="K1105" s="29">
        <v>500</v>
      </c>
      <c r="L1105" s="29">
        <v>0</v>
      </c>
      <c r="M1105" s="29">
        <v>0</v>
      </c>
      <c r="N1105" s="29">
        <v>0</v>
      </c>
      <c r="O1105" s="29">
        <v>0</v>
      </c>
    </row>
    <row r="1106" spans="1:15" x14ac:dyDescent="0.25">
      <c r="A1106" s="15" t="str">
        <f>MID(Tabla1[[#This Row],[Org 2]],1,2)</f>
        <v>10</v>
      </c>
      <c r="B1106" s="27" t="s">
        <v>491</v>
      </c>
      <c r="C1106" s="27" t="s">
        <v>382</v>
      </c>
      <c r="D1106" s="16" t="str">
        <f>VLOOKUP(Tabla1[[#This Row],[Prog.]],Hoja2!B:C,2,FALSE)</f>
        <v>Políticas de igualdad</v>
      </c>
      <c r="E1106" s="17" t="str">
        <f t="shared" si="40"/>
        <v>2</v>
      </c>
      <c r="F1106" s="17" t="str">
        <f t="shared" si="41"/>
        <v>23</v>
      </c>
      <c r="G1106" s="27" t="s">
        <v>121</v>
      </c>
      <c r="H1106" s="28" t="s">
        <v>122</v>
      </c>
      <c r="I1106" s="29">
        <v>500</v>
      </c>
      <c r="J1106" s="29">
        <v>0</v>
      </c>
      <c r="K1106" s="29">
        <v>500</v>
      </c>
      <c r="L1106" s="29">
        <v>0</v>
      </c>
      <c r="M1106" s="29">
        <v>0</v>
      </c>
      <c r="N1106" s="29">
        <v>0</v>
      </c>
      <c r="O1106" s="29">
        <v>0</v>
      </c>
    </row>
    <row r="1107" spans="1:15" x14ac:dyDescent="0.25">
      <c r="A1107" s="15" t="str">
        <f>MID(Tabla1[[#This Row],[Org 2]],1,2)</f>
        <v>10</v>
      </c>
      <c r="B1107" s="27" t="s">
        <v>491</v>
      </c>
      <c r="C1107" s="27" t="s">
        <v>382</v>
      </c>
      <c r="D1107" s="16" t="str">
        <f>VLOOKUP(Tabla1[[#This Row],[Prog.]],Hoja2!B:C,2,FALSE)</f>
        <v>Políticas de igualdad</v>
      </c>
      <c r="E1107" s="17" t="str">
        <f t="shared" si="40"/>
        <v>4</v>
      </c>
      <c r="F1107" s="17" t="str">
        <f t="shared" si="41"/>
        <v>48</v>
      </c>
      <c r="G1107" s="27" t="s">
        <v>374</v>
      </c>
      <c r="H1107" s="28" t="s">
        <v>375</v>
      </c>
      <c r="I1107" s="29">
        <v>42500</v>
      </c>
      <c r="J1107" s="29">
        <v>0</v>
      </c>
      <c r="K1107" s="29">
        <v>42500</v>
      </c>
      <c r="L1107" s="29">
        <v>0</v>
      </c>
      <c r="M1107" s="29">
        <v>0</v>
      </c>
      <c r="N1107" s="29">
        <v>0</v>
      </c>
      <c r="O1107" s="29">
        <v>0</v>
      </c>
    </row>
    <row r="1108" spans="1:15" x14ac:dyDescent="0.25">
      <c r="A1108" s="15" t="str">
        <f>MID(Tabla1[[#This Row],[Org 2]],1,2)</f>
        <v>10</v>
      </c>
      <c r="B1108" s="27" t="s">
        <v>491</v>
      </c>
      <c r="C1108" s="27" t="s">
        <v>382</v>
      </c>
      <c r="D1108" s="16" t="str">
        <f>VLOOKUP(Tabla1[[#This Row],[Prog.]],Hoja2!B:C,2,FALSE)</f>
        <v>Políticas de igualdad</v>
      </c>
      <c r="E1108" s="17" t="str">
        <f t="shared" si="40"/>
        <v>4</v>
      </c>
      <c r="F1108" s="17" t="str">
        <f t="shared" si="41"/>
        <v>48</v>
      </c>
      <c r="G1108" s="27" t="s">
        <v>390</v>
      </c>
      <c r="H1108" s="28" t="s">
        <v>391</v>
      </c>
      <c r="I1108" s="29">
        <v>13550</v>
      </c>
      <c r="J1108" s="29">
        <v>0</v>
      </c>
      <c r="K1108" s="29">
        <v>13550</v>
      </c>
      <c r="L1108" s="29">
        <v>13550</v>
      </c>
      <c r="M1108" s="29">
        <v>13550</v>
      </c>
      <c r="N1108" s="29">
        <v>0</v>
      </c>
      <c r="O1108" s="29">
        <v>0</v>
      </c>
    </row>
    <row r="1109" spans="1:15" x14ac:dyDescent="0.25">
      <c r="A1109" s="15" t="str">
        <f>MID(Tabla1[[#This Row],[Org 2]],1,2)</f>
        <v>10</v>
      </c>
      <c r="B1109" s="27" t="s">
        <v>491</v>
      </c>
      <c r="C1109" s="27" t="s">
        <v>382</v>
      </c>
      <c r="D1109" s="16" t="str">
        <f>VLOOKUP(Tabla1[[#This Row],[Prog.]],Hoja2!B:C,2,FALSE)</f>
        <v>Políticas de igualdad</v>
      </c>
      <c r="E1109" s="17" t="str">
        <f t="shared" si="40"/>
        <v>4</v>
      </c>
      <c r="F1109" s="17" t="str">
        <f t="shared" si="41"/>
        <v>48</v>
      </c>
      <c r="G1109" s="27" t="s">
        <v>392</v>
      </c>
      <c r="H1109" s="28" t="s">
        <v>393</v>
      </c>
      <c r="I1109" s="29">
        <v>11350</v>
      </c>
      <c r="J1109" s="29">
        <v>0</v>
      </c>
      <c r="K1109" s="29">
        <v>11350</v>
      </c>
      <c r="L1109" s="29">
        <v>11350</v>
      </c>
      <c r="M1109" s="29">
        <v>11350</v>
      </c>
      <c r="N1109" s="29">
        <v>0</v>
      </c>
      <c r="O1109" s="29">
        <v>0</v>
      </c>
    </row>
    <row r="1110" spans="1:15" x14ac:dyDescent="0.25">
      <c r="A1110" s="15" t="str">
        <f>MID(Tabla1[[#This Row],[Org 2]],1,2)</f>
        <v>10</v>
      </c>
      <c r="B1110" s="27" t="s">
        <v>491</v>
      </c>
      <c r="C1110" s="27" t="s">
        <v>382</v>
      </c>
      <c r="D1110" s="16" t="str">
        <f>VLOOKUP(Tabla1[[#This Row],[Prog.]],Hoja2!B:C,2,FALSE)</f>
        <v>Políticas de igualdad</v>
      </c>
      <c r="E1110" s="17" t="str">
        <f t="shared" si="40"/>
        <v>4</v>
      </c>
      <c r="F1110" s="17" t="str">
        <f t="shared" si="41"/>
        <v>48</v>
      </c>
      <c r="G1110" s="27" t="s">
        <v>396</v>
      </c>
      <c r="H1110" s="28" t="s">
        <v>397</v>
      </c>
      <c r="I1110" s="29">
        <v>6100</v>
      </c>
      <c r="J1110" s="29">
        <v>0</v>
      </c>
      <c r="K1110" s="29">
        <v>6100</v>
      </c>
      <c r="L1110" s="29">
        <v>6100</v>
      </c>
      <c r="M1110" s="29">
        <v>6100</v>
      </c>
      <c r="N1110" s="29">
        <v>0</v>
      </c>
      <c r="O1110" s="29">
        <v>0</v>
      </c>
    </row>
    <row r="1111" spans="1:15" x14ac:dyDescent="0.25">
      <c r="A1111" s="15" t="str">
        <f>MID(Tabla1[[#This Row],[Org 2]],1,2)</f>
        <v>10</v>
      </c>
      <c r="B1111" s="27" t="s">
        <v>491</v>
      </c>
      <c r="C1111" s="27" t="s">
        <v>382</v>
      </c>
      <c r="D1111" s="16" t="str">
        <f>VLOOKUP(Tabla1[[#This Row],[Prog.]],Hoja2!B:C,2,FALSE)</f>
        <v>Políticas de igualdad</v>
      </c>
      <c r="E1111" s="17" t="str">
        <f t="shared" si="40"/>
        <v>4</v>
      </c>
      <c r="F1111" s="17" t="str">
        <f t="shared" si="41"/>
        <v>48</v>
      </c>
      <c r="G1111" s="27" t="s">
        <v>398</v>
      </c>
      <c r="H1111" s="28" t="s">
        <v>399</v>
      </c>
      <c r="I1111" s="29">
        <v>11000</v>
      </c>
      <c r="J1111" s="29">
        <v>0</v>
      </c>
      <c r="K1111" s="29">
        <v>11000</v>
      </c>
      <c r="L1111" s="29">
        <v>11000</v>
      </c>
      <c r="M1111" s="29">
        <v>11000</v>
      </c>
      <c r="N1111" s="29">
        <v>0</v>
      </c>
      <c r="O1111" s="29">
        <v>0</v>
      </c>
    </row>
    <row r="1112" spans="1:15" x14ac:dyDescent="0.25">
      <c r="A1112" s="15" t="str">
        <f>MID(Tabla1[[#This Row],[Org 2]],1,2)</f>
        <v>10</v>
      </c>
      <c r="B1112" s="27" t="s">
        <v>491</v>
      </c>
      <c r="C1112" s="27" t="s">
        <v>382</v>
      </c>
      <c r="D1112" s="16" t="str">
        <f>VLOOKUP(Tabla1[[#This Row],[Prog.]],Hoja2!B:C,2,FALSE)</f>
        <v>Políticas de igualdad</v>
      </c>
      <c r="E1112" s="17" t="str">
        <f t="shared" si="40"/>
        <v>4</v>
      </c>
      <c r="F1112" s="17" t="str">
        <f t="shared" si="41"/>
        <v>48</v>
      </c>
      <c r="G1112" s="27" t="s">
        <v>400</v>
      </c>
      <c r="H1112" s="28" t="s">
        <v>401</v>
      </c>
      <c r="I1112" s="29">
        <v>2500</v>
      </c>
      <c r="J1112" s="29">
        <v>0</v>
      </c>
      <c r="K1112" s="29">
        <v>2500</v>
      </c>
      <c r="L1112" s="29">
        <v>2500</v>
      </c>
      <c r="M1112" s="29">
        <v>2500</v>
      </c>
      <c r="N1112" s="29">
        <v>0</v>
      </c>
      <c r="O1112" s="29">
        <v>0</v>
      </c>
    </row>
    <row r="1113" spans="1:15" x14ac:dyDescent="0.25">
      <c r="A1113" s="15" t="str">
        <f>MID(Tabla1[[#This Row],[Org 2]],1,2)</f>
        <v>10</v>
      </c>
      <c r="B1113" s="27" t="s">
        <v>491</v>
      </c>
      <c r="C1113" s="27" t="s">
        <v>382</v>
      </c>
      <c r="D1113" s="16" t="str">
        <f>VLOOKUP(Tabla1[[#This Row],[Prog.]],Hoja2!B:C,2,FALSE)</f>
        <v>Políticas de igualdad</v>
      </c>
      <c r="E1113" s="17" t="str">
        <f t="shared" si="40"/>
        <v>4</v>
      </c>
      <c r="F1113" s="17" t="str">
        <f t="shared" si="41"/>
        <v>48</v>
      </c>
      <c r="G1113" s="27" t="s">
        <v>402</v>
      </c>
      <c r="H1113" s="28" t="s">
        <v>403</v>
      </c>
      <c r="I1113" s="29">
        <v>6500</v>
      </c>
      <c r="J1113" s="29">
        <v>0</v>
      </c>
      <c r="K1113" s="29">
        <v>6500</v>
      </c>
      <c r="L1113" s="29">
        <v>6500</v>
      </c>
      <c r="M1113" s="29">
        <v>6500</v>
      </c>
      <c r="N1113" s="29">
        <v>0</v>
      </c>
      <c r="O1113" s="29">
        <v>0</v>
      </c>
    </row>
    <row r="1114" spans="1:15" x14ac:dyDescent="0.25">
      <c r="A1114" s="15" t="str">
        <f>MID(Tabla1[[#This Row],[Org 2]],1,2)</f>
        <v>10</v>
      </c>
      <c r="B1114" s="27" t="s">
        <v>491</v>
      </c>
      <c r="C1114" s="27" t="s">
        <v>382</v>
      </c>
      <c r="D1114" s="16" t="str">
        <f>VLOOKUP(Tabla1[[#This Row],[Prog.]],Hoja2!B:C,2,FALSE)</f>
        <v>Políticas de igualdad</v>
      </c>
      <c r="E1114" s="17" t="str">
        <f t="shared" si="40"/>
        <v>4</v>
      </c>
      <c r="F1114" s="17" t="str">
        <f t="shared" si="41"/>
        <v>48</v>
      </c>
      <c r="G1114" s="27" t="s">
        <v>406</v>
      </c>
      <c r="H1114" s="28" t="s">
        <v>407</v>
      </c>
      <c r="I1114" s="29">
        <v>6000</v>
      </c>
      <c r="J1114" s="29">
        <v>0</v>
      </c>
      <c r="K1114" s="29">
        <v>6000</v>
      </c>
      <c r="L1114" s="29">
        <v>6000</v>
      </c>
      <c r="M1114" s="29">
        <v>6000</v>
      </c>
      <c r="N1114" s="29">
        <v>0</v>
      </c>
      <c r="O1114" s="29">
        <v>0</v>
      </c>
    </row>
    <row r="1115" spans="1:15" x14ac:dyDescent="0.25">
      <c r="A1115" s="15" t="str">
        <f>MID(Tabla1[[#This Row],[Org 2]],1,2)</f>
        <v>10</v>
      </c>
      <c r="B1115" s="27" t="s">
        <v>491</v>
      </c>
      <c r="C1115" s="27" t="s">
        <v>382</v>
      </c>
      <c r="D1115" s="16" t="str">
        <f>VLOOKUP(Tabla1[[#This Row],[Prog.]],Hoja2!B:C,2,FALSE)</f>
        <v>Políticas de igualdad</v>
      </c>
      <c r="E1115" s="17" t="str">
        <f t="shared" si="40"/>
        <v>4</v>
      </c>
      <c r="F1115" s="17" t="str">
        <f t="shared" si="41"/>
        <v>48</v>
      </c>
      <c r="G1115" s="27" t="s">
        <v>410</v>
      </c>
      <c r="H1115" s="28" t="s">
        <v>411</v>
      </c>
      <c r="I1115" s="29">
        <v>5000</v>
      </c>
      <c r="J1115" s="29">
        <v>0</v>
      </c>
      <c r="K1115" s="29">
        <v>5000</v>
      </c>
      <c r="L1115" s="29">
        <v>5000</v>
      </c>
      <c r="M1115" s="29">
        <v>5000</v>
      </c>
      <c r="N1115" s="29">
        <v>0</v>
      </c>
      <c r="O1115" s="29">
        <v>0</v>
      </c>
    </row>
    <row r="1116" spans="1:15" x14ac:dyDescent="0.25">
      <c r="A1116" s="15" t="str">
        <f>MID(Tabla1[[#This Row],[Org 2]],1,2)</f>
        <v>10</v>
      </c>
      <c r="B1116" s="27" t="s">
        <v>491</v>
      </c>
      <c r="C1116" s="27" t="s">
        <v>382</v>
      </c>
      <c r="D1116" s="16" t="str">
        <f>VLOOKUP(Tabla1[[#This Row],[Prog.]],Hoja2!B:C,2,FALSE)</f>
        <v>Políticas de igualdad</v>
      </c>
      <c r="E1116" s="17" t="str">
        <f t="shared" si="40"/>
        <v>4</v>
      </c>
      <c r="F1116" s="17" t="str">
        <f t="shared" si="41"/>
        <v>48</v>
      </c>
      <c r="G1116" s="27" t="s">
        <v>412</v>
      </c>
      <c r="H1116" s="28" t="s">
        <v>413</v>
      </c>
      <c r="I1116" s="29">
        <v>3000</v>
      </c>
      <c r="J1116" s="29">
        <v>0</v>
      </c>
      <c r="K1116" s="29">
        <v>3000</v>
      </c>
      <c r="L1116" s="29">
        <v>3000</v>
      </c>
      <c r="M1116" s="29">
        <v>3000</v>
      </c>
      <c r="N1116" s="29">
        <v>0</v>
      </c>
      <c r="O1116" s="29">
        <v>0</v>
      </c>
    </row>
    <row r="1117" spans="1:15" x14ac:dyDescent="0.25">
      <c r="A1117" s="15" t="str">
        <f>MID(Tabla1[[#This Row],[Org 2]],1,2)</f>
        <v>10</v>
      </c>
      <c r="B1117" s="27" t="s">
        <v>491</v>
      </c>
      <c r="C1117" s="27" t="s">
        <v>382</v>
      </c>
      <c r="D1117" s="16" t="str">
        <f>VLOOKUP(Tabla1[[#This Row],[Prog.]],Hoja2!B:C,2,FALSE)</f>
        <v>Políticas de igualdad</v>
      </c>
      <c r="E1117" s="17" t="str">
        <f t="shared" si="40"/>
        <v>4</v>
      </c>
      <c r="F1117" s="17" t="str">
        <f t="shared" si="41"/>
        <v>48</v>
      </c>
      <c r="G1117" s="27" t="s">
        <v>416</v>
      </c>
      <c r="H1117" s="28" t="s">
        <v>417</v>
      </c>
      <c r="I1117" s="29">
        <v>3500</v>
      </c>
      <c r="J1117" s="29">
        <v>0</v>
      </c>
      <c r="K1117" s="29">
        <v>3500</v>
      </c>
      <c r="L1117" s="29">
        <v>3500</v>
      </c>
      <c r="M1117" s="29">
        <v>3500</v>
      </c>
      <c r="N1117" s="29">
        <v>0</v>
      </c>
      <c r="O1117" s="29">
        <v>0</v>
      </c>
    </row>
    <row r="1118" spans="1:15" x14ac:dyDescent="0.25">
      <c r="A1118" s="15" t="str">
        <f>MID(Tabla1[[#This Row],[Org 2]],1,2)</f>
        <v>10</v>
      </c>
      <c r="B1118" s="27" t="s">
        <v>491</v>
      </c>
      <c r="C1118" s="27" t="s">
        <v>382</v>
      </c>
      <c r="D1118" s="16" t="str">
        <f>VLOOKUP(Tabla1[[#This Row],[Prog.]],Hoja2!B:C,2,FALSE)</f>
        <v>Políticas de igualdad</v>
      </c>
      <c r="E1118" s="17" t="str">
        <f t="shared" si="40"/>
        <v>4</v>
      </c>
      <c r="F1118" s="17" t="str">
        <f t="shared" si="41"/>
        <v>48</v>
      </c>
      <c r="G1118" s="27" t="s">
        <v>933</v>
      </c>
      <c r="H1118" s="28" t="s">
        <v>934</v>
      </c>
      <c r="I1118" s="29">
        <v>20000</v>
      </c>
      <c r="J1118" s="29">
        <v>0</v>
      </c>
      <c r="K1118" s="29">
        <v>20000</v>
      </c>
      <c r="L1118" s="29">
        <v>0</v>
      </c>
      <c r="M1118" s="29">
        <v>0</v>
      </c>
      <c r="N1118" s="29">
        <v>0</v>
      </c>
      <c r="O1118" s="29">
        <v>0</v>
      </c>
    </row>
    <row r="1119" spans="1:15" x14ac:dyDescent="0.25">
      <c r="A1119" s="15" t="str">
        <f>MID(Tabla1[[#This Row],[Org 2]],1,2)</f>
        <v>10</v>
      </c>
      <c r="B1119" s="27" t="s">
        <v>491</v>
      </c>
      <c r="C1119" s="27" t="s">
        <v>382</v>
      </c>
      <c r="D1119" s="16" t="str">
        <f>VLOOKUP(Tabla1[[#This Row],[Prog.]],Hoja2!B:C,2,FALSE)</f>
        <v>Políticas de igualdad</v>
      </c>
      <c r="E1119" s="17" t="str">
        <f t="shared" si="40"/>
        <v>4</v>
      </c>
      <c r="F1119" s="17" t="str">
        <f t="shared" si="41"/>
        <v>48</v>
      </c>
      <c r="G1119" s="27" t="s">
        <v>501</v>
      </c>
      <c r="H1119" s="28" t="s">
        <v>502</v>
      </c>
      <c r="I1119" s="29">
        <v>12000</v>
      </c>
      <c r="J1119" s="29">
        <v>0</v>
      </c>
      <c r="K1119" s="29">
        <v>12000</v>
      </c>
      <c r="L1119" s="29">
        <v>0</v>
      </c>
      <c r="M1119" s="29">
        <v>0</v>
      </c>
      <c r="N1119" s="29">
        <v>0</v>
      </c>
      <c r="O1119" s="29">
        <v>0</v>
      </c>
    </row>
    <row r="1120" spans="1:15" x14ac:dyDescent="0.25">
      <c r="A1120" s="15" t="str">
        <f>MID(Tabla1[[#This Row],[Org 2]],1,2)</f>
        <v>10</v>
      </c>
      <c r="B1120" s="27" t="s">
        <v>491</v>
      </c>
      <c r="C1120" s="27" t="s">
        <v>382</v>
      </c>
      <c r="D1120" s="16" t="str">
        <f>VLOOKUP(Tabla1[[#This Row],[Prog.]],Hoja2!B:C,2,FALSE)</f>
        <v>Políticas de igualdad</v>
      </c>
      <c r="E1120" s="17" t="str">
        <f t="shared" si="40"/>
        <v>4</v>
      </c>
      <c r="F1120" s="17" t="str">
        <f t="shared" si="41"/>
        <v>48</v>
      </c>
      <c r="G1120" s="27" t="s">
        <v>265</v>
      </c>
      <c r="H1120" s="28" t="s">
        <v>123</v>
      </c>
      <c r="I1120" s="29">
        <v>30000</v>
      </c>
      <c r="J1120" s="29">
        <v>0</v>
      </c>
      <c r="K1120" s="29">
        <v>30000</v>
      </c>
      <c r="L1120" s="29">
        <v>0</v>
      </c>
      <c r="M1120" s="29">
        <v>0</v>
      </c>
      <c r="N1120" s="29">
        <v>0</v>
      </c>
      <c r="O1120" s="29">
        <v>0</v>
      </c>
    </row>
    <row r="1121" spans="1:15" x14ac:dyDescent="0.25">
      <c r="A1121" s="15" t="str">
        <f>MID(Tabla1[[#This Row],[Org 2]],1,2)</f>
        <v>10</v>
      </c>
      <c r="B1121" s="27" t="s">
        <v>491</v>
      </c>
      <c r="C1121" s="27" t="s">
        <v>539</v>
      </c>
      <c r="D1121" s="16" t="str">
        <f>VLOOKUP(Tabla1[[#This Row],[Prog.]],Hoja2!B:C,2,FALSE)</f>
        <v>Formación para el empleo</v>
      </c>
      <c r="E1121" s="17" t="str">
        <f t="shared" si="40"/>
        <v>1</v>
      </c>
      <c r="F1121" s="17" t="str">
        <f t="shared" si="41"/>
        <v>12</v>
      </c>
      <c r="G1121" s="27" t="s">
        <v>95</v>
      </c>
      <c r="H1121" s="28" t="s">
        <v>96</v>
      </c>
      <c r="I1121" s="29">
        <v>12181</v>
      </c>
      <c r="J1121" s="29">
        <v>0</v>
      </c>
      <c r="K1121" s="29">
        <v>12181</v>
      </c>
      <c r="L1121" s="29">
        <v>11770</v>
      </c>
      <c r="M1121" s="29">
        <v>11770</v>
      </c>
      <c r="N1121" s="29">
        <v>3445.84</v>
      </c>
      <c r="O1121" s="29">
        <v>3445.84</v>
      </c>
    </row>
    <row r="1122" spans="1:15" x14ac:dyDescent="0.25">
      <c r="A1122" s="15" t="str">
        <f>MID(Tabla1[[#This Row],[Org 2]],1,2)</f>
        <v>10</v>
      </c>
      <c r="B1122" s="27" t="s">
        <v>491</v>
      </c>
      <c r="C1122" s="27" t="s">
        <v>539</v>
      </c>
      <c r="D1122" s="16" t="str">
        <f>VLOOKUP(Tabla1[[#This Row],[Prog.]],Hoja2!B:C,2,FALSE)</f>
        <v>Formación para el empleo</v>
      </c>
      <c r="E1122" s="17" t="str">
        <f t="shared" si="40"/>
        <v>1</v>
      </c>
      <c r="F1122" s="17" t="str">
        <f t="shared" si="41"/>
        <v>12</v>
      </c>
      <c r="G1122" s="27" t="s">
        <v>97</v>
      </c>
      <c r="H1122" s="28" t="s">
        <v>98</v>
      </c>
      <c r="I1122" s="29">
        <v>4903</v>
      </c>
      <c r="J1122" s="29">
        <v>0</v>
      </c>
      <c r="K1122" s="29">
        <v>4903</v>
      </c>
      <c r="L1122" s="29">
        <v>4737</v>
      </c>
      <c r="M1122" s="29">
        <v>4737</v>
      </c>
      <c r="N1122" s="29">
        <v>1387.32</v>
      </c>
      <c r="O1122" s="29">
        <v>1387.32</v>
      </c>
    </row>
    <row r="1123" spans="1:15" x14ac:dyDescent="0.25">
      <c r="A1123" s="15" t="str">
        <f>MID(Tabla1[[#This Row],[Org 2]],1,2)</f>
        <v>10</v>
      </c>
      <c r="B1123" s="27" t="s">
        <v>491</v>
      </c>
      <c r="C1123" s="27" t="s">
        <v>539</v>
      </c>
      <c r="D1123" s="16" t="str">
        <f>VLOOKUP(Tabla1[[#This Row],[Prog.]],Hoja2!B:C,2,FALSE)</f>
        <v>Formación para el empleo</v>
      </c>
      <c r="E1123" s="17" t="str">
        <f t="shared" si="40"/>
        <v>1</v>
      </c>
      <c r="F1123" s="17" t="str">
        <f t="shared" si="41"/>
        <v>12</v>
      </c>
      <c r="G1123" s="27" t="s">
        <v>99</v>
      </c>
      <c r="H1123" s="28" t="s">
        <v>100</v>
      </c>
      <c r="I1123" s="29">
        <v>7586</v>
      </c>
      <c r="J1123" s="29">
        <v>0</v>
      </c>
      <c r="K1123" s="29">
        <v>7586</v>
      </c>
      <c r="L1123" s="29">
        <v>7330</v>
      </c>
      <c r="M1123" s="29">
        <v>7330</v>
      </c>
      <c r="N1123" s="29">
        <v>2104.36</v>
      </c>
      <c r="O1123" s="29">
        <v>2104.36</v>
      </c>
    </row>
    <row r="1124" spans="1:15" x14ac:dyDescent="0.25">
      <c r="A1124" s="15" t="str">
        <f>MID(Tabla1[[#This Row],[Org 2]],1,2)</f>
        <v>10</v>
      </c>
      <c r="B1124" s="27" t="s">
        <v>491</v>
      </c>
      <c r="C1124" s="27" t="s">
        <v>539</v>
      </c>
      <c r="D1124" s="16" t="str">
        <f>VLOOKUP(Tabla1[[#This Row],[Prog.]],Hoja2!B:C,2,FALSE)</f>
        <v>Formación para el empleo</v>
      </c>
      <c r="E1124" s="17" t="str">
        <f t="shared" si="40"/>
        <v>1</v>
      </c>
      <c r="F1124" s="17" t="str">
        <f t="shared" si="41"/>
        <v>12</v>
      </c>
      <c r="G1124" s="27" t="s">
        <v>101</v>
      </c>
      <c r="H1124" s="28" t="s">
        <v>102</v>
      </c>
      <c r="I1124" s="29">
        <v>15016</v>
      </c>
      <c r="J1124" s="29">
        <v>0</v>
      </c>
      <c r="K1124" s="29">
        <v>15016</v>
      </c>
      <c r="L1124" s="29">
        <v>14508</v>
      </c>
      <c r="M1124" s="29">
        <v>14508</v>
      </c>
      <c r="N1124" s="29">
        <v>4165.2</v>
      </c>
      <c r="O1124" s="29">
        <v>4165.2</v>
      </c>
    </row>
    <row r="1125" spans="1:15" x14ac:dyDescent="0.25">
      <c r="A1125" s="15" t="str">
        <f>MID(Tabla1[[#This Row],[Org 2]],1,2)</f>
        <v>10</v>
      </c>
      <c r="B1125" s="27" t="s">
        <v>491</v>
      </c>
      <c r="C1125" s="27" t="s">
        <v>539</v>
      </c>
      <c r="D1125" s="16" t="str">
        <f>VLOOKUP(Tabla1[[#This Row],[Prog.]],Hoja2!B:C,2,FALSE)</f>
        <v>Formación para el empleo</v>
      </c>
      <c r="E1125" s="17" t="str">
        <f t="shared" si="40"/>
        <v>1</v>
      </c>
      <c r="F1125" s="17" t="str">
        <f t="shared" si="41"/>
        <v>12</v>
      </c>
      <c r="G1125" s="27" t="s">
        <v>103</v>
      </c>
      <c r="H1125" s="28" t="s">
        <v>104</v>
      </c>
      <c r="I1125" s="29">
        <v>2301</v>
      </c>
      <c r="J1125" s="29">
        <v>0</v>
      </c>
      <c r="K1125" s="29">
        <v>2301</v>
      </c>
      <c r="L1125" s="29">
        <v>2359.1999999999998</v>
      </c>
      <c r="M1125" s="29">
        <v>2359.1999999999998</v>
      </c>
      <c r="N1125" s="29">
        <v>746.36</v>
      </c>
      <c r="O1125" s="29">
        <v>746.36</v>
      </c>
    </row>
    <row r="1126" spans="1:15" x14ac:dyDescent="0.25">
      <c r="A1126" s="15" t="str">
        <f>MID(Tabla1[[#This Row],[Org 2]],1,2)</f>
        <v>10</v>
      </c>
      <c r="B1126" s="27" t="s">
        <v>491</v>
      </c>
      <c r="C1126" s="27" t="s">
        <v>539</v>
      </c>
      <c r="D1126" s="16" t="str">
        <f>VLOOKUP(Tabla1[[#This Row],[Prog.]],Hoja2!B:C,2,FALSE)</f>
        <v>Formación para el empleo</v>
      </c>
      <c r="E1126" s="17" t="str">
        <f t="shared" si="40"/>
        <v>1</v>
      </c>
      <c r="F1126" s="17" t="str">
        <f t="shared" si="41"/>
        <v>14</v>
      </c>
      <c r="G1126" s="27" t="s">
        <v>302</v>
      </c>
      <c r="H1126" s="28" t="s">
        <v>303</v>
      </c>
      <c r="I1126" s="29">
        <v>608588</v>
      </c>
      <c r="J1126" s="29">
        <v>0</v>
      </c>
      <c r="K1126" s="29">
        <v>608588</v>
      </c>
      <c r="L1126" s="29">
        <v>563307</v>
      </c>
      <c r="M1126" s="29">
        <v>563307</v>
      </c>
      <c r="N1126" s="29">
        <v>61029.39</v>
      </c>
      <c r="O1126" s="29">
        <v>61029.39</v>
      </c>
    </row>
    <row r="1127" spans="1:15" x14ac:dyDescent="0.25">
      <c r="A1127" s="15" t="str">
        <f>MID(Tabla1[[#This Row],[Org 2]],1,2)</f>
        <v>10</v>
      </c>
      <c r="B1127" s="27" t="s">
        <v>491</v>
      </c>
      <c r="C1127" s="27" t="s">
        <v>539</v>
      </c>
      <c r="D1127" s="16" t="str">
        <f>VLOOKUP(Tabla1[[#This Row],[Prog.]],Hoja2!B:C,2,FALSE)</f>
        <v>Formación para el empleo</v>
      </c>
      <c r="E1127" s="17" t="str">
        <f t="shared" si="40"/>
        <v>2</v>
      </c>
      <c r="F1127" s="17" t="str">
        <f t="shared" si="41"/>
        <v>20</v>
      </c>
      <c r="G1127" s="27" t="s">
        <v>131</v>
      </c>
      <c r="H1127" s="28" t="s">
        <v>132</v>
      </c>
      <c r="I1127" s="29">
        <v>1200</v>
      </c>
      <c r="J1127" s="29">
        <v>0</v>
      </c>
      <c r="K1127" s="29">
        <v>1200</v>
      </c>
      <c r="L1127" s="29">
        <v>0</v>
      </c>
      <c r="M1127" s="29">
        <v>0</v>
      </c>
      <c r="N1127" s="29">
        <v>0</v>
      </c>
      <c r="O1127" s="29">
        <v>0</v>
      </c>
    </row>
    <row r="1128" spans="1:15" x14ac:dyDescent="0.25">
      <c r="A1128" s="15" t="str">
        <f>MID(Tabla1[[#This Row],[Org 2]],1,2)</f>
        <v>10</v>
      </c>
      <c r="B1128" s="27" t="s">
        <v>491</v>
      </c>
      <c r="C1128" s="27" t="s">
        <v>539</v>
      </c>
      <c r="D1128" s="16" t="str">
        <f>VLOOKUP(Tabla1[[#This Row],[Prog.]],Hoja2!B:C,2,FALSE)</f>
        <v>Formación para el empleo</v>
      </c>
      <c r="E1128" s="17" t="str">
        <f t="shared" si="40"/>
        <v>2</v>
      </c>
      <c r="F1128" s="17" t="str">
        <f t="shared" si="41"/>
        <v>21</v>
      </c>
      <c r="G1128" s="27" t="s">
        <v>211</v>
      </c>
      <c r="H1128" s="28" t="s">
        <v>212</v>
      </c>
      <c r="I1128" s="29">
        <v>5000</v>
      </c>
      <c r="J1128" s="29">
        <v>0</v>
      </c>
      <c r="K1128" s="29">
        <v>5000</v>
      </c>
      <c r="L1128" s="29">
        <v>2000</v>
      </c>
      <c r="M1128" s="29">
        <v>338.47</v>
      </c>
      <c r="N1128" s="29">
        <v>338.47</v>
      </c>
      <c r="O1128" s="29">
        <v>338.47</v>
      </c>
    </row>
    <row r="1129" spans="1:15" x14ac:dyDescent="0.25">
      <c r="A1129" s="15" t="str">
        <f>MID(Tabla1[[#This Row],[Org 2]],1,2)</f>
        <v>10</v>
      </c>
      <c r="B1129" s="27" t="s">
        <v>491</v>
      </c>
      <c r="C1129" s="27" t="s">
        <v>539</v>
      </c>
      <c r="D1129" s="16" t="str">
        <f>VLOOKUP(Tabla1[[#This Row],[Prog.]],Hoja2!B:C,2,FALSE)</f>
        <v>Formación para el empleo</v>
      </c>
      <c r="E1129" s="17" t="str">
        <f t="shared" si="40"/>
        <v>2</v>
      </c>
      <c r="F1129" s="17" t="str">
        <f t="shared" si="41"/>
        <v>21</v>
      </c>
      <c r="G1129" s="27" t="s">
        <v>133</v>
      </c>
      <c r="H1129" s="28" t="s">
        <v>134</v>
      </c>
      <c r="I1129" s="29">
        <v>9705</v>
      </c>
      <c r="J1129" s="29">
        <v>0</v>
      </c>
      <c r="K1129" s="29">
        <v>9705</v>
      </c>
      <c r="L1129" s="29">
        <v>7853.57</v>
      </c>
      <c r="M1129" s="29">
        <v>3953.57</v>
      </c>
      <c r="N1129" s="29">
        <v>362.51</v>
      </c>
      <c r="O1129" s="29">
        <v>362.51</v>
      </c>
    </row>
    <row r="1130" spans="1:15" x14ac:dyDescent="0.25">
      <c r="A1130" s="15" t="str">
        <f>MID(Tabla1[[#This Row],[Org 2]],1,2)</f>
        <v>10</v>
      </c>
      <c r="B1130" s="27" t="s">
        <v>491</v>
      </c>
      <c r="C1130" s="27" t="s">
        <v>539</v>
      </c>
      <c r="D1130" s="16" t="str">
        <f>VLOOKUP(Tabla1[[#This Row],[Prog.]],Hoja2!B:C,2,FALSE)</f>
        <v>Formación para el empleo</v>
      </c>
      <c r="E1130" s="17" t="str">
        <f t="shared" si="40"/>
        <v>2</v>
      </c>
      <c r="F1130" s="17" t="str">
        <f t="shared" si="41"/>
        <v>21</v>
      </c>
      <c r="G1130" s="27" t="s">
        <v>151</v>
      </c>
      <c r="H1130" s="28" t="s">
        <v>152</v>
      </c>
      <c r="I1130" s="29">
        <v>5000</v>
      </c>
      <c r="J1130" s="29">
        <v>0</v>
      </c>
      <c r="K1130" s="29">
        <v>5000</v>
      </c>
      <c r="L1130" s="29">
        <v>3000</v>
      </c>
      <c r="M1130" s="29">
        <v>0</v>
      </c>
      <c r="N1130" s="29">
        <v>0</v>
      </c>
      <c r="O1130" s="29">
        <v>0</v>
      </c>
    </row>
    <row r="1131" spans="1:15" x14ac:dyDescent="0.25">
      <c r="A1131" s="15" t="str">
        <f>MID(Tabla1[[#This Row],[Org 2]],1,2)</f>
        <v>10</v>
      </c>
      <c r="B1131" s="27" t="s">
        <v>491</v>
      </c>
      <c r="C1131" s="27" t="s">
        <v>539</v>
      </c>
      <c r="D1131" s="16" t="str">
        <f>VLOOKUP(Tabla1[[#This Row],[Prog.]],Hoja2!B:C,2,FALSE)</f>
        <v>Formación para el empleo</v>
      </c>
      <c r="E1131" s="17" t="str">
        <f t="shared" si="40"/>
        <v>2</v>
      </c>
      <c r="F1131" s="17" t="str">
        <f t="shared" si="41"/>
        <v>22</v>
      </c>
      <c r="G1131" s="27" t="s">
        <v>107</v>
      </c>
      <c r="H1131" s="28" t="s">
        <v>108</v>
      </c>
      <c r="I1131" s="29">
        <v>3650</v>
      </c>
      <c r="J1131" s="29">
        <v>0</v>
      </c>
      <c r="K1131" s="29">
        <v>3650</v>
      </c>
      <c r="L1131" s="29">
        <v>0</v>
      </c>
      <c r="M1131" s="29">
        <v>0</v>
      </c>
      <c r="N1131" s="29">
        <v>0</v>
      </c>
      <c r="O1131" s="29">
        <v>0</v>
      </c>
    </row>
    <row r="1132" spans="1:15" x14ac:dyDescent="0.25">
      <c r="A1132" s="15" t="str">
        <f>MID(Tabla1[[#This Row],[Org 2]],1,2)</f>
        <v>10</v>
      </c>
      <c r="B1132" s="27" t="s">
        <v>491</v>
      </c>
      <c r="C1132" s="27" t="s">
        <v>539</v>
      </c>
      <c r="D1132" s="16" t="str">
        <f>VLOOKUP(Tabla1[[#This Row],[Prog.]],Hoja2!B:C,2,FALSE)</f>
        <v>Formación para el empleo</v>
      </c>
      <c r="E1132" s="17" t="str">
        <f t="shared" si="40"/>
        <v>2</v>
      </c>
      <c r="F1132" s="17" t="str">
        <f t="shared" si="41"/>
        <v>22</v>
      </c>
      <c r="G1132" s="27" t="s">
        <v>168</v>
      </c>
      <c r="H1132" s="28" t="s">
        <v>169</v>
      </c>
      <c r="I1132" s="29">
        <v>13500</v>
      </c>
      <c r="J1132" s="29">
        <v>0</v>
      </c>
      <c r="K1132" s="29">
        <v>13500</v>
      </c>
      <c r="L1132" s="29">
        <v>13500</v>
      </c>
      <c r="M1132" s="29">
        <v>13500</v>
      </c>
      <c r="N1132" s="29">
        <v>2520.5</v>
      </c>
      <c r="O1132" s="29">
        <v>2520.5</v>
      </c>
    </row>
    <row r="1133" spans="1:15" x14ac:dyDescent="0.25">
      <c r="A1133" s="15" t="str">
        <f>MID(Tabla1[[#This Row],[Org 2]],1,2)</f>
        <v>10</v>
      </c>
      <c r="B1133" s="27" t="s">
        <v>491</v>
      </c>
      <c r="C1133" s="27" t="s">
        <v>539</v>
      </c>
      <c r="D1133" s="16" t="str">
        <f>VLOOKUP(Tabla1[[#This Row],[Prog.]],Hoja2!B:C,2,FALSE)</f>
        <v>Formación para el empleo</v>
      </c>
      <c r="E1133" s="17" t="str">
        <f t="shared" si="40"/>
        <v>2</v>
      </c>
      <c r="F1133" s="17" t="str">
        <f t="shared" si="41"/>
        <v>22</v>
      </c>
      <c r="G1133" s="27" t="s">
        <v>213</v>
      </c>
      <c r="H1133" s="28" t="s">
        <v>214</v>
      </c>
      <c r="I1133" s="29">
        <v>14100</v>
      </c>
      <c r="J1133" s="29">
        <v>0</v>
      </c>
      <c r="K1133" s="29">
        <v>14100</v>
      </c>
      <c r="L1133" s="29">
        <v>10000</v>
      </c>
      <c r="M1133" s="29">
        <v>10000</v>
      </c>
      <c r="N1133" s="29">
        <v>8264.89</v>
      </c>
      <c r="O1133" s="29">
        <v>8264.89</v>
      </c>
    </row>
    <row r="1134" spans="1:15" x14ac:dyDescent="0.25">
      <c r="A1134" s="15" t="str">
        <f>MID(Tabla1[[#This Row],[Org 2]],1,2)</f>
        <v>10</v>
      </c>
      <c r="B1134" s="27" t="s">
        <v>491</v>
      </c>
      <c r="C1134" s="27" t="s">
        <v>539</v>
      </c>
      <c r="D1134" s="16" t="str">
        <f>VLOOKUP(Tabla1[[#This Row],[Prog.]],Hoja2!B:C,2,FALSE)</f>
        <v>Formación para el empleo</v>
      </c>
      <c r="E1134" s="17" t="str">
        <f t="shared" si="40"/>
        <v>2</v>
      </c>
      <c r="F1134" s="17" t="str">
        <f t="shared" si="41"/>
        <v>22</v>
      </c>
      <c r="G1134" s="27" t="s">
        <v>153</v>
      </c>
      <c r="H1134" s="28" t="s">
        <v>154</v>
      </c>
      <c r="I1134" s="29">
        <v>3050</v>
      </c>
      <c r="J1134" s="29">
        <v>0</v>
      </c>
      <c r="K1134" s="29">
        <v>3050</v>
      </c>
      <c r="L1134" s="29">
        <v>3050</v>
      </c>
      <c r="M1134" s="29">
        <v>3050</v>
      </c>
      <c r="N1134" s="29">
        <v>0</v>
      </c>
      <c r="O1134" s="29">
        <v>0</v>
      </c>
    </row>
    <row r="1135" spans="1:15" x14ac:dyDescent="0.25">
      <c r="A1135" s="15" t="str">
        <f>MID(Tabla1[[#This Row],[Org 2]],1,2)</f>
        <v>10</v>
      </c>
      <c r="B1135" s="27" t="s">
        <v>491</v>
      </c>
      <c r="C1135" s="27" t="s">
        <v>539</v>
      </c>
      <c r="D1135" s="16" t="str">
        <f>VLOOKUP(Tabla1[[#This Row],[Prog.]],Hoja2!B:C,2,FALSE)</f>
        <v>Formación para el empleo</v>
      </c>
      <c r="E1135" s="17" t="str">
        <f t="shared" si="40"/>
        <v>2</v>
      </c>
      <c r="F1135" s="17" t="str">
        <f t="shared" si="41"/>
        <v>22</v>
      </c>
      <c r="G1135" s="27" t="s">
        <v>155</v>
      </c>
      <c r="H1135" s="28" t="s">
        <v>156</v>
      </c>
      <c r="I1135" s="29">
        <v>7250</v>
      </c>
      <c r="J1135" s="29">
        <v>0</v>
      </c>
      <c r="K1135" s="29">
        <v>7250</v>
      </c>
      <c r="L1135" s="29">
        <v>0</v>
      </c>
      <c r="M1135" s="29">
        <v>0</v>
      </c>
      <c r="N1135" s="29">
        <v>0</v>
      </c>
      <c r="O1135" s="29">
        <v>0</v>
      </c>
    </row>
    <row r="1136" spans="1:15" x14ac:dyDescent="0.25">
      <c r="A1136" s="15" t="str">
        <f>MID(Tabla1[[#This Row],[Org 2]],1,2)</f>
        <v>10</v>
      </c>
      <c r="B1136" s="27" t="s">
        <v>491</v>
      </c>
      <c r="C1136" s="27" t="s">
        <v>539</v>
      </c>
      <c r="D1136" s="16" t="str">
        <f>VLOOKUP(Tabla1[[#This Row],[Prog.]],Hoja2!B:C,2,FALSE)</f>
        <v>Formación para el empleo</v>
      </c>
      <c r="E1136" s="17" t="str">
        <f t="shared" si="40"/>
        <v>2</v>
      </c>
      <c r="F1136" s="17" t="str">
        <f t="shared" si="41"/>
        <v>22</v>
      </c>
      <c r="G1136" s="27" t="s">
        <v>299</v>
      </c>
      <c r="H1136" s="28" t="s">
        <v>300</v>
      </c>
      <c r="I1136" s="29">
        <v>0</v>
      </c>
      <c r="J1136" s="29">
        <v>0</v>
      </c>
      <c r="K1136" s="29">
        <v>0</v>
      </c>
      <c r="L1136" s="29">
        <v>0</v>
      </c>
      <c r="M1136" s="29">
        <v>0</v>
      </c>
      <c r="N1136" s="29">
        <v>0</v>
      </c>
      <c r="O1136" s="29">
        <v>0</v>
      </c>
    </row>
    <row r="1137" spans="1:15" x14ac:dyDescent="0.25">
      <c r="A1137" s="15" t="str">
        <f>MID(Tabla1[[#This Row],[Org 2]],1,2)</f>
        <v>10</v>
      </c>
      <c r="B1137" s="27" t="s">
        <v>491</v>
      </c>
      <c r="C1137" s="27" t="s">
        <v>539</v>
      </c>
      <c r="D1137" s="16" t="str">
        <f>VLOOKUP(Tabla1[[#This Row],[Prog.]],Hoja2!B:C,2,FALSE)</f>
        <v>Formación para el empleo</v>
      </c>
      <c r="E1137" s="17" t="str">
        <f t="shared" si="40"/>
        <v>2</v>
      </c>
      <c r="F1137" s="17" t="str">
        <f t="shared" si="41"/>
        <v>22</v>
      </c>
      <c r="G1137" s="27" t="s">
        <v>157</v>
      </c>
      <c r="H1137" s="28" t="s">
        <v>158</v>
      </c>
      <c r="I1137" s="29">
        <v>2125</v>
      </c>
      <c r="J1137" s="29">
        <v>0</v>
      </c>
      <c r="K1137" s="29">
        <v>2125</v>
      </c>
      <c r="L1137" s="29">
        <v>0</v>
      </c>
      <c r="M1137" s="29">
        <v>0</v>
      </c>
      <c r="N1137" s="29">
        <v>0</v>
      </c>
      <c r="O1137" s="29">
        <v>0</v>
      </c>
    </row>
    <row r="1138" spans="1:15" x14ac:dyDescent="0.25">
      <c r="A1138" s="15" t="str">
        <f>MID(Tabla1[[#This Row],[Org 2]],1,2)</f>
        <v>10</v>
      </c>
      <c r="B1138" s="27" t="s">
        <v>491</v>
      </c>
      <c r="C1138" s="27" t="s">
        <v>539</v>
      </c>
      <c r="D1138" s="16" t="str">
        <f>VLOOKUP(Tabla1[[#This Row],[Prog.]],Hoja2!B:C,2,FALSE)</f>
        <v>Formación para el empleo</v>
      </c>
      <c r="E1138" s="17" t="str">
        <f t="shared" si="40"/>
        <v>2</v>
      </c>
      <c r="F1138" s="17" t="str">
        <f t="shared" si="41"/>
        <v>22</v>
      </c>
      <c r="G1138" s="27" t="s">
        <v>159</v>
      </c>
      <c r="H1138" s="28" t="s">
        <v>160</v>
      </c>
      <c r="I1138" s="29">
        <v>52445</v>
      </c>
      <c r="J1138" s="29">
        <v>0</v>
      </c>
      <c r="K1138" s="29">
        <v>52445</v>
      </c>
      <c r="L1138" s="29">
        <v>6000</v>
      </c>
      <c r="M1138" s="29">
        <v>6000</v>
      </c>
      <c r="N1138" s="29">
        <v>0</v>
      </c>
      <c r="O1138" s="29">
        <v>0</v>
      </c>
    </row>
    <row r="1139" spans="1:15" x14ac:dyDescent="0.25">
      <c r="A1139" s="15" t="str">
        <f>MID(Tabla1[[#This Row],[Org 2]],1,2)</f>
        <v>10</v>
      </c>
      <c r="B1139" s="27" t="s">
        <v>491</v>
      </c>
      <c r="C1139" s="27" t="s">
        <v>539</v>
      </c>
      <c r="D1139" s="16" t="str">
        <f>VLOOKUP(Tabla1[[#This Row],[Prog.]],Hoja2!B:C,2,FALSE)</f>
        <v>Formación para el empleo</v>
      </c>
      <c r="E1139" s="17" t="str">
        <f t="shared" si="40"/>
        <v>2</v>
      </c>
      <c r="F1139" s="17" t="str">
        <f t="shared" si="41"/>
        <v>22</v>
      </c>
      <c r="G1139" s="27" t="s">
        <v>109</v>
      </c>
      <c r="H1139" s="28" t="s">
        <v>110</v>
      </c>
      <c r="I1139" s="29">
        <v>4045</v>
      </c>
      <c r="J1139" s="29">
        <v>0</v>
      </c>
      <c r="K1139" s="29">
        <v>4045</v>
      </c>
      <c r="L1139" s="29">
        <v>0</v>
      </c>
      <c r="M1139" s="29">
        <v>0</v>
      </c>
      <c r="N1139" s="29">
        <v>0</v>
      </c>
      <c r="O1139" s="29">
        <v>0</v>
      </c>
    </row>
    <row r="1140" spans="1:15" x14ac:dyDescent="0.25">
      <c r="A1140" s="15" t="str">
        <f>MID(Tabla1[[#This Row],[Org 2]],1,2)</f>
        <v>10</v>
      </c>
      <c r="B1140" s="27" t="s">
        <v>491</v>
      </c>
      <c r="C1140" s="27" t="s">
        <v>539</v>
      </c>
      <c r="D1140" s="16" t="str">
        <f>VLOOKUP(Tabla1[[#This Row],[Prog.]],Hoja2!B:C,2,FALSE)</f>
        <v>Formación para el empleo</v>
      </c>
      <c r="E1140" s="17" t="str">
        <f t="shared" si="40"/>
        <v>2</v>
      </c>
      <c r="F1140" s="17" t="str">
        <f t="shared" si="41"/>
        <v>22</v>
      </c>
      <c r="G1140" s="27" t="s">
        <v>187</v>
      </c>
      <c r="H1140" s="28" t="s">
        <v>188</v>
      </c>
      <c r="I1140" s="29">
        <v>0</v>
      </c>
      <c r="J1140" s="29">
        <v>0</v>
      </c>
      <c r="K1140" s="29">
        <v>0</v>
      </c>
      <c r="L1140" s="29">
        <v>0</v>
      </c>
      <c r="M1140" s="29">
        <v>0</v>
      </c>
      <c r="N1140" s="29">
        <v>0</v>
      </c>
      <c r="O1140" s="29">
        <v>0</v>
      </c>
    </row>
    <row r="1141" spans="1:15" x14ac:dyDescent="0.25">
      <c r="A1141" s="15" t="str">
        <f>MID(Tabla1[[#This Row],[Org 2]],1,2)</f>
        <v>10</v>
      </c>
      <c r="B1141" s="27" t="s">
        <v>491</v>
      </c>
      <c r="C1141" s="27" t="s">
        <v>539</v>
      </c>
      <c r="D1141" s="16" t="str">
        <f>VLOOKUP(Tabla1[[#This Row],[Prog.]],Hoja2!B:C,2,FALSE)</f>
        <v>Formación para el empleo</v>
      </c>
      <c r="E1141" s="17" t="str">
        <f t="shared" si="40"/>
        <v>2</v>
      </c>
      <c r="F1141" s="17" t="str">
        <f t="shared" si="41"/>
        <v>22</v>
      </c>
      <c r="G1141" s="27" t="s">
        <v>165</v>
      </c>
      <c r="H1141" s="28" t="s">
        <v>166</v>
      </c>
      <c r="I1141" s="29">
        <v>11304</v>
      </c>
      <c r="J1141" s="29">
        <v>0</v>
      </c>
      <c r="K1141" s="29">
        <v>11304</v>
      </c>
      <c r="L1141" s="29">
        <v>0</v>
      </c>
      <c r="M1141" s="29">
        <v>0</v>
      </c>
      <c r="N1141" s="29">
        <v>0</v>
      </c>
      <c r="O1141" s="29">
        <v>0</v>
      </c>
    </row>
    <row r="1142" spans="1:15" x14ac:dyDescent="0.25">
      <c r="A1142" s="15" t="str">
        <f>MID(Tabla1[[#This Row],[Org 2]],1,2)</f>
        <v>10</v>
      </c>
      <c r="B1142" s="27" t="s">
        <v>491</v>
      </c>
      <c r="C1142" s="27" t="s">
        <v>539</v>
      </c>
      <c r="D1142" s="16" t="str">
        <f>VLOOKUP(Tabla1[[#This Row],[Prog.]],Hoja2!B:C,2,FALSE)</f>
        <v>Formación para el empleo</v>
      </c>
      <c r="E1142" s="17" t="str">
        <f t="shared" si="40"/>
        <v>2</v>
      </c>
      <c r="F1142" s="17" t="str">
        <f t="shared" si="41"/>
        <v>22</v>
      </c>
      <c r="G1142" s="27" t="s">
        <v>215</v>
      </c>
      <c r="H1142" s="28" t="s">
        <v>216</v>
      </c>
      <c r="I1142" s="29">
        <v>23412</v>
      </c>
      <c r="J1142" s="29">
        <v>0</v>
      </c>
      <c r="K1142" s="29">
        <v>23412</v>
      </c>
      <c r="L1142" s="29">
        <v>23215.29</v>
      </c>
      <c r="M1142" s="29">
        <v>23215.29</v>
      </c>
      <c r="N1142" s="29">
        <v>5803.75</v>
      </c>
      <c r="O1142" s="29">
        <v>3869.18</v>
      </c>
    </row>
    <row r="1143" spans="1:15" x14ac:dyDescent="0.25">
      <c r="A1143" s="15" t="str">
        <f>MID(Tabla1[[#This Row],[Org 2]],1,2)</f>
        <v>10</v>
      </c>
      <c r="B1143" s="27" t="s">
        <v>491</v>
      </c>
      <c r="C1143" s="27" t="s">
        <v>539</v>
      </c>
      <c r="D1143" s="16" t="str">
        <f>VLOOKUP(Tabla1[[#This Row],[Prog.]],Hoja2!B:C,2,FALSE)</f>
        <v>Formación para el empleo</v>
      </c>
      <c r="E1143" s="17" t="str">
        <f t="shared" si="40"/>
        <v>2</v>
      </c>
      <c r="F1143" s="17" t="str">
        <f t="shared" si="41"/>
        <v>22</v>
      </c>
      <c r="G1143" s="27" t="s">
        <v>171</v>
      </c>
      <c r="H1143" s="28" t="s">
        <v>172</v>
      </c>
      <c r="I1143" s="29">
        <v>3000</v>
      </c>
      <c r="J1143" s="29">
        <v>0</v>
      </c>
      <c r="K1143" s="29">
        <v>3000</v>
      </c>
      <c r="L1143" s="29">
        <v>0</v>
      </c>
      <c r="M1143" s="29">
        <v>0</v>
      </c>
      <c r="N1143" s="29">
        <v>0</v>
      </c>
      <c r="O1143" s="29">
        <v>0</v>
      </c>
    </row>
    <row r="1144" spans="1:15" x14ac:dyDescent="0.25">
      <c r="A1144" s="15" t="str">
        <f>MID(Tabla1[[#This Row],[Org 2]],1,2)</f>
        <v>10</v>
      </c>
      <c r="B1144" s="27" t="s">
        <v>491</v>
      </c>
      <c r="C1144" s="27" t="s">
        <v>539</v>
      </c>
      <c r="D1144" s="16" t="str">
        <f>VLOOKUP(Tabla1[[#This Row],[Prog.]],Hoja2!B:C,2,FALSE)</f>
        <v>Formación para el empleo</v>
      </c>
      <c r="E1144" s="17" t="str">
        <f t="shared" si="40"/>
        <v>2</v>
      </c>
      <c r="F1144" s="17" t="str">
        <f t="shared" si="41"/>
        <v>22</v>
      </c>
      <c r="G1144" s="27" t="s">
        <v>137</v>
      </c>
      <c r="H1144" s="28" t="s">
        <v>138</v>
      </c>
      <c r="I1144" s="29">
        <v>113500</v>
      </c>
      <c r="J1144" s="29">
        <v>0</v>
      </c>
      <c r="K1144" s="29">
        <v>113500</v>
      </c>
      <c r="L1144" s="29">
        <v>109050</v>
      </c>
      <c r="M1144" s="29">
        <v>13500</v>
      </c>
      <c r="N1144" s="29">
        <v>4700.13</v>
      </c>
      <c r="O1144" s="29">
        <v>3103.57</v>
      </c>
    </row>
    <row r="1145" spans="1:15" x14ac:dyDescent="0.25">
      <c r="A1145" s="15" t="str">
        <f>MID(Tabla1[[#This Row],[Org 2]],1,2)</f>
        <v>10</v>
      </c>
      <c r="B1145" s="27" t="s">
        <v>491</v>
      </c>
      <c r="C1145" s="27" t="s">
        <v>539</v>
      </c>
      <c r="D1145" s="16" t="str">
        <f>VLOOKUP(Tabla1[[#This Row],[Prog.]],Hoja2!B:C,2,FALSE)</f>
        <v>Formación para el empleo</v>
      </c>
      <c r="E1145" s="17" t="str">
        <f t="shared" si="40"/>
        <v>4</v>
      </c>
      <c r="F1145" s="17" t="str">
        <f t="shared" si="41"/>
        <v>48</v>
      </c>
      <c r="G1145" s="27" t="s">
        <v>540</v>
      </c>
      <c r="H1145" s="28" t="s">
        <v>541</v>
      </c>
      <c r="I1145" s="29">
        <v>20000</v>
      </c>
      <c r="J1145" s="29">
        <v>0</v>
      </c>
      <c r="K1145" s="29">
        <v>20000</v>
      </c>
      <c r="L1145" s="29">
        <v>0</v>
      </c>
      <c r="M1145" s="29">
        <v>0</v>
      </c>
      <c r="N1145" s="29">
        <v>0</v>
      </c>
      <c r="O1145" s="29">
        <v>0</v>
      </c>
    </row>
    <row r="1146" spans="1:15" x14ac:dyDescent="0.25">
      <c r="A1146" s="15" t="str">
        <f>MID(Tabla1[[#This Row],[Org 2]],1,2)</f>
        <v>10</v>
      </c>
      <c r="B1146" s="27" t="s">
        <v>491</v>
      </c>
      <c r="C1146" s="27" t="s">
        <v>539</v>
      </c>
      <c r="D1146" s="16" t="str">
        <f>VLOOKUP(Tabla1[[#This Row],[Prog.]],Hoja2!B:C,2,FALSE)</f>
        <v>Formación para el empleo</v>
      </c>
      <c r="E1146" s="17" t="str">
        <f t="shared" si="40"/>
        <v>4</v>
      </c>
      <c r="F1146" s="17" t="str">
        <f t="shared" si="41"/>
        <v>48</v>
      </c>
      <c r="G1146" s="27" t="s">
        <v>542</v>
      </c>
      <c r="H1146" s="28" t="s">
        <v>543</v>
      </c>
      <c r="I1146" s="29">
        <v>20882</v>
      </c>
      <c r="J1146" s="29">
        <v>0</v>
      </c>
      <c r="K1146" s="29">
        <v>20882</v>
      </c>
      <c r="L1146" s="29">
        <v>20882</v>
      </c>
      <c r="M1146" s="29">
        <v>20882</v>
      </c>
      <c r="N1146" s="29">
        <v>0</v>
      </c>
      <c r="O1146" s="29">
        <v>0</v>
      </c>
    </row>
    <row r="1147" spans="1:15" x14ac:dyDescent="0.25">
      <c r="A1147" s="15" t="str">
        <f>MID(Tabla1[[#This Row],[Org 2]],1,2)</f>
        <v>10</v>
      </c>
      <c r="B1147" s="27" t="s">
        <v>491</v>
      </c>
      <c r="C1147" s="27" t="s">
        <v>539</v>
      </c>
      <c r="D1147" s="16" t="str">
        <f>VLOOKUP(Tabla1[[#This Row],[Prog.]],Hoja2!B:C,2,FALSE)</f>
        <v>Formación para el empleo</v>
      </c>
      <c r="E1147" s="17" t="str">
        <f t="shared" si="40"/>
        <v>4</v>
      </c>
      <c r="F1147" s="17" t="str">
        <f t="shared" si="41"/>
        <v>48</v>
      </c>
      <c r="G1147" s="27" t="s">
        <v>380</v>
      </c>
      <c r="H1147" s="28" t="s">
        <v>381</v>
      </c>
      <c r="I1147" s="29">
        <v>48000</v>
      </c>
      <c r="J1147" s="29">
        <v>0</v>
      </c>
      <c r="K1147" s="29">
        <v>48000</v>
      </c>
      <c r="L1147" s="29">
        <v>48000</v>
      </c>
      <c r="M1147" s="29">
        <v>48000</v>
      </c>
      <c r="N1147" s="29">
        <v>0</v>
      </c>
      <c r="O1147" s="29">
        <v>0</v>
      </c>
    </row>
    <row r="1148" spans="1:15" x14ac:dyDescent="0.25">
      <c r="A1148" s="15" t="str">
        <f>MID(Tabla1[[#This Row],[Org 2]],1,2)</f>
        <v>10</v>
      </c>
      <c r="B1148" s="27" t="s">
        <v>491</v>
      </c>
      <c r="C1148" s="27" t="s">
        <v>539</v>
      </c>
      <c r="D1148" s="16" t="str">
        <f>VLOOKUP(Tabla1[[#This Row],[Prog.]],Hoja2!B:C,2,FALSE)</f>
        <v>Formación para el empleo</v>
      </c>
      <c r="E1148" s="17" t="str">
        <f t="shared" si="40"/>
        <v>4</v>
      </c>
      <c r="F1148" s="17" t="str">
        <f t="shared" si="41"/>
        <v>48</v>
      </c>
      <c r="G1148" s="27" t="s">
        <v>265</v>
      </c>
      <c r="H1148" s="28" t="s">
        <v>123</v>
      </c>
      <c r="I1148" s="29">
        <v>102000</v>
      </c>
      <c r="J1148" s="29">
        <v>0</v>
      </c>
      <c r="K1148" s="29">
        <v>102000</v>
      </c>
      <c r="L1148" s="29">
        <v>0</v>
      </c>
      <c r="M1148" s="29">
        <v>0</v>
      </c>
      <c r="N1148" s="29">
        <v>0</v>
      </c>
      <c r="O1148" s="29">
        <v>0</v>
      </c>
    </row>
    <row r="1149" spans="1:15" x14ac:dyDescent="0.25">
      <c r="A1149" s="15" t="str">
        <f>MID(Tabla1[[#This Row],[Org 2]],1,2)</f>
        <v>11</v>
      </c>
      <c r="B1149" s="27" t="s">
        <v>544</v>
      </c>
      <c r="C1149" s="27" t="s">
        <v>545</v>
      </c>
      <c r="D1149" s="16" t="str">
        <f>VLOOKUP(Tabla1[[#This Row],[Prog.]],Hoja2!B:C,2,FALSE)</f>
        <v>Dirección del área de salud pública y seguridad ciudadana</v>
      </c>
      <c r="E1149" s="17" t="str">
        <f t="shared" si="40"/>
        <v>1</v>
      </c>
      <c r="F1149" s="17" t="str">
        <f t="shared" si="41"/>
        <v>12</v>
      </c>
      <c r="G1149" s="27" t="s">
        <v>125</v>
      </c>
      <c r="H1149" s="28" t="s">
        <v>126</v>
      </c>
      <c r="I1149" s="29">
        <v>108524</v>
      </c>
      <c r="J1149" s="29">
        <v>0</v>
      </c>
      <c r="K1149" s="29">
        <v>108524</v>
      </c>
      <c r="L1149" s="29">
        <v>86252</v>
      </c>
      <c r="M1149" s="29">
        <v>86252</v>
      </c>
      <c r="N1149" s="29">
        <v>13715.29</v>
      </c>
      <c r="O1149" s="29">
        <v>13715.29</v>
      </c>
    </row>
    <row r="1150" spans="1:15" x14ac:dyDescent="0.25">
      <c r="A1150" s="15" t="str">
        <f>MID(Tabla1[[#This Row],[Org 2]],1,2)</f>
        <v>11</v>
      </c>
      <c r="B1150" s="27" t="s">
        <v>544</v>
      </c>
      <c r="C1150" s="27" t="s">
        <v>545</v>
      </c>
      <c r="D1150" s="16" t="str">
        <f>VLOOKUP(Tabla1[[#This Row],[Prog.]],Hoja2!B:C,2,FALSE)</f>
        <v>Dirección del área de salud pública y seguridad ciudadana</v>
      </c>
      <c r="E1150" s="17" t="str">
        <f t="shared" ref="E1150:E1158" si="42">LEFT(G1150,1)</f>
        <v>1</v>
      </c>
      <c r="F1150" s="17" t="str">
        <f t="shared" ref="F1150:F1158" si="43">LEFT(G1150,2)</f>
        <v>12</v>
      </c>
      <c r="G1150" s="27" t="s">
        <v>127</v>
      </c>
      <c r="H1150" s="28" t="s">
        <v>128</v>
      </c>
      <c r="I1150" s="29">
        <v>15905</v>
      </c>
      <c r="J1150" s="29">
        <v>0</v>
      </c>
      <c r="K1150" s="29">
        <v>15905</v>
      </c>
      <c r="L1150" s="29">
        <v>15367</v>
      </c>
      <c r="M1150" s="29">
        <v>15367</v>
      </c>
      <c r="N1150" s="29">
        <v>4589.3999999999996</v>
      </c>
      <c r="O1150" s="29">
        <v>4589.3999999999996</v>
      </c>
    </row>
    <row r="1151" spans="1:15" x14ac:dyDescent="0.25">
      <c r="A1151" s="15" t="str">
        <f>MID(Tabla1[[#This Row],[Org 2]],1,2)</f>
        <v>11</v>
      </c>
      <c r="B1151" s="27" t="s">
        <v>544</v>
      </c>
      <c r="C1151" s="27" t="s">
        <v>545</v>
      </c>
      <c r="D1151" s="16" t="str">
        <f>VLOOKUP(Tabla1[[#This Row],[Prog.]],Hoja2!B:C,2,FALSE)</f>
        <v>Dirección del área de salud pública y seguridad ciudadana</v>
      </c>
      <c r="E1151" s="17" t="str">
        <f t="shared" si="42"/>
        <v>1</v>
      </c>
      <c r="F1151" s="17" t="str">
        <f t="shared" si="43"/>
        <v>12</v>
      </c>
      <c r="G1151" s="27" t="s">
        <v>95</v>
      </c>
      <c r="H1151" s="28" t="s">
        <v>96</v>
      </c>
      <c r="I1151" s="29">
        <v>24363</v>
      </c>
      <c r="J1151" s="29">
        <v>0</v>
      </c>
      <c r="K1151" s="29">
        <v>24363</v>
      </c>
      <c r="L1151" s="29">
        <v>0</v>
      </c>
      <c r="M1151" s="29">
        <v>0</v>
      </c>
      <c r="N1151" s="29">
        <v>0</v>
      </c>
      <c r="O1151" s="29">
        <v>0</v>
      </c>
    </row>
    <row r="1152" spans="1:15" x14ac:dyDescent="0.25">
      <c r="A1152" s="15" t="str">
        <f>MID(Tabla1[[#This Row],[Org 2]],1,2)</f>
        <v>11</v>
      </c>
      <c r="B1152" s="27" t="s">
        <v>544</v>
      </c>
      <c r="C1152" s="27" t="s">
        <v>545</v>
      </c>
      <c r="D1152" s="16" t="str">
        <f>VLOOKUP(Tabla1[[#This Row],[Prog.]],Hoja2!B:C,2,FALSE)</f>
        <v>Dirección del área de salud pública y seguridad ciudadana</v>
      </c>
      <c r="E1152" s="17" t="str">
        <f t="shared" si="42"/>
        <v>1</v>
      </c>
      <c r="F1152" s="17" t="str">
        <f t="shared" si="43"/>
        <v>12</v>
      </c>
      <c r="G1152" s="27" t="s">
        <v>129</v>
      </c>
      <c r="H1152" s="28" t="s">
        <v>130</v>
      </c>
      <c r="I1152" s="29">
        <v>20651</v>
      </c>
      <c r="J1152" s="29">
        <v>0</v>
      </c>
      <c r="K1152" s="29">
        <v>20651</v>
      </c>
      <c r="L1152" s="29">
        <v>19952</v>
      </c>
      <c r="M1152" s="29">
        <v>19952</v>
      </c>
      <c r="N1152" s="29">
        <v>7504.39</v>
      </c>
      <c r="O1152" s="29">
        <v>7504.39</v>
      </c>
    </row>
    <row r="1153" spans="1:15" x14ac:dyDescent="0.25">
      <c r="A1153" s="15" t="str">
        <f>MID(Tabla1[[#This Row],[Org 2]],1,2)</f>
        <v>11</v>
      </c>
      <c r="B1153" s="27" t="s">
        <v>544</v>
      </c>
      <c r="C1153" s="27" t="s">
        <v>545</v>
      </c>
      <c r="D1153" s="16" t="str">
        <f>VLOOKUP(Tabla1[[#This Row],[Prog.]],Hoja2!B:C,2,FALSE)</f>
        <v>Dirección del área de salud pública y seguridad ciudadana</v>
      </c>
      <c r="E1153" s="17" t="str">
        <f t="shared" si="42"/>
        <v>1</v>
      </c>
      <c r="F1153" s="17" t="str">
        <f t="shared" si="43"/>
        <v>12</v>
      </c>
      <c r="G1153" s="27" t="s">
        <v>97</v>
      </c>
      <c r="H1153" s="28" t="s">
        <v>98</v>
      </c>
      <c r="I1153" s="29">
        <v>21704</v>
      </c>
      <c r="J1153" s="29">
        <v>0</v>
      </c>
      <c r="K1153" s="29">
        <v>21704</v>
      </c>
      <c r="L1153" s="29">
        <v>21704</v>
      </c>
      <c r="M1153" s="29">
        <v>21704</v>
      </c>
      <c r="N1153" s="29">
        <v>4742.8599999999997</v>
      </c>
      <c r="O1153" s="29">
        <v>4742.8599999999997</v>
      </c>
    </row>
    <row r="1154" spans="1:15" x14ac:dyDescent="0.25">
      <c r="A1154" s="15" t="str">
        <f>MID(Tabla1[[#This Row],[Org 2]],1,2)</f>
        <v>11</v>
      </c>
      <c r="B1154" s="27" t="s">
        <v>544</v>
      </c>
      <c r="C1154" s="27" t="s">
        <v>545</v>
      </c>
      <c r="D1154" s="16" t="str">
        <f>VLOOKUP(Tabla1[[#This Row],[Prog.]],Hoja2!B:C,2,FALSE)</f>
        <v>Dirección del área de salud pública y seguridad ciudadana</v>
      </c>
      <c r="E1154" s="17" t="str">
        <f t="shared" si="42"/>
        <v>1</v>
      </c>
      <c r="F1154" s="17" t="str">
        <f t="shared" si="43"/>
        <v>12</v>
      </c>
      <c r="G1154" s="27" t="s">
        <v>99</v>
      </c>
      <c r="H1154" s="28" t="s">
        <v>100</v>
      </c>
      <c r="I1154" s="29">
        <v>111609</v>
      </c>
      <c r="J1154" s="29">
        <v>0</v>
      </c>
      <c r="K1154" s="29">
        <v>111609</v>
      </c>
      <c r="L1154" s="29">
        <v>80655</v>
      </c>
      <c r="M1154" s="29">
        <v>80655</v>
      </c>
      <c r="N1154" s="29">
        <v>17058.38</v>
      </c>
      <c r="O1154" s="29">
        <v>17058.38</v>
      </c>
    </row>
    <row r="1155" spans="1:15" x14ac:dyDescent="0.25">
      <c r="A1155" s="15" t="str">
        <f>MID(Tabla1[[#This Row],[Org 2]],1,2)</f>
        <v>11</v>
      </c>
      <c r="B1155" s="27" t="s">
        <v>544</v>
      </c>
      <c r="C1155" s="27" t="s">
        <v>545</v>
      </c>
      <c r="D1155" s="16" t="str">
        <f>VLOOKUP(Tabla1[[#This Row],[Prog.]],Hoja2!B:C,2,FALSE)</f>
        <v>Dirección del área de salud pública y seguridad ciudadana</v>
      </c>
      <c r="E1155" s="17" t="str">
        <f t="shared" si="42"/>
        <v>1</v>
      </c>
      <c r="F1155" s="17" t="str">
        <f t="shared" si="43"/>
        <v>12</v>
      </c>
      <c r="G1155" s="27" t="s">
        <v>101</v>
      </c>
      <c r="H1155" s="28" t="s">
        <v>102</v>
      </c>
      <c r="I1155" s="29">
        <v>276960</v>
      </c>
      <c r="J1155" s="29">
        <v>0</v>
      </c>
      <c r="K1155" s="29">
        <v>276960</v>
      </c>
      <c r="L1155" s="29">
        <v>199217</v>
      </c>
      <c r="M1155" s="29">
        <v>199217</v>
      </c>
      <c r="N1155" s="29">
        <v>53889.79</v>
      </c>
      <c r="O1155" s="29">
        <v>53889.79</v>
      </c>
    </row>
    <row r="1156" spans="1:15" x14ac:dyDescent="0.25">
      <c r="A1156" s="15" t="str">
        <f>MID(Tabla1[[#This Row],[Org 2]],1,2)</f>
        <v>11</v>
      </c>
      <c r="B1156" s="27" t="s">
        <v>544</v>
      </c>
      <c r="C1156" s="27" t="s">
        <v>545</v>
      </c>
      <c r="D1156" s="16" t="str">
        <f>VLOOKUP(Tabla1[[#This Row],[Prog.]],Hoja2!B:C,2,FALSE)</f>
        <v>Dirección del área de salud pública y seguridad ciudadana</v>
      </c>
      <c r="E1156" s="17" t="str">
        <f t="shared" si="42"/>
        <v>1</v>
      </c>
      <c r="F1156" s="17" t="str">
        <f t="shared" si="43"/>
        <v>12</v>
      </c>
      <c r="G1156" s="27" t="s">
        <v>103</v>
      </c>
      <c r="H1156" s="28" t="s">
        <v>104</v>
      </c>
      <c r="I1156" s="29">
        <v>8918</v>
      </c>
      <c r="J1156" s="29">
        <v>0</v>
      </c>
      <c r="K1156" s="29">
        <v>8918</v>
      </c>
      <c r="L1156" s="29">
        <v>8917</v>
      </c>
      <c r="M1156" s="29">
        <v>8917</v>
      </c>
      <c r="N1156" s="29">
        <v>2593.16</v>
      </c>
      <c r="O1156" s="29">
        <v>2593.16</v>
      </c>
    </row>
    <row r="1157" spans="1:15" x14ac:dyDescent="0.25">
      <c r="A1157" s="15" t="str">
        <f>MID(Tabla1[[#This Row],[Org 2]],1,2)</f>
        <v>11</v>
      </c>
      <c r="B1157" s="27" t="s">
        <v>544</v>
      </c>
      <c r="C1157" s="27" t="s">
        <v>545</v>
      </c>
      <c r="D1157" s="16" t="str">
        <f>VLOOKUP(Tabla1[[#This Row],[Prog.]],Hoja2!B:C,2,FALSE)</f>
        <v>Dirección del área de salud pública y seguridad ciudadana</v>
      </c>
      <c r="E1157" s="17" t="str">
        <f t="shared" si="42"/>
        <v>2</v>
      </c>
      <c r="F1157" s="17" t="str">
        <f t="shared" si="43"/>
        <v>20</v>
      </c>
      <c r="G1157" s="27" t="s">
        <v>131</v>
      </c>
      <c r="H1157" s="28" t="s">
        <v>132</v>
      </c>
      <c r="I1157" s="29">
        <v>500</v>
      </c>
      <c r="J1157" s="29">
        <v>0</v>
      </c>
      <c r="K1157" s="29">
        <v>500</v>
      </c>
      <c r="L1157" s="29">
        <v>0</v>
      </c>
      <c r="M1157" s="29">
        <v>0</v>
      </c>
      <c r="N1157" s="29">
        <v>0</v>
      </c>
      <c r="O1157" s="29">
        <v>0</v>
      </c>
    </row>
    <row r="1158" spans="1:15" x14ac:dyDescent="0.25">
      <c r="A1158" s="15" t="str">
        <f>MID(Tabla1[[#This Row],[Org 2]],1,2)</f>
        <v>11</v>
      </c>
      <c r="B1158" s="27" t="s">
        <v>544</v>
      </c>
      <c r="C1158" s="27" t="s">
        <v>545</v>
      </c>
      <c r="D1158" s="16" t="str">
        <f>VLOOKUP(Tabla1[[#This Row],[Prog.]],Hoja2!B:C,2,FALSE)</f>
        <v>Dirección del área de salud pública y seguridad ciudadana</v>
      </c>
      <c r="E1158" s="17" t="str">
        <f t="shared" si="42"/>
        <v>2</v>
      </c>
      <c r="F1158" s="17" t="str">
        <f t="shared" si="43"/>
        <v>21</v>
      </c>
      <c r="G1158" s="27" t="s">
        <v>133</v>
      </c>
      <c r="H1158" s="28" t="s">
        <v>134</v>
      </c>
      <c r="I1158" s="29">
        <v>500</v>
      </c>
      <c r="J1158" s="29">
        <v>0</v>
      </c>
      <c r="K1158" s="29">
        <v>500</v>
      </c>
      <c r="L1158" s="29">
        <v>0</v>
      </c>
      <c r="M1158" s="29">
        <v>0</v>
      </c>
      <c r="N1158" s="29">
        <v>0</v>
      </c>
      <c r="O1158" s="29">
        <v>0</v>
      </c>
    </row>
    <row r="1159" spans="1:15" x14ac:dyDescent="0.25">
      <c r="A1159" s="15" t="str">
        <f>MID(Tabla1[[#This Row],[Org 2]],1,2)</f>
        <v>11</v>
      </c>
      <c r="B1159" s="27" t="s">
        <v>544</v>
      </c>
      <c r="C1159" s="27" t="s">
        <v>545</v>
      </c>
      <c r="D1159" s="16" t="str">
        <f>VLOOKUP(Tabla1[[#This Row],[Prog.]],Hoja2!B:C,2,FALSE)</f>
        <v>Dirección del área de salud pública y seguridad ciudadana</v>
      </c>
      <c r="E1159" s="17" t="str">
        <f t="shared" ref="E1159:E1222" si="44">LEFT(G1159,1)</f>
        <v>2</v>
      </c>
      <c r="F1159" s="17" t="str">
        <f t="shared" ref="F1159:F1222" si="45">LEFT(G1159,2)</f>
        <v>22</v>
      </c>
      <c r="G1159" s="27" t="s">
        <v>161</v>
      </c>
      <c r="H1159" s="28" t="s">
        <v>162</v>
      </c>
      <c r="I1159" s="29">
        <v>500</v>
      </c>
      <c r="J1159" s="29">
        <v>0</v>
      </c>
      <c r="K1159" s="29">
        <v>500</v>
      </c>
      <c r="L1159" s="29">
        <v>0</v>
      </c>
      <c r="M1159" s="29">
        <v>0</v>
      </c>
      <c r="N1159" s="29">
        <v>0</v>
      </c>
      <c r="O1159" s="29">
        <v>0</v>
      </c>
    </row>
    <row r="1160" spans="1:15" x14ac:dyDescent="0.25">
      <c r="A1160" s="15" t="str">
        <f>MID(Tabla1[[#This Row],[Org 2]],1,2)</f>
        <v>11</v>
      </c>
      <c r="B1160" s="27" t="s">
        <v>544</v>
      </c>
      <c r="C1160" s="27" t="s">
        <v>545</v>
      </c>
      <c r="D1160" s="16" t="str">
        <f>VLOOKUP(Tabla1[[#This Row],[Prog.]],Hoja2!B:C,2,FALSE)</f>
        <v>Dirección del área de salud pública y seguridad ciudadana</v>
      </c>
      <c r="E1160" s="17" t="str">
        <f t="shared" si="44"/>
        <v>2</v>
      </c>
      <c r="F1160" s="17" t="str">
        <f t="shared" si="45"/>
        <v>23</v>
      </c>
      <c r="G1160" s="27" t="s">
        <v>117</v>
      </c>
      <c r="H1160" s="28" t="s">
        <v>118</v>
      </c>
      <c r="I1160" s="29">
        <v>500</v>
      </c>
      <c r="J1160" s="29">
        <v>0</v>
      </c>
      <c r="K1160" s="29">
        <v>500</v>
      </c>
      <c r="L1160" s="29">
        <v>0</v>
      </c>
      <c r="M1160" s="29">
        <v>0</v>
      </c>
      <c r="N1160" s="29">
        <v>0</v>
      </c>
      <c r="O1160" s="29">
        <v>0</v>
      </c>
    </row>
    <row r="1161" spans="1:15" x14ac:dyDescent="0.25">
      <c r="A1161" s="15" t="str">
        <f>MID(Tabla1[[#This Row],[Org 2]],1,2)</f>
        <v>11</v>
      </c>
      <c r="B1161" s="27" t="s">
        <v>544</v>
      </c>
      <c r="C1161" s="27" t="s">
        <v>545</v>
      </c>
      <c r="D1161" s="16" t="str">
        <f>VLOOKUP(Tabla1[[#This Row],[Prog.]],Hoja2!B:C,2,FALSE)</f>
        <v>Dirección del área de salud pública y seguridad ciudadana</v>
      </c>
      <c r="E1161" s="17" t="str">
        <f t="shared" si="44"/>
        <v>2</v>
      </c>
      <c r="F1161" s="17" t="str">
        <f t="shared" si="45"/>
        <v>23</v>
      </c>
      <c r="G1161" s="27" t="s">
        <v>121</v>
      </c>
      <c r="H1161" s="28" t="s">
        <v>122</v>
      </c>
      <c r="I1161" s="29">
        <v>500</v>
      </c>
      <c r="J1161" s="29">
        <v>0</v>
      </c>
      <c r="K1161" s="29">
        <v>500</v>
      </c>
      <c r="L1161" s="29">
        <v>0</v>
      </c>
      <c r="M1161" s="29">
        <v>0</v>
      </c>
      <c r="N1161" s="29">
        <v>0</v>
      </c>
      <c r="O1161" s="29">
        <v>0</v>
      </c>
    </row>
    <row r="1162" spans="1:15" x14ac:dyDescent="0.25">
      <c r="A1162" s="15" t="str">
        <f>MID(Tabla1[[#This Row],[Org 2]],1,2)</f>
        <v>11</v>
      </c>
      <c r="B1162" s="27" t="s">
        <v>544</v>
      </c>
      <c r="C1162" s="27" t="s">
        <v>545</v>
      </c>
      <c r="D1162" s="16" t="str">
        <f>VLOOKUP(Tabla1[[#This Row],[Prog.]],Hoja2!B:C,2,FALSE)</f>
        <v>Dirección del área de salud pública y seguridad ciudadana</v>
      </c>
      <c r="E1162" s="17" t="str">
        <f t="shared" si="44"/>
        <v>3</v>
      </c>
      <c r="F1162" s="17" t="str">
        <f t="shared" si="45"/>
        <v>35</v>
      </c>
      <c r="G1162" s="27" t="s">
        <v>892</v>
      </c>
      <c r="H1162" s="28" t="s">
        <v>893</v>
      </c>
      <c r="I1162" s="29">
        <v>200</v>
      </c>
      <c r="J1162" s="29">
        <v>0</v>
      </c>
      <c r="K1162" s="29">
        <v>200</v>
      </c>
      <c r="L1162" s="29">
        <v>0</v>
      </c>
      <c r="M1162" s="29">
        <v>0</v>
      </c>
      <c r="N1162" s="29">
        <v>0</v>
      </c>
      <c r="O1162" s="29">
        <v>0</v>
      </c>
    </row>
    <row r="1163" spans="1:15" x14ac:dyDescent="0.25">
      <c r="A1163" s="15" t="str">
        <f>MID(Tabla1[[#This Row],[Org 2]],1,2)</f>
        <v>11</v>
      </c>
      <c r="B1163" s="27" t="s">
        <v>544</v>
      </c>
      <c r="C1163" s="27" t="s">
        <v>545</v>
      </c>
      <c r="D1163" s="16" t="str">
        <f>VLOOKUP(Tabla1[[#This Row],[Prog.]],Hoja2!B:C,2,FALSE)</f>
        <v>Dirección del área de salud pública y seguridad ciudadana</v>
      </c>
      <c r="E1163" s="17" t="str">
        <f t="shared" si="44"/>
        <v>8</v>
      </c>
      <c r="F1163" s="17" t="str">
        <f t="shared" si="45"/>
        <v>83</v>
      </c>
      <c r="G1163" s="27" t="s">
        <v>208</v>
      </c>
      <c r="H1163" s="28" t="s">
        <v>209</v>
      </c>
      <c r="I1163" s="29">
        <v>500</v>
      </c>
      <c r="J1163" s="29">
        <v>0</v>
      </c>
      <c r="K1163" s="29">
        <v>500</v>
      </c>
      <c r="L1163" s="29">
        <v>0</v>
      </c>
      <c r="M1163" s="29">
        <v>0</v>
      </c>
      <c r="N1163" s="29">
        <v>0</v>
      </c>
      <c r="O1163" s="29">
        <v>0</v>
      </c>
    </row>
    <row r="1164" spans="1:15" x14ac:dyDescent="0.25">
      <c r="A1164" s="15" t="str">
        <f>MID(Tabla1[[#This Row],[Org 2]],1,2)</f>
        <v>11</v>
      </c>
      <c r="B1164" s="27" t="s">
        <v>544</v>
      </c>
      <c r="C1164" s="27" t="s">
        <v>546</v>
      </c>
      <c r="D1164" s="16" t="str">
        <f>VLOOKUP(Tabla1[[#This Row],[Prog.]],Hoja2!B:C,2,FALSE)</f>
        <v>Policía municipal</v>
      </c>
      <c r="E1164" s="17" t="str">
        <f t="shared" si="44"/>
        <v>1</v>
      </c>
      <c r="F1164" s="17" t="str">
        <f t="shared" si="45"/>
        <v>12</v>
      </c>
      <c r="G1164" s="27" t="s">
        <v>125</v>
      </c>
      <c r="H1164" s="28" t="s">
        <v>126</v>
      </c>
      <c r="I1164" s="29">
        <v>108624</v>
      </c>
      <c r="J1164" s="29">
        <v>0</v>
      </c>
      <c r="K1164" s="29">
        <v>108624</v>
      </c>
      <c r="L1164" s="29">
        <v>108523</v>
      </c>
      <c r="M1164" s="29">
        <v>108523</v>
      </c>
      <c r="N1164" s="29">
        <v>29327.119999999999</v>
      </c>
      <c r="O1164" s="29">
        <v>29327.119999999999</v>
      </c>
    </row>
    <row r="1165" spans="1:15" x14ac:dyDescent="0.25">
      <c r="A1165" s="15" t="str">
        <f>MID(Tabla1[[#This Row],[Org 2]],1,2)</f>
        <v>11</v>
      </c>
      <c r="B1165" s="27" t="s">
        <v>544</v>
      </c>
      <c r="C1165" s="27" t="s">
        <v>546</v>
      </c>
      <c r="D1165" s="16" t="str">
        <f>VLOOKUP(Tabla1[[#This Row],[Prog.]],Hoja2!B:C,2,FALSE)</f>
        <v>Policía municipal</v>
      </c>
      <c r="E1165" s="17" t="str">
        <f t="shared" si="44"/>
        <v>1</v>
      </c>
      <c r="F1165" s="17" t="str">
        <f t="shared" si="45"/>
        <v>12</v>
      </c>
      <c r="G1165" s="27" t="s">
        <v>127</v>
      </c>
      <c r="H1165" s="28" t="s">
        <v>128</v>
      </c>
      <c r="I1165" s="29">
        <v>350561</v>
      </c>
      <c r="J1165" s="29">
        <v>0</v>
      </c>
      <c r="K1165" s="29">
        <v>350561</v>
      </c>
      <c r="L1165" s="29">
        <v>318100</v>
      </c>
      <c r="M1165" s="29">
        <v>318100</v>
      </c>
      <c r="N1165" s="29">
        <v>90755.39</v>
      </c>
      <c r="O1165" s="29">
        <v>90755.39</v>
      </c>
    </row>
    <row r="1166" spans="1:15" x14ac:dyDescent="0.25">
      <c r="A1166" s="15" t="str">
        <f>MID(Tabla1[[#This Row],[Org 2]],1,2)</f>
        <v>11</v>
      </c>
      <c r="B1166" s="27" t="s">
        <v>544</v>
      </c>
      <c r="C1166" s="27" t="s">
        <v>546</v>
      </c>
      <c r="D1166" s="16" t="str">
        <f>VLOOKUP(Tabla1[[#This Row],[Prog.]],Hoja2!B:C,2,FALSE)</f>
        <v>Policía municipal</v>
      </c>
      <c r="E1166" s="17" t="str">
        <f t="shared" si="44"/>
        <v>1</v>
      </c>
      <c r="F1166" s="17" t="str">
        <f t="shared" si="45"/>
        <v>12</v>
      </c>
      <c r="G1166" s="27" t="s">
        <v>95</v>
      </c>
      <c r="H1166" s="28" t="s">
        <v>96</v>
      </c>
      <c r="I1166" s="29">
        <v>5240919</v>
      </c>
      <c r="J1166" s="29">
        <v>-207877.86</v>
      </c>
      <c r="K1166" s="29">
        <v>5033041.1399999997</v>
      </c>
      <c r="L1166" s="29">
        <v>4669199</v>
      </c>
      <c r="M1166" s="29">
        <v>4669199</v>
      </c>
      <c r="N1166" s="29">
        <v>1255275.3899999999</v>
      </c>
      <c r="O1166" s="29">
        <v>1255275.3899999999</v>
      </c>
    </row>
    <row r="1167" spans="1:15" x14ac:dyDescent="0.25">
      <c r="A1167" s="15" t="str">
        <f>MID(Tabla1[[#This Row],[Org 2]],1,2)</f>
        <v>11</v>
      </c>
      <c r="B1167" s="27" t="s">
        <v>544</v>
      </c>
      <c r="C1167" s="27" t="s">
        <v>546</v>
      </c>
      <c r="D1167" s="16" t="str">
        <f>VLOOKUP(Tabla1[[#This Row],[Prog.]],Hoja2!B:C,2,FALSE)</f>
        <v>Policía municipal</v>
      </c>
      <c r="E1167" s="17" t="str">
        <f t="shared" si="44"/>
        <v>1</v>
      </c>
      <c r="F1167" s="17" t="str">
        <f t="shared" si="45"/>
        <v>12</v>
      </c>
      <c r="G1167" s="27" t="s">
        <v>129</v>
      </c>
      <c r="H1167" s="28" t="s">
        <v>130</v>
      </c>
      <c r="I1167" s="29">
        <v>144555</v>
      </c>
      <c r="J1167" s="29">
        <v>0</v>
      </c>
      <c r="K1167" s="29">
        <v>144555</v>
      </c>
      <c r="L1167" s="29">
        <v>139666</v>
      </c>
      <c r="M1167" s="29">
        <v>139666</v>
      </c>
      <c r="N1167" s="29">
        <v>41428.449999999997</v>
      </c>
      <c r="O1167" s="29">
        <v>41428.449999999997</v>
      </c>
    </row>
    <row r="1168" spans="1:15" x14ac:dyDescent="0.25">
      <c r="A1168" s="15" t="str">
        <f>MID(Tabla1[[#This Row],[Org 2]],1,2)</f>
        <v>11</v>
      </c>
      <c r="B1168" s="27" t="s">
        <v>544</v>
      </c>
      <c r="C1168" s="27" t="s">
        <v>546</v>
      </c>
      <c r="D1168" s="16" t="str">
        <f>VLOOKUP(Tabla1[[#This Row],[Prog.]],Hoja2!B:C,2,FALSE)</f>
        <v>Policía municipal</v>
      </c>
      <c r="E1168" s="17" t="str">
        <f t="shared" si="44"/>
        <v>1</v>
      </c>
      <c r="F1168" s="17" t="str">
        <f t="shared" si="45"/>
        <v>12</v>
      </c>
      <c r="G1168" s="27" t="s">
        <v>97</v>
      </c>
      <c r="H1168" s="28" t="s">
        <v>98</v>
      </c>
      <c r="I1168" s="29">
        <v>1062947</v>
      </c>
      <c r="J1168" s="29">
        <v>0</v>
      </c>
      <c r="K1168" s="29">
        <v>1062947</v>
      </c>
      <c r="L1168" s="29">
        <v>1045391</v>
      </c>
      <c r="M1168" s="29">
        <v>1045391</v>
      </c>
      <c r="N1168" s="29">
        <v>290987.46000000002</v>
      </c>
      <c r="O1168" s="29">
        <v>290987.46000000002</v>
      </c>
    </row>
    <row r="1169" spans="1:15" x14ac:dyDescent="0.25">
      <c r="A1169" s="15" t="str">
        <f>MID(Tabla1[[#This Row],[Org 2]],1,2)</f>
        <v>11</v>
      </c>
      <c r="B1169" s="27" t="s">
        <v>544</v>
      </c>
      <c r="C1169" s="27" t="s">
        <v>546</v>
      </c>
      <c r="D1169" s="16" t="str">
        <f>VLOOKUP(Tabla1[[#This Row],[Prog.]],Hoja2!B:C,2,FALSE)</f>
        <v>Policía municipal</v>
      </c>
      <c r="E1169" s="17" t="str">
        <f t="shared" si="44"/>
        <v>1</v>
      </c>
      <c r="F1169" s="17" t="str">
        <f t="shared" si="45"/>
        <v>12</v>
      </c>
      <c r="G1169" s="27" t="s">
        <v>99</v>
      </c>
      <c r="H1169" s="28" t="s">
        <v>100</v>
      </c>
      <c r="I1169" s="29">
        <v>3294476</v>
      </c>
      <c r="J1169" s="29">
        <v>0</v>
      </c>
      <c r="K1169" s="29">
        <v>3294476</v>
      </c>
      <c r="L1169" s="29">
        <v>2963790</v>
      </c>
      <c r="M1169" s="29">
        <v>2963790</v>
      </c>
      <c r="N1169" s="29">
        <v>786290.03</v>
      </c>
      <c r="O1169" s="29">
        <v>786290.03</v>
      </c>
    </row>
    <row r="1170" spans="1:15" x14ac:dyDescent="0.25">
      <c r="A1170" s="15" t="str">
        <f>MID(Tabla1[[#This Row],[Org 2]],1,2)</f>
        <v>11</v>
      </c>
      <c r="B1170" s="27" t="s">
        <v>544</v>
      </c>
      <c r="C1170" s="27" t="s">
        <v>546</v>
      </c>
      <c r="D1170" s="16" t="str">
        <f>VLOOKUP(Tabla1[[#This Row],[Prog.]],Hoja2!B:C,2,FALSE)</f>
        <v>Policía municipal</v>
      </c>
      <c r="E1170" s="17" t="str">
        <f t="shared" si="44"/>
        <v>1</v>
      </c>
      <c r="F1170" s="17" t="str">
        <f t="shared" si="45"/>
        <v>12</v>
      </c>
      <c r="G1170" s="27" t="s">
        <v>101</v>
      </c>
      <c r="H1170" s="28" t="s">
        <v>102</v>
      </c>
      <c r="I1170" s="29">
        <v>10103581</v>
      </c>
      <c r="J1170" s="29">
        <v>-50000</v>
      </c>
      <c r="K1170" s="29">
        <v>10053581</v>
      </c>
      <c r="L1170" s="29">
        <v>9119986.5999999996</v>
      </c>
      <c r="M1170" s="29">
        <v>9119986.5999999996</v>
      </c>
      <c r="N1170" s="29">
        <v>2732252.66</v>
      </c>
      <c r="O1170" s="29">
        <v>2732252.66</v>
      </c>
    </row>
    <row r="1171" spans="1:15" x14ac:dyDescent="0.25">
      <c r="A1171" s="15" t="str">
        <f>MID(Tabla1[[#This Row],[Org 2]],1,2)</f>
        <v>11</v>
      </c>
      <c r="B1171" s="27" t="s">
        <v>544</v>
      </c>
      <c r="C1171" s="27" t="s">
        <v>546</v>
      </c>
      <c r="D1171" s="16" t="str">
        <f>VLOOKUP(Tabla1[[#This Row],[Prog.]],Hoja2!B:C,2,FALSE)</f>
        <v>Policía municipal</v>
      </c>
      <c r="E1171" s="17" t="str">
        <f t="shared" si="44"/>
        <v>1</v>
      </c>
      <c r="F1171" s="17" t="str">
        <f t="shared" si="45"/>
        <v>12</v>
      </c>
      <c r="G1171" s="27" t="s">
        <v>103</v>
      </c>
      <c r="H1171" s="28" t="s">
        <v>104</v>
      </c>
      <c r="I1171" s="29">
        <v>467155</v>
      </c>
      <c r="J1171" s="29">
        <v>0</v>
      </c>
      <c r="K1171" s="29">
        <v>467155</v>
      </c>
      <c r="L1171" s="29">
        <v>456387</v>
      </c>
      <c r="M1171" s="29">
        <v>456387</v>
      </c>
      <c r="N1171" s="29">
        <v>177624.67</v>
      </c>
      <c r="O1171" s="29">
        <v>177624.67</v>
      </c>
    </row>
    <row r="1172" spans="1:15" x14ac:dyDescent="0.25">
      <c r="A1172" s="15" t="str">
        <f>MID(Tabla1[[#This Row],[Org 2]],1,2)</f>
        <v>11</v>
      </c>
      <c r="B1172" s="27" t="s">
        <v>544</v>
      </c>
      <c r="C1172" s="27" t="s">
        <v>546</v>
      </c>
      <c r="D1172" s="16" t="str">
        <f>VLOOKUP(Tabla1[[#This Row],[Prog.]],Hoja2!B:C,2,FALSE)</f>
        <v>Policía municipal</v>
      </c>
      <c r="E1172" s="17" t="str">
        <f t="shared" si="44"/>
        <v>1</v>
      </c>
      <c r="F1172" s="17" t="str">
        <f t="shared" si="45"/>
        <v>12</v>
      </c>
      <c r="G1172" s="27" t="s">
        <v>935</v>
      </c>
      <c r="H1172" s="28" t="s">
        <v>936</v>
      </c>
      <c r="I1172" s="29">
        <v>0</v>
      </c>
      <c r="J1172" s="29">
        <v>0</v>
      </c>
      <c r="K1172" s="29">
        <v>0</v>
      </c>
      <c r="L1172" s="29">
        <v>412813.16</v>
      </c>
      <c r="M1172" s="29">
        <v>412813.16</v>
      </c>
      <c r="N1172" s="29">
        <v>78516.13</v>
      </c>
      <c r="O1172" s="29">
        <v>78516.13</v>
      </c>
    </row>
    <row r="1173" spans="1:15" x14ac:dyDescent="0.25">
      <c r="A1173" s="15" t="str">
        <f>MID(Tabla1[[#This Row],[Org 2]],1,2)</f>
        <v>11</v>
      </c>
      <c r="B1173" s="27" t="s">
        <v>544</v>
      </c>
      <c r="C1173" s="27" t="s">
        <v>546</v>
      </c>
      <c r="D1173" s="16" t="str">
        <f>VLOOKUP(Tabla1[[#This Row],[Prog.]],Hoja2!B:C,2,FALSE)</f>
        <v>Policía municipal</v>
      </c>
      <c r="E1173" s="17" t="str">
        <f t="shared" si="44"/>
        <v>1</v>
      </c>
      <c r="F1173" s="17" t="str">
        <f t="shared" si="45"/>
        <v>13</v>
      </c>
      <c r="G1173" s="27" t="s">
        <v>142</v>
      </c>
      <c r="H1173" s="28" t="s">
        <v>94</v>
      </c>
      <c r="I1173" s="29">
        <v>411659</v>
      </c>
      <c r="J1173" s="29">
        <v>0</v>
      </c>
      <c r="K1173" s="29">
        <v>411659</v>
      </c>
      <c r="L1173" s="29">
        <v>385619.5</v>
      </c>
      <c r="M1173" s="29">
        <v>385619.5</v>
      </c>
      <c r="N1173" s="29">
        <v>83358.929999999993</v>
      </c>
      <c r="O1173" s="29">
        <v>83358.929999999993</v>
      </c>
    </row>
    <row r="1174" spans="1:15" x14ac:dyDescent="0.25">
      <c r="A1174" s="15" t="str">
        <f>MID(Tabla1[[#This Row],[Org 2]],1,2)</f>
        <v>11</v>
      </c>
      <c r="B1174" s="27" t="s">
        <v>544</v>
      </c>
      <c r="C1174" s="27" t="s">
        <v>546</v>
      </c>
      <c r="D1174" s="16" t="str">
        <f>VLOOKUP(Tabla1[[#This Row],[Prog.]],Hoja2!B:C,2,FALSE)</f>
        <v>Policía municipal</v>
      </c>
      <c r="E1174" s="17" t="str">
        <f t="shared" si="44"/>
        <v>1</v>
      </c>
      <c r="F1174" s="17" t="str">
        <f t="shared" si="45"/>
        <v>13</v>
      </c>
      <c r="G1174" s="27" t="s">
        <v>143</v>
      </c>
      <c r="H1174" s="28" t="s">
        <v>144</v>
      </c>
      <c r="I1174" s="29">
        <v>0</v>
      </c>
      <c r="J1174" s="29">
        <v>7819.96</v>
      </c>
      <c r="K1174" s="29">
        <v>7819.96</v>
      </c>
      <c r="L1174" s="29">
        <v>10331.129999999999</v>
      </c>
      <c r="M1174" s="29">
        <v>10331.129999999999</v>
      </c>
      <c r="N1174" s="29">
        <v>8029.58</v>
      </c>
      <c r="O1174" s="29">
        <v>8029.58</v>
      </c>
    </row>
    <row r="1175" spans="1:15" x14ac:dyDescent="0.25">
      <c r="A1175" s="15" t="str">
        <f>MID(Tabla1[[#This Row],[Org 2]],1,2)</f>
        <v>11</v>
      </c>
      <c r="B1175" s="27" t="s">
        <v>544</v>
      </c>
      <c r="C1175" s="27" t="s">
        <v>546</v>
      </c>
      <c r="D1175" s="16" t="str">
        <f>VLOOKUP(Tabla1[[#This Row],[Prog.]],Hoja2!B:C,2,FALSE)</f>
        <v>Policía municipal</v>
      </c>
      <c r="E1175" s="17" t="str">
        <f t="shared" si="44"/>
        <v>1</v>
      </c>
      <c r="F1175" s="17" t="str">
        <f t="shared" si="45"/>
        <v>13</v>
      </c>
      <c r="G1175" s="27" t="s">
        <v>145</v>
      </c>
      <c r="H1175" s="28" t="s">
        <v>146</v>
      </c>
      <c r="I1175" s="29">
        <v>457789</v>
      </c>
      <c r="J1175" s="29">
        <v>0</v>
      </c>
      <c r="K1175" s="29">
        <v>457789</v>
      </c>
      <c r="L1175" s="29">
        <v>409942.5</v>
      </c>
      <c r="M1175" s="29">
        <v>409942.5</v>
      </c>
      <c r="N1175" s="29">
        <v>103597.26</v>
      </c>
      <c r="O1175" s="29">
        <v>103597.26</v>
      </c>
    </row>
    <row r="1176" spans="1:15" x14ac:dyDescent="0.25">
      <c r="A1176" s="15" t="str">
        <f>MID(Tabla1[[#This Row],[Org 2]],1,2)</f>
        <v>11</v>
      </c>
      <c r="B1176" s="27" t="s">
        <v>544</v>
      </c>
      <c r="C1176" s="27" t="s">
        <v>546</v>
      </c>
      <c r="D1176" s="16" t="str">
        <f>VLOOKUP(Tabla1[[#This Row],[Prog.]],Hoja2!B:C,2,FALSE)</f>
        <v>Policía municipal</v>
      </c>
      <c r="E1176" s="17" t="str">
        <f t="shared" si="44"/>
        <v>1</v>
      </c>
      <c r="F1176" s="17" t="str">
        <f t="shared" si="45"/>
        <v>13</v>
      </c>
      <c r="G1176" s="27" t="s">
        <v>147</v>
      </c>
      <c r="H1176" s="28" t="s">
        <v>148</v>
      </c>
      <c r="I1176" s="29">
        <v>1000</v>
      </c>
      <c r="J1176" s="29">
        <v>0</v>
      </c>
      <c r="K1176" s="29">
        <v>1000</v>
      </c>
      <c r="L1176" s="29">
        <v>51000</v>
      </c>
      <c r="M1176" s="29">
        <v>51000</v>
      </c>
      <c r="N1176" s="29">
        <v>24414</v>
      </c>
      <c r="O1176" s="29">
        <v>24414</v>
      </c>
    </row>
    <row r="1177" spans="1:15" x14ac:dyDescent="0.25">
      <c r="A1177" s="15" t="str">
        <f>MID(Tabla1[[#This Row],[Org 2]],1,2)</f>
        <v>11</v>
      </c>
      <c r="B1177" s="27" t="s">
        <v>544</v>
      </c>
      <c r="C1177" s="27" t="s">
        <v>546</v>
      </c>
      <c r="D1177" s="16" t="str">
        <f>VLOOKUP(Tabla1[[#This Row],[Prog.]],Hoja2!B:C,2,FALSE)</f>
        <v>Policía municipal</v>
      </c>
      <c r="E1177" s="17" t="str">
        <f t="shared" si="44"/>
        <v>1</v>
      </c>
      <c r="F1177" s="17" t="str">
        <f t="shared" si="45"/>
        <v>15</v>
      </c>
      <c r="G1177" s="27" t="s">
        <v>304</v>
      </c>
      <c r="H1177" s="28" t="s">
        <v>305</v>
      </c>
      <c r="I1177" s="29">
        <v>347000</v>
      </c>
      <c r="J1177" s="29">
        <v>0</v>
      </c>
      <c r="K1177" s="29">
        <v>347000</v>
      </c>
      <c r="L1177" s="29">
        <v>32346.62</v>
      </c>
      <c r="M1177" s="29">
        <v>32346.62</v>
      </c>
      <c r="N1177" s="29">
        <v>21346.62</v>
      </c>
      <c r="O1177" s="29">
        <v>21346.62</v>
      </c>
    </row>
    <row r="1178" spans="1:15" x14ac:dyDescent="0.25">
      <c r="A1178" s="15" t="str">
        <f>MID(Tabla1[[#This Row],[Org 2]],1,2)</f>
        <v>11</v>
      </c>
      <c r="B1178" s="27" t="s">
        <v>544</v>
      </c>
      <c r="C1178" s="27" t="s">
        <v>546</v>
      </c>
      <c r="D1178" s="16" t="str">
        <f>VLOOKUP(Tabla1[[#This Row],[Prog.]],Hoja2!B:C,2,FALSE)</f>
        <v>Policía municipal</v>
      </c>
      <c r="E1178" s="17" t="str">
        <f t="shared" si="44"/>
        <v>1</v>
      </c>
      <c r="F1178" s="17" t="str">
        <f t="shared" si="45"/>
        <v>15</v>
      </c>
      <c r="G1178" s="27" t="s">
        <v>149</v>
      </c>
      <c r="H1178" s="28" t="s">
        <v>150</v>
      </c>
      <c r="I1178" s="29">
        <v>1100000</v>
      </c>
      <c r="J1178" s="29">
        <v>200057.9</v>
      </c>
      <c r="K1178" s="29">
        <v>1300057.8999999999</v>
      </c>
      <c r="L1178" s="29">
        <v>548744.28</v>
      </c>
      <c r="M1178" s="29">
        <v>548744.28</v>
      </c>
      <c r="N1178" s="29">
        <v>373323.61</v>
      </c>
      <c r="O1178" s="29">
        <v>373323.61</v>
      </c>
    </row>
    <row r="1179" spans="1:15" x14ac:dyDescent="0.25">
      <c r="A1179" s="15" t="str">
        <f>MID(Tabla1[[#This Row],[Org 2]],1,2)</f>
        <v>11</v>
      </c>
      <c r="B1179" s="27" t="s">
        <v>544</v>
      </c>
      <c r="C1179" s="27" t="s">
        <v>546</v>
      </c>
      <c r="D1179" s="16" t="str">
        <f>VLOOKUP(Tabla1[[#This Row],[Prog.]],Hoja2!B:C,2,FALSE)</f>
        <v>Policía municipal</v>
      </c>
      <c r="E1179" s="17" t="str">
        <f t="shared" si="44"/>
        <v>1</v>
      </c>
      <c r="F1179" s="17" t="str">
        <f t="shared" si="45"/>
        <v>16</v>
      </c>
      <c r="G1179" s="27" t="s">
        <v>310</v>
      </c>
      <c r="H1179" s="28" t="s">
        <v>311</v>
      </c>
      <c r="I1179" s="29">
        <v>150000</v>
      </c>
      <c r="J1179" s="29">
        <v>0</v>
      </c>
      <c r="K1179" s="29">
        <v>150000</v>
      </c>
      <c r="L1179" s="29">
        <v>150000</v>
      </c>
      <c r="M1179" s="29">
        <v>15820</v>
      </c>
      <c r="N1179" s="29">
        <v>15820</v>
      </c>
      <c r="O1179" s="29">
        <v>7280</v>
      </c>
    </row>
    <row r="1180" spans="1:15" x14ac:dyDescent="0.25">
      <c r="A1180" s="15" t="str">
        <f>MID(Tabla1[[#This Row],[Org 2]],1,2)</f>
        <v>11</v>
      </c>
      <c r="B1180" s="27" t="s">
        <v>544</v>
      </c>
      <c r="C1180" s="27" t="s">
        <v>546</v>
      </c>
      <c r="D1180" s="16" t="str">
        <f>VLOOKUP(Tabla1[[#This Row],[Prog.]],Hoja2!B:C,2,FALSE)</f>
        <v>Policía municipal</v>
      </c>
      <c r="E1180" s="17" t="str">
        <f t="shared" si="44"/>
        <v>2</v>
      </c>
      <c r="F1180" s="17" t="str">
        <f t="shared" si="45"/>
        <v>20</v>
      </c>
      <c r="G1180" s="27" t="s">
        <v>272</v>
      </c>
      <c r="H1180" s="28" t="s">
        <v>273</v>
      </c>
      <c r="I1180" s="29">
        <v>18000</v>
      </c>
      <c r="J1180" s="29">
        <v>0</v>
      </c>
      <c r="K1180" s="29">
        <v>18000</v>
      </c>
      <c r="L1180" s="29">
        <v>1659.6</v>
      </c>
      <c r="M1180" s="29">
        <v>1659.6</v>
      </c>
      <c r="N1180" s="29">
        <v>829.8</v>
      </c>
      <c r="O1180" s="29">
        <v>829.8</v>
      </c>
    </row>
    <row r="1181" spans="1:15" x14ac:dyDescent="0.25">
      <c r="A1181" s="15" t="str">
        <f>MID(Tabla1[[#This Row],[Org 2]],1,2)</f>
        <v>11</v>
      </c>
      <c r="B1181" s="27" t="s">
        <v>544</v>
      </c>
      <c r="C1181" s="27" t="s">
        <v>546</v>
      </c>
      <c r="D1181" s="16" t="str">
        <f>VLOOKUP(Tabla1[[#This Row],[Prog.]],Hoja2!B:C,2,FALSE)</f>
        <v>Policía municipal</v>
      </c>
      <c r="E1181" s="17" t="str">
        <f t="shared" si="44"/>
        <v>2</v>
      </c>
      <c r="F1181" s="17" t="str">
        <f t="shared" si="45"/>
        <v>20</v>
      </c>
      <c r="G1181" s="27" t="s">
        <v>356</v>
      </c>
      <c r="H1181" s="28" t="s">
        <v>357</v>
      </c>
      <c r="I1181" s="29">
        <v>335000</v>
      </c>
      <c r="J1181" s="29">
        <v>0</v>
      </c>
      <c r="K1181" s="29">
        <v>335000</v>
      </c>
      <c r="L1181" s="29">
        <v>328920.83</v>
      </c>
      <c r="M1181" s="29">
        <v>328920.83</v>
      </c>
      <c r="N1181" s="29">
        <v>82230.06</v>
      </c>
      <c r="O1181" s="29">
        <v>82230.06</v>
      </c>
    </row>
    <row r="1182" spans="1:15" x14ac:dyDescent="0.25">
      <c r="A1182" s="15" t="str">
        <f>MID(Tabla1[[#This Row],[Org 2]],1,2)</f>
        <v>11</v>
      </c>
      <c r="B1182" s="27" t="s">
        <v>544</v>
      </c>
      <c r="C1182" s="27" t="s">
        <v>546</v>
      </c>
      <c r="D1182" s="16" t="str">
        <f>VLOOKUP(Tabla1[[#This Row],[Prog.]],Hoja2!B:C,2,FALSE)</f>
        <v>Policía municipal</v>
      </c>
      <c r="E1182" s="17" t="str">
        <f t="shared" si="44"/>
        <v>2</v>
      </c>
      <c r="F1182" s="17" t="str">
        <f t="shared" si="45"/>
        <v>21</v>
      </c>
      <c r="G1182" s="27" t="s">
        <v>211</v>
      </c>
      <c r="H1182" s="28" t="s">
        <v>212</v>
      </c>
      <c r="I1182" s="29">
        <v>30000</v>
      </c>
      <c r="J1182" s="29">
        <v>0</v>
      </c>
      <c r="K1182" s="29">
        <v>30000</v>
      </c>
      <c r="L1182" s="29">
        <v>0</v>
      </c>
      <c r="M1182" s="29">
        <v>0</v>
      </c>
      <c r="N1182" s="29">
        <v>0</v>
      </c>
      <c r="O1182" s="29">
        <v>0</v>
      </c>
    </row>
    <row r="1183" spans="1:15" x14ac:dyDescent="0.25">
      <c r="A1183" s="15" t="str">
        <f>MID(Tabla1[[#This Row],[Org 2]],1,2)</f>
        <v>11</v>
      </c>
      <c r="B1183" s="27" t="s">
        <v>544</v>
      </c>
      <c r="C1183" s="27" t="s">
        <v>546</v>
      </c>
      <c r="D1183" s="16" t="str">
        <f>VLOOKUP(Tabla1[[#This Row],[Prog.]],Hoja2!B:C,2,FALSE)</f>
        <v>Policía municipal</v>
      </c>
      <c r="E1183" s="17" t="str">
        <f t="shared" si="44"/>
        <v>2</v>
      </c>
      <c r="F1183" s="17" t="str">
        <f t="shared" si="45"/>
        <v>21</v>
      </c>
      <c r="G1183" s="27" t="s">
        <v>133</v>
      </c>
      <c r="H1183" s="28" t="s">
        <v>134</v>
      </c>
      <c r="I1183" s="29">
        <v>110000</v>
      </c>
      <c r="J1183" s="29">
        <v>0</v>
      </c>
      <c r="K1183" s="29">
        <v>110000</v>
      </c>
      <c r="L1183" s="29">
        <v>71259.600000000006</v>
      </c>
      <c r="M1183" s="29">
        <v>50855.47</v>
      </c>
      <c r="N1183" s="29">
        <v>11607.13</v>
      </c>
      <c r="O1183" s="29">
        <v>11607.13</v>
      </c>
    </row>
    <row r="1184" spans="1:15" x14ac:dyDescent="0.25">
      <c r="A1184" s="15" t="str">
        <f>MID(Tabla1[[#This Row],[Org 2]],1,2)</f>
        <v>11</v>
      </c>
      <c r="B1184" s="27" t="s">
        <v>544</v>
      </c>
      <c r="C1184" s="27" t="s">
        <v>546</v>
      </c>
      <c r="D1184" s="16" t="str">
        <f>VLOOKUP(Tabla1[[#This Row],[Prog.]],Hoja2!B:C,2,FALSE)</f>
        <v>Policía municipal</v>
      </c>
      <c r="E1184" s="17" t="str">
        <f t="shared" si="44"/>
        <v>2</v>
      </c>
      <c r="F1184" s="17" t="str">
        <f t="shared" si="45"/>
        <v>21</v>
      </c>
      <c r="G1184" s="27" t="s">
        <v>151</v>
      </c>
      <c r="H1184" s="28" t="s">
        <v>152</v>
      </c>
      <c r="I1184" s="29">
        <v>150000</v>
      </c>
      <c r="J1184" s="29">
        <v>0</v>
      </c>
      <c r="K1184" s="29">
        <v>150000</v>
      </c>
      <c r="L1184" s="29">
        <v>101750</v>
      </c>
      <c r="M1184" s="29">
        <v>25528.91</v>
      </c>
      <c r="N1184" s="29">
        <v>25528.91</v>
      </c>
      <c r="O1184" s="29">
        <v>25528.91</v>
      </c>
    </row>
    <row r="1185" spans="1:15" x14ac:dyDescent="0.25">
      <c r="A1185" s="15" t="str">
        <f>MID(Tabla1[[#This Row],[Org 2]],1,2)</f>
        <v>11</v>
      </c>
      <c r="B1185" s="27" t="s">
        <v>544</v>
      </c>
      <c r="C1185" s="27" t="s">
        <v>546</v>
      </c>
      <c r="D1185" s="16" t="str">
        <f>VLOOKUP(Tabla1[[#This Row],[Prog.]],Hoja2!B:C,2,FALSE)</f>
        <v>Policía municipal</v>
      </c>
      <c r="E1185" s="17" t="str">
        <f t="shared" si="44"/>
        <v>2</v>
      </c>
      <c r="F1185" s="17" t="str">
        <f t="shared" si="45"/>
        <v>22</v>
      </c>
      <c r="G1185" s="27" t="s">
        <v>168</v>
      </c>
      <c r="H1185" s="28" t="s">
        <v>169</v>
      </c>
      <c r="I1185" s="29">
        <v>110000</v>
      </c>
      <c r="J1185" s="29">
        <v>0</v>
      </c>
      <c r="K1185" s="29">
        <v>110000</v>
      </c>
      <c r="L1185" s="29">
        <v>110000</v>
      </c>
      <c r="M1185" s="29">
        <v>110000</v>
      </c>
      <c r="N1185" s="29">
        <v>48487.74</v>
      </c>
      <c r="O1185" s="29">
        <v>48487.74</v>
      </c>
    </row>
    <row r="1186" spans="1:15" x14ac:dyDescent="0.25">
      <c r="A1186" s="15" t="str">
        <f>MID(Tabla1[[#This Row],[Org 2]],1,2)</f>
        <v>11</v>
      </c>
      <c r="B1186" s="27" t="s">
        <v>544</v>
      </c>
      <c r="C1186" s="27" t="s">
        <v>546</v>
      </c>
      <c r="D1186" s="16" t="str">
        <f>VLOOKUP(Tabla1[[#This Row],[Prog.]],Hoja2!B:C,2,FALSE)</f>
        <v>Policía municipal</v>
      </c>
      <c r="E1186" s="17" t="str">
        <f t="shared" si="44"/>
        <v>2</v>
      </c>
      <c r="F1186" s="17" t="str">
        <f t="shared" si="45"/>
        <v>22</v>
      </c>
      <c r="G1186" s="27" t="s">
        <v>274</v>
      </c>
      <c r="H1186" s="28" t="s">
        <v>275</v>
      </c>
      <c r="I1186" s="29">
        <v>1000</v>
      </c>
      <c r="J1186" s="29">
        <v>0</v>
      </c>
      <c r="K1186" s="29">
        <v>1000</v>
      </c>
      <c r="L1186" s="29">
        <v>129.58000000000001</v>
      </c>
      <c r="M1186" s="29">
        <v>129.58000000000001</v>
      </c>
      <c r="N1186" s="29">
        <v>129.58000000000001</v>
      </c>
      <c r="O1186" s="29">
        <v>0</v>
      </c>
    </row>
    <row r="1187" spans="1:15" x14ac:dyDescent="0.25">
      <c r="A1187" s="15" t="str">
        <f>MID(Tabla1[[#This Row],[Org 2]],1,2)</f>
        <v>11</v>
      </c>
      <c r="B1187" s="27" t="s">
        <v>544</v>
      </c>
      <c r="C1187" s="27" t="s">
        <v>546</v>
      </c>
      <c r="D1187" s="16" t="str">
        <f>VLOOKUP(Tabla1[[#This Row],[Prog.]],Hoja2!B:C,2,FALSE)</f>
        <v>Policía municipal</v>
      </c>
      <c r="E1187" s="17" t="str">
        <f t="shared" si="44"/>
        <v>2</v>
      </c>
      <c r="F1187" s="17" t="str">
        <f t="shared" si="45"/>
        <v>22</v>
      </c>
      <c r="G1187" s="27" t="s">
        <v>213</v>
      </c>
      <c r="H1187" s="28" t="s">
        <v>214</v>
      </c>
      <c r="I1187" s="29">
        <v>85000</v>
      </c>
      <c r="J1187" s="29">
        <v>0</v>
      </c>
      <c r="K1187" s="29">
        <v>85000</v>
      </c>
      <c r="L1187" s="29">
        <v>60000</v>
      </c>
      <c r="M1187" s="29">
        <v>60000</v>
      </c>
      <c r="N1187" s="29">
        <v>34153.22</v>
      </c>
      <c r="O1187" s="29">
        <v>34153.22</v>
      </c>
    </row>
    <row r="1188" spans="1:15" x14ac:dyDescent="0.25">
      <c r="A1188" s="15" t="str">
        <f>MID(Tabla1[[#This Row],[Org 2]],1,2)</f>
        <v>11</v>
      </c>
      <c r="B1188" s="27" t="s">
        <v>544</v>
      </c>
      <c r="C1188" s="27" t="s">
        <v>546</v>
      </c>
      <c r="D1188" s="16" t="str">
        <f>VLOOKUP(Tabla1[[#This Row],[Prog.]],Hoja2!B:C,2,FALSE)</f>
        <v>Policía municipal</v>
      </c>
      <c r="E1188" s="17" t="str">
        <f t="shared" si="44"/>
        <v>2</v>
      </c>
      <c r="F1188" s="17" t="str">
        <f t="shared" si="45"/>
        <v>22</v>
      </c>
      <c r="G1188" s="27" t="s">
        <v>153</v>
      </c>
      <c r="H1188" s="28" t="s">
        <v>154</v>
      </c>
      <c r="I1188" s="29">
        <v>206000</v>
      </c>
      <c r="J1188" s="29">
        <v>0</v>
      </c>
      <c r="K1188" s="29">
        <v>206000</v>
      </c>
      <c r="L1188" s="29">
        <v>206000</v>
      </c>
      <c r="M1188" s="29">
        <v>206000</v>
      </c>
      <c r="N1188" s="29">
        <v>28895.47</v>
      </c>
      <c r="O1188" s="29">
        <v>28895.47</v>
      </c>
    </row>
    <row r="1189" spans="1:15" x14ac:dyDescent="0.25">
      <c r="A1189" s="15" t="str">
        <f>MID(Tabla1[[#This Row],[Org 2]],1,2)</f>
        <v>11</v>
      </c>
      <c r="B1189" s="27" t="s">
        <v>544</v>
      </c>
      <c r="C1189" s="27" t="s">
        <v>546</v>
      </c>
      <c r="D1189" s="16" t="str">
        <f>VLOOKUP(Tabla1[[#This Row],[Prog.]],Hoja2!B:C,2,FALSE)</f>
        <v>Policía municipal</v>
      </c>
      <c r="E1189" s="17" t="str">
        <f t="shared" si="44"/>
        <v>2</v>
      </c>
      <c r="F1189" s="17" t="str">
        <f t="shared" si="45"/>
        <v>22</v>
      </c>
      <c r="G1189" s="27" t="s">
        <v>155</v>
      </c>
      <c r="H1189" s="28" t="s">
        <v>156</v>
      </c>
      <c r="I1189" s="29">
        <v>224700</v>
      </c>
      <c r="J1189" s="29">
        <v>0</v>
      </c>
      <c r="K1189" s="29">
        <v>224700</v>
      </c>
      <c r="L1189" s="29">
        <v>247935.91</v>
      </c>
      <c r="M1189" s="29">
        <v>247935.91</v>
      </c>
      <c r="N1189" s="29">
        <v>2752.76</v>
      </c>
      <c r="O1189" s="29">
        <v>2752.76</v>
      </c>
    </row>
    <row r="1190" spans="1:15" x14ac:dyDescent="0.25">
      <c r="A1190" s="15" t="str">
        <f>MID(Tabla1[[#This Row],[Org 2]],1,2)</f>
        <v>11</v>
      </c>
      <c r="B1190" s="27" t="s">
        <v>544</v>
      </c>
      <c r="C1190" s="27" t="s">
        <v>546</v>
      </c>
      <c r="D1190" s="16" t="str">
        <f>VLOOKUP(Tabla1[[#This Row],[Prog.]],Hoja2!B:C,2,FALSE)</f>
        <v>Policía municipal</v>
      </c>
      <c r="E1190" s="17" t="str">
        <f t="shared" si="44"/>
        <v>2</v>
      </c>
      <c r="F1190" s="17" t="str">
        <f t="shared" si="45"/>
        <v>22</v>
      </c>
      <c r="G1190" s="27" t="s">
        <v>299</v>
      </c>
      <c r="H1190" s="28" t="s">
        <v>300</v>
      </c>
      <c r="I1190" s="29">
        <v>600</v>
      </c>
      <c r="J1190" s="29">
        <v>0</v>
      </c>
      <c r="K1190" s="29">
        <v>600</v>
      </c>
      <c r="L1190" s="29">
        <v>0</v>
      </c>
      <c r="M1190" s="29">
        <v>0</v>
      </c>
      <c r="N1190" s="29">
        <v>0</v>
      </c>
      <c r="O1190" s="29">
        <v>0</v>
      </c>
    </row>
    <row r="1191" spans="1:15" x14ac:dyDescent="0.25">
      <c r="A1191" s="15" t="str">
        <f>MID(Tabla1[[#This Row],[Org 2]],1,2)</f>
        <v>11</v>
      </c>
      <c r="B1191" s="27" t="s">
        <v>544</v>
      </c>
      <c r="C1191" s="27" t="s">
        <v>546</v>
      </c>
      <c r="D1191" s="16" t="str">
        <f>VLOOKUP(Tabla1[[#This Row],[Prog.]],Hoja2!B:C,2,FALSE)</f>
        <v>Policía municipal</v>
      </c>
      <c r="E1191" s="17" t="str">
        <f t="shared" si="44"/>
        <v>2</v>
      </c>
      <c r="F1191" s="17" t="str">
        <f t="shared" si="45"/>
        <v>22</v>
      </c>
      <c r="G1191" s="27" t="s">
        <v>157</v>
      </c>
      <c r="H1191" s="28" t="s">
        <v>158</v>
      </c>
      <c r="I1191" s="29">
        <v>600</v>
      </c>
      <c r="J1191" s="29">
        <v>0</v>
      </c>
      <c r="K1191" s="29">
        <v>600</v>
      </c>
      <c r="L1191" s="29">
        <v>0</v>
      </c>
      <c r="M1191" s="29">
        <v>0</v>
      </c>
      <c r="N1191" s="29">
        <v>0</v>
      </c>
      <c r="O1191" s="29">
        <v>0</v>
      </c>
    </row>
    <row r="1192" spans="1:15" x14ac:dyDescent="0.25">
      <c r="A1192" s="15" t="str">
        <f>MID(Tabla1[[#This Row],[Org 2]],1,2)</f>
        <v>11</v>
      </c>
      <c r="B1192" s="27" t="s">
        <v>544</v>
      </c>
      <c r="C1192" s="27" t="s">
        <v>546</v>
      </c>
      <c r="D1192" s="16" t="str">
        <f>VLOOKUP(Tabla1[[#This Row],[Prog.]],Hoja2!B:C,2,FALSE)</f>
        <v>Policía municipal</v>
      </c>
      <c r="E1192" s="17" t="str">
        <f t="shared" si="44"/>
        <v>2</v>
      </c>
      <c r="F1192" s="17" t="str">
        <f t="shared" si="45"/>
        <v>22</v>
      </c>
      <c r="G1192" s="27" t="s">
        <v>159</v>
      </c>
      <c r="H1192" s="28" t="s">
        <v>160</v>
      </c>
      <c r="I1192" s="29">
        <v>35000</v>
      </c>
      <c r="J1192" s="29">
        <v>0</v>
      </c>
      <c r="K1192" s="29">
        <v>35000</v>
      </c>
      <c r="L1192" s="29">
        <v>34656.300000000003</v>
      </c>
      <c r="M1192" s="29">
        <v>8391.1200000000008</v>
      </c>
      <c r="N1192" s="29">
        <v>1585.65</v>
      </c>
      <c r="O1192" s="29">
        <v>1585.65</v>
      </c>
    </row>
    <row r="1193" spans="1:15" x14ac:dyDescent="0.25">
      <c r="A1193" s="15" t="str">
        <f>MID(Tabla1[[#This Row],[Org 2]],1,2)</f>
        <v>11</v>
      </c>
      <c r="B1193" s="27" t="s">
        <v>544</v>
      </c>
      <c r="C1193" s="27" t="s">
        <v>546</v>
      </c>
      <c r="D1193" s="16" t="str">
        <f>VLOOKUP(Tabla1[[#This Row],[Prog.]],Hoja2!B:C,2,FALSE)</f>
        <v>Policía municipal</v>
      </c>
      <c r="E1193" s="17" t="str">
        <f t="shared" si="44"/>
        <v>2</v>
      </c>
      <c r="F1193" s="17" t="str">
        <f t="shared" si="45"/>
        <v>22</v>
      </c>
      <c r="G1193" s="27" t="s">
        <v>276</v>
      </c>
      <c r="H1193" s="28" t="s">
        <v>277</v>
      </c>
      <c r="I1193" s="29">
        <v>2000</v>
      </c>
      <c r="J1193" s="29">
        <v>0</v>
      </c>
      <c r="K1193" s="29">
        <v>2000</v>
      </c>
      <c r="L1193" s="29">
        <v>820.14</v>
      </c>
      <c r="M1193" s="29">
        <v>820.14</v>
      </c>
      <c r="N1193" s="29">
        <v>384.54</v>
      </c>
      <c r="O1193" s="29">
        <v>384.54</v>
      </c>
    </row>
    <row r="1194" spans="1:15" x14ac:dyDescent="0.25">
      <c r="A1194" s="15" t="str">
        <f>MID(Tabla1[[#This Row],[Org 2]],1,2)</f>
        <v>11</v>
      </c>
      <c r="B1194" s="27" t="s">
        <v>544</v>
      </c>
      <c r="C1194" s="27" t="s">
        <v>546</v>
      </c>
      <c r="D1194" s="16" t="str">
        <f>VLOOKUP(Tabla1[[#This Row],[Prog.]],Hoja2!B:C,2,FALSE)</f>
        <v>Policía municipal</v>
      </c>
      <c r="E1194" s="17" t="str">
        <f t="shared" si="44"/>
        <v>2</v>
      </c>
      <c r="F1194" s="17" t="str">
        <f t="shared" si="45"/>
        <v>22</v>
      </c>
      <c r="G1194" s="27" t="s">
        <v>109</v>
      </c>
      <c r="H1194" s="28" t="s">
        <v>110</v>
      </c>
      <c r="I1194" s="29">
        <v>300</v>
      </c>
      <c r="J1194" s="29">
        <v>0</v>
      </c>
      <c r="K1194" s="29">
        <v>300</v>
      </c>
      <c r="L1194" s="29">
        <v>0</v>
      </c>
      <c r="M1194" s="29">
        <v>0</v>
      </c>
      <c r="N1194" s="29">
        <v>0</v>
      </c>
      <c r="O1194" s="29">
        <v>0</v>
      </c>
    </row>
    <row r="1195" spans="1:15" x14ac:dyDescent="0.25">
      <c r="A1195" s="15" t="str">
        <f>MID(Tabla1[[#This Row],[Org 2]],1,2)</f>
        <v>11</v>
      </c>
      <c r="B1195" s="27" t="s">
        <v>544</v>
      </c>
      <c r="C1195" s="27" t="s">
        <v>546</v>
      </c>
      <c r="D1195" s="16" t="str">
        <f>VLOOKUP(Tabla1[[#This Row],[Prog.]],Hoja2!B:C,2,FALSE)</f>
        <v>Policía municipal</v>
      </c>
      <c r="E1195" s="17" t="str">
        <f t="shared" si="44"/>
        <v>2</v>
      </c>
      <c r="F1195" s="17" t="str">
        <f t="shared" si="45"/>
        <v>22</v>
      </c>
      <c r="G1195" s="27" t="s">
        <v>187</v>
      </c>
      <c r="H1195" s="28" t="s">
        <v>188</v>
      </c>
      <c r="I1195" s="29">
        <v>1500</v>
      </c>
      <c r="J1195" s="29">
        <v>0</v>
      </c>
      <c r="K1195" s="29">
        <v>1500</v>
      </c>
      <c r="L1195" s="29">
        <v>0</v>
      </c>
      <c r="M1195" s="29">
        <v>0</v>
      </c>
      <c r="N1195" s="29">
        <v>0</v>
      </c>
      <c r="O1195" s="29">
        <v>0</v>
      </c>
    </row>
    <row r="1196" spans="1:15" x14ac:dyDescent="0.25">
      <c r="A1196" s="15" t="str">
        <f>MID(Tabla1[[#This Row],[Org 2]],1,2)</f>
        <v>11</v>
      </c>
      <c r="B1196" s="27" t="s">
        <v>544</v>
      </c>
      <c r="C1196" s="27" t="s">
        <v>546</v>
      </c>
      <c r="D1196" s="16" t="str">
        <f>VLOOKUP(Tabla1[[#This Row],[Prog.]],Hoja2!B:C,2,FALSE)</f>
        <v>Policía municipal</v>
      </c>
      <c r="E1196" s="17" t="str">
        <f t="shared" si="44"/>
        <v>2</v>
      </c>
      <c r="F1196" s="17" t="str">
        <f t="shared" si="45"/>
        <v>22</v>
      </c>
      <c r="G1196" s="27" t="s">
        <v>189</v>
      </c>
      <c r="H1196" s="28" t="s">
        <v>190</v>
      </c>
      <c r="I1196" s="29">
        <v>3000</v>
      </c>
      <c r="J1196" s="29">
        <v>0</v>
      </c>
      <c r="K1196" s="29">
        <v>3000</v>
      </c>
      <c r="L1196" s="29">
        <v>1246.75</v>
      </c>
      <c r="M1196" s="29">
        <v>1246.75</v>
      </c>
      <c r="N1196" s="29">
        <v>1246.75</v>
      </c>
      <c r="O1196" s="29">
        <v>1246.75</v>
      </c>
    </row>
    <row r="1197" spans="1:15" x14ac:dyDescent="0.25">
      <c r="A1197" s="15" t="str">
        <f>MID(Tabla1[[#This Row],[Org 2]],1,2)</f>
        <v>11</v>
      </c>
      <c r="B1197" s="27" t="s">
        <v>544</v>
      </c>
      <c r="C1197" s="27" t="s">
        <v>546</v>
      </c>
      <c r="D1197" s="16" t="str">
        <f>VLOOKUP(Tabla1[[#This Row],[Prog.]],Hoja2!B:C,2,FALSE)</f>
        <v>Policía municipal</v>
      </c>
      <c r="E1197" s="17" t="str">
        <f t="shared" si="44"/>
        <v>2</v>
      </c>
      <c r="F1197" s="17" t="str">
        <f t="shared" si="45"/>
        <v>22</v>
      </c>
      <c r="G1197" s="27" t="s">
        <v>111</v>
      </c>
      <c r="H1197" s="28" t="s">
        <v>112</v>
      </c>
      <c r="I1197" s="29">
        <v>8000</v>
      </c>
      <c r="J1197" s="29">
        <v>0</v>
      </c>
      <c r="K1197" s="29">
        <v>8000</v>
      </c>
      <c r="L1197" s="29">
        <v>0</v>
      </c>
      <c r="M1197" s="29">
        <v>0</v>
      </c>
      <c r="N1197" s="29">
        <v>0</v>
      </c>
      <c r="O1197" s="29">
        <v>0</v>
      </c>
    </row>
    <row r="1198" spans="1:15" x14ac:dyDescent="0.25">
      <c r="A1198" s="15" t="str">
        <f>MID(Tabla1[[#This Row],[Org 2]],1,2)</f>
        <v>11</v>
      </c>
      <c r="B1198" s="27" t="s">
        <v>544</v>
      </c>
      <c r="C1198" s="27" t="s">
        <v>546</v>
      </c>
      <c r="D1198" s="16" t="str">
        <f>VLOOKUP(Tabla1[[#This Row],[Prog.]],Hoja2!B:C,2,FALSE)</f>
        <v>Policía municipal</v>
      </c>
      <c r="E1198" s="17" t="str">
        <f t="shared" si="44"/>
        <v>2</v>
      </c>
      <c r="F1198" s="17" t="str">
        <f t="shared" si="45"/>
        <v>22</v>
      </c>
      <c r="G1198" s="27" t="s">
        <v>161</v>
      </c>
      <c r="H1198" s="28" t="s">
        <v>162</v>
      </c>
      <c r="I1198" s="29">
        <v>5000</v>
      </c>
      <c r="J1198" s="29">
        <v>0</v>
      </c>
      <c r="K1198" s="29">
        <v>5000</v>
      </c>
      <c r="L1198" s="29">
        <v>0</v>
      </c>
      <c r="M1198" s="29">
        <v>0</v>
      </c>
      <c r="N1198" s="29">
        <v>0</v>
      </c>
      <c r="O1198" s="29">
        <v>0</v>
      </c>
    </row>
    <row r="1199" spans="1:15" x14ac:dyDescent="0.25">
      <c r="A1199" s="15" t="str">
        <f>MID(Tabla1[[#This Row],[Org 2]],1,2)</f>
        <v>11</v>
      </c>
      <c r="B1199" s="27" t="s">
        <v>544</v>
      </c>
      <c r="C1199" s="27" t="s">
        <v>546</v>
      </c>
      <c r="D1199" s="16" t="str">
        <f>VLOOKUP(Tabla1[[#This Row],[Prog.]],Hoja2!B:C,2,FALSE)</f>
        <v>Policía municipal</v>
      </c>
      <c r="E1199" s="17" t="str">
        <f t="shared" si="44"/>
        <v>2</v>
      </c>
      <c r="F1199" s="17" t="str">
        <f t="shared" si="45"/>
        <v>22</v>
      </c>
      <c r="G1199" s="27" t="s">
        <v>135</v>
      </c>
      <c r="H1199" s="28" t="s">
        <v>136</v>
      </c>
      <c r="I1199" s="29">
        <v>1000</v>
      </c>
      <c r="J1199" s="29">
        <v>0</v>
      </c>
      <c r="K1199" s="29">
        <v>1000</v>
      </c>
      <c r="L1199" s="29">
        <v>0</v>
      </c>
      <c r="M1199" s="29">
        <v>0</v>
      </c>
      <c r="N1199" s="29">
        <v>0</v>
      </c>
      <c r="O1199" s="29">
        <v>0</v>
      </c>
    </row>
    <row r="1200" spans="1:15" x14ac:dyDescent="0.25">
      <c r="A1200" s="15" t="str">
        <f>MID(Tabla1[[#This Row],[Org 2]],1,2)</f>
        <v>11</v>
      </c>
      <c r="B1200" s="27" t="s">
        <v>544</v>
      </c>
      <c r="C1200" s="27" t="s">
        <v>546</v>
      </c>
      <c r="D1200" s="16" t="str">
        <f>VLOOKUP(Tabla1[[#This Row],[Prog.]],Hoja2!B:C,2,FALSE)</f>
        <v>Policía municipal</v>
      </c>
      <c r="E1200" s="17" t="str">
        <f t="shared" si="44"/>
        <v>2</v>
      </c>
      <c r="F1200" s="17" t="str">
        <f t="shared" si="45"/>
        <v>22</v>
      </c>
      <c r="G1200" s="27" t="s">
        <v>165</v>
      </c>
      <c r="H1200" s="28" t="s">
        <v>166</v>
      </c>
      <c r="I1200" s="29">
        <v>35000</v>
      </c>
      <c r="J1200" s="29">
        <v>0</v>
      </c>
      <c r="K1200" s="29">
        <v>35000</v>
      </c>
      <c r="L1200" s="29">
        <v>12907.98</v>
      </c>
      <c r="M1200" s="29">
        <v>7760.6</v>
      </c>
      <c r="N1200" s="29">
        <v>5000.32</v>
      </c>
      <c r="O1200" s="29">
        <v>5000.32</v>
      </c>
    </row>
    <row r="1201" spans="1:15" x14ac:dyDescent="0.25">
      <c r="A1201" s="15" t="str">
        <f>MID(Tabla1[[#This Row],[Org 2]],1,2)</f>
        <v>11</v>
      </c>
      <c r="B1201" s="27" t="s">
        <v>544</v>
      </c>
      <c r="C1201" s="27" t="s">
        <v>546</v>
      </c>
      <c r="D1201" s="16" t="str">
        <f>VLOOKUP(Tabla1[[#This Row],[Prog.]],Hoja2!B:C,2,FALSE)</f>
        <v>Policía municipal</v>
      </c>
      <c r="E1201" s="17" t="str">
        <f t="shared" si="44"/>
        <v>2</v>
      </c>
      <c r="F1201" s="17" t="str">
        <f t="shared" si="45"/>
        <v>22</v>
      </c>
      <c r="G1201" s="27" t="s">
        <v>215</v>
      </c>
      <c r="H1201" s="28" t="s">
        <v>216</v>
      </c>
      <c r="I1201" s="29">
        <v>242203</v>
      </c>
      <c r="J1201" s="29">
        <v>0</v>
      </c>
      <c r="K1201" s="29">
        <v>242203</v>
      </c>
      <c r="L1201" s="29">
        <v>196698.95</v>
      </c>
      <c r="M1201" s="29">
        <v>196698.95</v>
      </c>
      <c r="N1201" s="29">
        <v>49174.720000000001</v>
      </c>
      <c r="O1201" s="29">
        <v>49174.720000000001</v>
      </c>
    </row>
    <row r="1202" spans="1:15" x14ac:dyDescent="0.25">
      <c r="A1202" s="15" t="str">
        <f>MID(Tabla1[[#This Row],[Org 2]],1,2)</f>
        <v>11</v>
      </c>
      <c r="B1202" s="27" t="s">
        <v>544</v>
      </c>
      <c r="C1202" s="27" t="s">
        <v>546</v>
      </c>
      <c r="D1202" s="16" t="str">
        <f>VLOOKUP(Tabla1[[#This Row],[Prog.]],Hoja2!B:C,2,FALSE)</f>
        <v>Policía municipal</v>
      </c>
      <c r="E1202" s="17" t="str">
        <f t="shared" si="44"/>
        <v>2</v>
      </c>
      <c r="F1202" s="17" t="str">
        <f t="shared" si="45"/>
        <v>22</v>
      </c>
      <c r="G1202" s="27" t="s">
        <v>280</v>
      </c>
      <c r="H1202" s="28" t="s">
        <v>281</v>
      </c>
      <c r="I1202" s="29">
        <v>890000</v>
      </c>
      <c r="J1202" s="29">
        <v>0</v>
      </c>
      <c r="K1202" s="29">
        <v>890000</v>
      </c>
      <c r="L1202" s="29">
        <v>1013424.66</v>
      </c>
      <c r="M1202" s="29">
        <v>1013424.66</v>
      </c>
      <c r="N1202" s="29">
        <v>127802.65</v>
      </c>
      <c r="O1202" s="29">
        <v>127802.65</v>
      </c>
    </row>
    <row r="1203" spans="1:15" x14ac:dyDescent="0.25">
      <c r="A1203" s="15" t="str">
        <f>MID(Tabla1[[#This Row],[Org 2]],1,2)</f>
        <v>11</v>
      </c>
      <c r="B1203" s="27" t="s">
        <v>544</v>
      </c>
      <c r="C1203" s="27" t="s">
        <v>546</v>
      </c>
      <c r="D1203" s="16" t="str">
        <f>VLOOKUP(Tabla1[[#This Row],[Prog.]],Hoja2!B:C,2,FALSE)</f>
        <v>Policía municipal</v>
      </c>
      <c r="E1203" s="17" t="str">
        <f t="shared" si="44"/>
        <v>2</v>
      </c>
      <c r="F1203" s="17" t="str">
        <f t="shared" si="45"/>
        <v>22</v>
      </c>
      <c r="G1203" s="27" t="s">
        <v>171</v>
      </c>
      <c r="H1203" s="28" t="s">
        <v>172</v>
      </c>
      <c r="I1203" s="29">
        <v>10000</v>
      </c>
      <c r="J1203" s="29">
        <v>0</v>
      </c>
      <c r="K1203" s="29">
        <v>10000</v>
      </c>
      <c r="L1203" s="29">
        <v>0</v>
      </c>
      <c r="M1203" s="29">
        <v>0</v>
      </c>
      <c r="N1203" s="29">
        <v>0</v>
      </c>
      <c r="O1203" s="29">
        <v>0</v>
      </c>
    </row>
    <row r="1204" spans="1:15" x14ac:dyDescent="0.25">
      <c r="A1204" s="15" t="str">
        <f>MID(Tabla1[[#This Row],[Org 2]],1,2)</f>
        <v>11</v>
      </c>
      <c r="B1204" s="27" t="s">
        <v>544</v>
      </c>
      <c r="C1204" s="27" t="s">
        <v>546</v>
      </c>
      <c r="D1204" s="16" t="str">
        <f>VLOOKUP(Tabla1[[#This Row],[Prog.]],Hoja2!B:C,2,FALSE)</f>
        <v>Policía municipal</v>
      </c>
      <c r="E1204" s="17" t="str">
        <f t="shared" si="44"/>
        <v>2</v>
      </c>
      <c r="F1204" s="17" t="str">
        <f t="shared" si="45"/>
        <v>22</v>
      </c>
      <c r="G1204" s="27" t="s">
        <v>137</v>
      </c>
      <c r="H1204" s="28" t="s">
        <v>138</v>
      </c>
      <c r="I1204" s="29">
        <v>425000</v>
      </c>
      <c r="J1204" s="29">
        <v>-15068.74</v>
      </c>
      <c r="K1204" s="29">
        <v>409931.26</v>
      </c>
      <c r="L1204" s="29">
        <v>283313.65000000002</v>
      </c>
      <c r="M1204" s="29">
        <v>283313.65000000002</v>
      </c>
      <c r="N1204" s="29">
        <v>62920</v>
      </c>
      <c r="O1204" s="29">
        <v>62920</v>
      </c>
    </row>
    <row r="1205" spans="1:15" x14ac:dyDescent="0.25">
      <c r="A1205" s="15" t="str">
        <f>MID(Tabla1[[#This Row],[Org 2]],1,2)</f>
        <v>11</v>
      </c>
      <c r="B1205" s="27" t="s">
        <v>544</v>
      </c>
      <c r="C1205" s="27" t="s">
        <v>546</v>
      </c>
      <c r="D1205" s="16" t="str">
        <f>VLOOKUP(Tabla1[[#This Row],[Prog.]],Hoja2!B:C,2,FALSE)</f>
        <v>Policía municipal</v>
      </c>
      <c r="E1205" s="17" t="str">
        <f t="shared" si="44"/>
        <v>2</v>
      </c>
      <c r="F1205" s="17" t="str">
        <f t="shared" si="45"/>
        <v>23</v>
      </c>
      <c r="G1205" s="27" t="s">
        <v>117</v>
      </c>
      <c r="H1205" s="28" t="s">
        <v>118</v>
      </c>
      <c r="I1205" s="29">
        <v>2500</v>
      </c>
      <c r="J1205" s="29">
        <v>0</v>
      </c>
      <c r="K1205" s="29">
        <v>2500</v>
      </c>
      <c r="L1205" s="29">
        <v>0</v>
      </c>
      <c r="M1205" s="29">
        <v>0</v>
      </c>
      <c r="N1205" s="29">
        <v>0</v>
      </c>
      <c r="O1205" s="29">
        <v>0</v>
      </c>
    </row>
    <row r="1206" spans="1:15" x14ac:dyDescent="0.25">
      <c r="A1206" s="15" t="str">
        <f>MID(Tabla1[[#This Row],[Org 2]],1,2)</f>
        <v>11</v>
      </c>
      <c r="B1206" s="27" t="s">
        <v>544</v>
      </c>
      <c r="C1206" s="27" t="s">
        <v>546</v>
      </c>
      <c r="D1206" s="16" t="str">
        <f>VLOOKUP(Tabla1[[#This Row],[Prog.]],Hoja2!B:C,2,FALSE)</f>
        <v>Policía municipal</v>
      </c>
      <c r="E1206" s="17" t="str">
        <f t="shared" si="44"/>
        <v>2</v>
      </c>
      <c r="F1206" s="17" t="str">
        <f t="shared" si="45"/>
        <v>23</v>
      </c>
      <c r="G1206" s="27" t="s">
        <v>121</v>
      </c>
      <c r="H1206" s="28" t="s">
        <v>122</v>
      </c>
      <c r="I1206" s="29">
        <v>2500</v>
      </c>
      <c r="J1206" s="29">
        <v>0</v>
      </c>
      <c r="K1206" s="29">
        <v>2500</v>
      </c>
      <c r="L1206" s="29">
        <v>408.15</v>
      </c>
      <c r="M1206" s="29">
        <v>408.15</v>
      </c>
      <c r="N1206" s="29">
        <v>408.15</v>
      </c>
      <c r="O1206" s="29">
        <v>0</v>
      </c>
    </row>
    <row r="1207" spans="1:15" x14ac:dyDescent="0.25">
      <c r="A1207" s="15" t="str">
        <f>MID(Tabla1[[#This Row],[Org 2]],1,2)</f>
        <v>11</v>
      </c>
      <c r="B1207" s="27" t="s">
        <v>544</v>
      </c>
      <c r="C1207" s="27" t="s">
        <v>546</v>
      </c>
      <c r="D1207" s="16" t="str">
        <f>VLOOKUP(Tabla1[[#This Row],[Prog.]],Hoja2!B:C,2,FALSE)</f>
        <v>Policía municipal</v>
      </c>
      <c r="E1207" s="17" t="str">
        <f t="shared" si="44"/>
        <v>6</v>
      </c>
      <c r="F1207" s="17" t="str">
        <f t="shared" si="45"/>
        <v>62</v>
      </c>
      <c r="G1207" s="27" t="s">
        <v>173</v>
      </c>
      <c r="H1207" s="28" t="s">
        <v>174</v>
      </c>
      <c r="I1207" s="29">
        <v>0</v>
      </c>
      <c r="J1207" s="29">
        <v>7619.4</v>
      </c>
      <c r="K1207" s="29">
        <v>7619.4</v>
      </c>
      <c r="L1207" s="29">
        <v>0</v>
      </c>
      <c r="M1207" s="29">
        <v>0</v>
      </c>
      <c r="N1207" s="29">
        <v>0</v>
      </c>
      <c r="O1207" s="29">
        <v>0</v>
      </c>
    </row>
    <row r="1208" spans="1:15" x14ac:dyDescent="0.25">
      <c r="A1208" s="15" t="str">
        <f>MID(Tabla1[[#This Row],[Org 2]],1,2)</f>
        <v>11</v>
      </c>
      <c r="B1208" s="27" t="s">
        <v>544</v>
      </c>
      <c r="C1208" s="27" t="s">
        <v>546</v>
      </c>
      <c r="D1208" s="16" t="str">
        <f>VLOOKUP(Tabla1[[#This Row],[Prog.]],Hoja2!B:C,2,FALSE)</f>
        <v>Policía municipal</v>
      </c>
      <c r="E1208" s="17" t="str">
        <f t="shared" si="44"/>
        <v>6</v>
      </c>
      <c r="F1208" s="17" t="str">
        <f t="shared" si="45"/>
        <v>62</v>
      </c>
      <c r="G1208" s="27" t="s">
        <v>217</v>
      </c>
      <c r="H1208" s="28" t="s">
        <v>218</v>
      </c>
      <c r="I1208" s="29">
        <v>70000</v>
      </c>
      <c r="J1208" s="29">
        <v>0</v>
      </c>
      <c r="K1208" s="29">
        <v>70000</v>
      </c>
      <c r="L1208" s="29">
        <v>0</v>
      </c>
      <c r="M1208" s="29">
        <v>0</v>
      </c>
      <c r="N1208" s="29">
        <v>0</v>
      </c>
      <c r="O1208" s="29">
        <v>0</v>
      </c>
    </row>
    <row r="1209" spans="1:15" x14ac:dyDescent="0.25">
      <c r="A1209" s="15" t="str">
        <f>MID(Tabla1[[#This Row],[Org 2]],1,2)</f>
        <v>11</v>
      </c>
      <c r="B1209" s="27" t="s">
        <v>544</v>
      </c>
      <c r="C1209" s="27" t="s">
        <v>546</v>
      </c>
      <c r="D1209" s="16" t="str">
        <f>VLOOKUP(Tabla1[[#This Row],[Prog.]],Hoja2!B:C,2,FALSE)</f>
        <v>Policía municipal</v>
      </c>
      <c r="E1209" s="17" t="str">
        <f t="shared" si="44"/>
        <v>6</v>
      </c>
      <c r="F1209" s="17" t="str">
        <f t="shared" si="45"/>
        <v>62</v>
      </c>
      <c r="G1209" s="27" t="s">
        <v>325</v>
      </c>
      <c r="H1209" s="28" t="s">
        <v>324</v>
      </c>
      <c r="I1209" s="29">
        <v>274689</v>
      </c>
      <c r="J1209" s="29">
        <v>2342.23</v>
      </c>
      <c r="K1209" s="29">
        <v>277031.23</v>
      </c>
      <c r="L1209" s="29">
        <v>277030.45</v>
      </c>
      <c r="M1209" s="29">
        <v>277030.45</v>
      </c>
      <c r="N1209" s="29">
        <v>19165.830000000002</v>
      </c>
      <c r="O1209" s="29">
        <v>19165.830000000002</v>
      </c>
    </row>
    <row r="1210" spans="1:15" x14ac:dyDescent="0.25">
      <c r="A1210" s="15" t="str">
        <f>MID(Tabla1[[#This Row],[Org 2]],1,2)</f>
        <v>11</v>
      </c>
      <c r="B1210" s="27" t="s">
        <v>544</v>
      </c>
      <c r="C1210" s="27" t="s">
        <v>546</v>
      </c>
      <c r="D1210" s="16" t="str">
        <f>VLOOKUP(Tabla1[[#This Row],[Prog.]],Hoja2!B:C,2,FALSE)</f>
        <v>Policía municipal</v>
      </c>
      <c r="E1210" s="17" t="str">
        <f t="shared" si="44"/>
        <v>6</v>
      </c>
      <c r="F1210" s="17" t="str">
        <f t="shared" si="45"/>
        <v>62</v>
      </c>
      <c r="G1210" s="27" t="s">
        <v>175</v>
      </c>
      <c r="H1210" s="28" t="s">
        <v>176</v>
      </c>
      <c r="I1210" s="29">
        <v>35000</v>
      </c>
      <c r="J1210" s="29">
        <v>0</v>
      </c>
      <c r="K1210" s="29">
        <v>35000</v>
      </c>
      <c r="L1210" s="29">
        <v>35000</v>
      </c>
      <c r="M1210" s="29">
        <v>35000</v>
      </c>
      <c r="N1210" s="29">
        <v>0</v>
      </c>
      <c r="O1210" s="29">
        <v>0</v>
      </c>
    </row>
    <row r="1211" spans="1:15" x14ac:dyDescent="0.25">
      <c r="A1211" s="15" t="str">
        <f>MID(Tabla1[[#This Row],[Org 2]],1,2)</f>
        <v>11</v>
      </c>
      <c r="B1211" s="27" t="s">
        <v>544</v>
      </c>
      <c r="C1211" s="27" t="s">
        <v>546</v>
      </c>
      <c r="D1211" s="16" t="str">
        <f>VLOOKUP(Tabla1[[#This Row],[Prog.]],Hoja2!B:C,2,FALSE)</f>
        <v>Policía municipal</v>
      </c>
      <c r="E1211" s="17" t="str">
        <f t="shared" si="44"/>
        <v>6</v>
      </c>
      <c r="F1211" s="17" t="str">
        <f t="shared" si="45"/>
        <v>63</v>
      </c>
      <c r="G1211" s="27" t="s">
        <v>219</v>
      </c>
      <c r="H1211" s="28" t="s">
        <v>220</v>
      </c>
      <c r="I1211" s="29">
        <v>500000</v>
      </c>
      <c r="J1211" s="29">
        <v>65068.74</v>
      </c>
      <c r="K1211" s="29">
        <v>565068.74</v>
      </c>
      <c r="L1211" s="29">
        <v>0</v>
      </c>
      <c r="M1211" s="29">
        <v>0</v>
      </c>
      <c r="N1211" s="29">
        <v>0</v>
      </c>
      <c r="O1211" s="29">
        <v>0</v>
      </c>
    </row>
    <row r="1212" spans="1:15" x14ac:dyDescent="0.25">
      <c r="A1212" s="15" t="str">
        <f>MID(Tabla1[[#This Row],[Org 2]],1,2)</f>
        <v>11</v>
      </c>
      <c r="B1212" s="27" t="s">
        <v>544</v>
      </c>
      <c r="C1212" s="27" t="s">
        <v>546</v>
      </c>
      <c r="D1212" s="16" t="str">
        <f>VLOOKUP(Tabla1[[#This Row],[Prog.]],Hoja2!B:C,2,FALSE)</f>
        <v>Policía municipal</v>
      </c>
      <c r="E1212" s="17" t="str">
        <f t="shared" si="44"/>
        <v>6</v>
      </c>
      <c r="F1212" s="17" t="str">
        <f t="shared" si="45"/>
        <v>64</v>
      </c>
      <c r="G1212" s="27" t="s">
        <v>205</v>
      </c>
      <c r="H1212" s="28" t="s">
        <v>206</v>
      </c>
      <c r="I1212" s="29">
        <v>74874</v>
      </c>
      <c r="J1212" s="29">
        <v>137476.34</v>
      </c>
      <c r="K1212" s="29">
        <v>212350.34</v>
      </c>
      <c r="L1212" s="29">
        <v>212349.96</v>
      </c>
      <c r="M1212" s="29">
        <v>212349.96</v>
      </c>
      <c r="N1212" s="29">
        <v>0</v>
      </c>
      <c r="O1212" s="29">
        <v>0</v>
      </c>
    </row>
    <row r="1213" spans="1:15" x14ac:dyDescent="0.25">
      <c r="A1213" s="15" t="str">
        <f>MID(Tabla1[[#This Row],[Org 2]],1,2)</f>
        <v>11</v>
      </c>
      <c r="B1213" s="27" t="s">
        <v>544</v>
      </c>
      <c r="C1213" s="27" t="s">
        <v>547</v>
      </c>
      <c r="D1213" s="16" t="str">
        <f>VLOOKUP(Tabla1[[#This Row],[Prog.]],Hoja2!B:C,2,FALSE)</f>
        <v>Protección civil</v>
      </c>
      <c r="E1213" s="17" t="str">
        <f t="shared" si="44"/>
        <v>1</v>
      </c>
      <c r="F1213" s="17" t="str">
        <f t="shared" si="45"/>
        <v>12</v>
      </c>
      <c r="G1213" s="27" t="s">
        <v>127</v>
      </c>
      <c r="H1213" s="28" t="s">
        <v>128</v>
      </c>
      <c r="I1213" s="29">
        <v>7953</v>
      </c>
      <c r="J1213" s="29">
        <v>0</v>
      </c>
      <c r="K1213" s="29">
        <v>7953</v>
      </c>
      <c r="L1213" s="29">
        <v>0</v>
      </c>
      <c r="M1213" s="29">
        <v>0</v>
      </c>
      <c r="N1213" s="29">
        <v>0</v>
      </c>
      <c r="O1213" s="29">
        <v>0</v>
      </c>
    </row>
    <row r="1214" spans="1:15" x14ac:dyDescent="0.25">
      <c r="A1214" s="15" t="str">
        <f>MID(Tabla1[[#This Row],[Org 2]],1,2)</f>
        <v>11</v>
      </c>
      <c r="B1214" s="27" t="s">
        <v>544</v>
      </c>
      <c r="C1214" s="27" t="s">
        <v>547</v>
      </c>
      <c r="D1214" s="16" t="str">
        <f>VLOOKUP(Tabla1[[#This Row],[Prog.]],Hoja2!B:C,2,FALSE)</f>
        <v>Protección civil</v>
      </c>
      <c r="E1214" s="17" t="str">
        <f t="shared" si="44"/>
        <v>1</v>
      </c>
      <c r="F1214" s="17" t="str">
        <f t="shared" si="45"/>
        <v>12</v>
      </c>
      <c r="G1214" s="27" t="s">
        <v>99</v>
      </c>
      <c r="H1214" s="28" t="s">
        <v>100</v>
      </c>
      <c r="I1214" s="29">
        <v>5029</v>
      </c>
      <c r="J1214" s="29">
        <v>0</v>
      </c>
      <c r="K1214" s="29">
        <v>5029</v>
      </c>
      <c r="L1214" s="29">
        <v>0</v>
      </c>
      <c r="M1214" s="29">
        <v>0</v>
      </c>
      <c r="N1214" s="29">
        <v>0</v>
      </c>
      <c r="O1214" s="29">
        <v>0</v>
      </c>
    </row>
    <row r="1215" spans="1:15" x14ac:dyDescent="0.25">
      <c r="A1215" s="15" t="str">
        <f>MID(Tabla1[[#This Row],[Org 2]],1,2)</f>
        <v>11</v>
      </c>
      <c r="B1215" s="27" t="s">
        <v>544</v>
      </c>
      <c r="C1215" s="27" t="s">
        <v>547</v>
      </c>
      <c r="D1215" s="16" t="str">
        <f>VLOOKUP(Tabla1[[#This Row],[Prog.]],Hoja2!B:C,2,FALSE)</f>
        <v>Protección civil</v>
      </c>
      <c r="E1215" s="17" t="str">
        <f t="shared" si="44"/>
        <v>1</v>
      </c>
      <c r="F1215" s="17" t="str">
        <f t="shared" si="45"/>
        <v>12</v>
      </c>
      <c r="G1215" s="27" t="s">
        <v>101</v>
      </c>
      <c r="H1215" s="28" t="s">
        <v>102</v>
      </c>
      <c r="I1215" s="29">
        <v>14143</v>
      </c>
      <c r="J1215" s="29">
        <v>0</v>
      </c>
      <c r="K1215" s="29">
        <v>14143</v>
      </c>
      <c r="L1215" s="29">
        <v>0</v>
      </c>
      <c r="M1215" s="29">
        <v>0</v>
      </c>
      <c r="N1215" s="29">
        <v>0</v>
      </c>
      <c r="O1215" s="29">
        <v>0</v>
      </c>
    </row>
    <row r="1216" spans="1:15" x14ac:dyDescent="0.25">
      <c r="A1216" s="15" t="str">
        <f>MID(Tabla1[[#This Row],[Org 2]],1,2)</f>
        <v>11</v>
      </c>
      <c r="B1216" s="27" t="s">
        <v>544</v>
      </c>
      <c r="C1216" s="27" t="s">
        <v>547</v>
      </c>
      <c r="D1216" s="16" t="str">
        <f>VLOOKUP(Tabla1[[#This Row],[Prog.]],Hoja2!B:C,2,FALSE)</f>
        <v>Protección civil</v>
      </c>
      <c r="E1216" s="17" t="str">
        <f t="shared" si="44"/>
        <v>2</v>
      </c>
      <c r="F1216" s="17" t="str">
        <f t="shared" si="45"/>
        <v>22</v>
      </c>
      <c r="G1216" s="27" t="s">
        <v>187</v>
      </c>
      <c r="H1216" s="28" t="s">
        <v>188</v>
      </c>
      <c r="I1216" s="29">
        <v>2550</v>
      </c>
      <c r="J1216" s="29">
        <v>0</v>
      </c>
      <c r="K1216" s="29">
        <v>2550</v>
      </c>
      <c r="L1216" s="29">
        <v>159.26</v>
      </c>
      <c r="M1216" s="29">
        <v>159.26</v>
      </c>
      <c r="N1216" s="29">
        <v>159.26</v>
      </c>
      <c r="O1216" s="29">
        <v>159.26</v>
      </c>
    </row>
    <row r="1217" spans="1:15" x14ac:dyDescent="0.25">
      <c r="A1217" s="15" t="str">
        <f>MID(Tabla1[[#This Row],[Org 2]],1,2)</f>
        <v>11</v>
      </c>
      <c r="B1217" s="27" t="s">
        <v>544</v>
      </c>
      <c r="C1217" s="27" t="s">
        <v>547</v>
      </c>
      <c r="D1217" s="16" t="str">
        <f>VLOOKUP(Tabla1[[#This Row],[Prog.]],Hoja2!B:C,2,FALSE)</f>
        <v>Protección civil</v>
      </c>
      <c r="E1217" s="17" t="str">
        <f t="shared" si="44"/>
        <v>4</v>
      </c>
      <c r="F1217" s="17" t="str">
        <f t="shared" si="45"/>
        <v>48</v>
      </c>
      <c r="G1217" s="27" t="s">
        <v>548</v>
      </c>
      <c r="H1217" s="28" t="s">
        <v>549</v>
      </c>
      <c r="I1217" s="29">
        <v>17500</v>
      </c>
      <c r="J1217" s="29">
        <v>0</v>
      </c>
      <c r="K1217" s="29">
        <v>17500</v>
      </c>
      <c r="L1217" s="29">
        <v>17500</v>
      </c>
      <c r="M1217" s="29">
        <v>17500</v>
      </c>
      <c r="N1217" s="29">
        <v>0</v>
      </c>
      <c r="O1217" s="29">
        <v>0</v>
      </c>
    </row>
    <row r="1218" spans="1:15" x14ac:dyDescent="0.25">
      <c r="A1218" s="15" t="str">
        <f>MID(Tabla1[[#This Row],[Org 2]],1,2)</f>
        <v>11</v>
      </c>
      <c r="B1218" s="27" t="s">
        <v>544</v>
      </c>
      <c r="C1218" s="27" t="s">
        <v>547</v>
      </c>
      <c r="D1218" s="16" t="str">
        <f>VLOOKUP(Tabla1[[#This Row],[Prog.]],Hoja2!B:C,2,FALSE)</f>
        <v>Protección civil</v>
      </c>
      <c r="E1218" s="17" t="str">
        <f t="shared" si="44"/>
        <v>4</v>
      </c>
      <c r="F1218" s="17" t="str">
        <f t="shared" si="45"/>
        <v>48</v>
      </c>
      <c r="G1218" s="27" t="s">
        <v>550</v>
      </c>
      <c r="H1218" s="28" t="s">
        <v>551</v>
      </c>
      <c r="I1218" s="29">
        <v>7500</v>
      </c>
      <c r="J1218" s="29">
        <v>0</v>
      </c>
      <c r="K1218" s="29">
        <v>7500</v>
      </c>
      <c r="L1218" s="29">
        <v>7500</v>
      </c>
      <c r="M1218" s="29">
        <v>7500</v>
      </c>
      <c r="N1218" s="29">
        <v>0</v>
      </c>
      <c r="O1218" s="29">
        <v>0</v>
      </c>
    </row>
    <row r="1219" spans="1:15" x14ac:dyDescent="0.25">
      <c r="A1219" s="15" t="str">
        <f>MID(Tabla1[[#This Row],[Org 2]],1,2)</f>
        <v>11</v>
      </c>
      <c r="B1219" s="27" t="s">
        <v>544</v>
      </c>
      <c r="C1219" s="27" t="s">
        <v>547</v>
      </c>
      <c r="D1219" s="16" t="str">
        <f>VLOOKUP(Tabla1[[#This Row],[Prog.]],Hoja2!B:C,2,FALSE)</f>
        <v>Protección civil</v>
      </c>
      <c r="E1219" s="17" t="str">
        <f t="shared" si="44"/>
        <v>4</v>
      </c>
      <c r="F1219" s="17" t="str">
        <f t="shared" si="45"/>
        <v>48</v>
      </c>
      <c r="G1219" s="27" t="s">
        <v>552</v>
      </c>
      <c r="H1219" s="28" t="s">
        <v>553</v>
      </c>
      <c r="I1219" s="29">
        <v>10000</v>
      </c>
      <c r="J1219" s="29">
        <v>0</v>
      </c>
      <c r="K1219" s="29">
        <v>10000</v>
      </c>
      <c r="L1219" s="29">
        <v>10000</v>
      </c>
      <c r="M1219" s="29">
        <v>10000</v>
      </c>
      <c r="N1219" s="29">
        <v>0</v>
      </c>
      <c r="O1219" s="29">
        <v>0</v>
      </c>
    </row>
    <row r="1220" spans="1:15" x14ac:dyDescent="0.25">
      <c r="A1220" s="15" t="str">
        <f>MID(Tabla1[[#This Row],[Org 2]],1,2)</f>
        <v>11</v>
      </c>
      <c r="B1220" s="27" t="s">
        <v>544</v>
      </c>
      <c r="C1220" s="27" t="s">
        <v>554</v>
      </c>
      <c r="D1220" s="16" t="str">
        <f>VLOOKUP(Tabla1[[#This Row],[Prog.]],Hoja2!B:C,2,FALSE)</f>
        <v>Prevención y extinción de incendios</v>
      </c>
      <c r="E1220" s="17" t="str">
        <f t="shared" si="44"/>
        <v>1</v>
      </c>
      <c r="F1220" s="17" t="str">
        <f t="shared" si="45"/>
        <v>12</v>
      </c>
      <c r="G1220" s="27" t="s">
        <v>125</v>
      </c>
      <c r="H1220" s="28" t="s">
        <v>126</v>
      </c>
      <c r="I1220" s="29">
        <v>18087</v>
      </c>
      <c r="J1220" s="29">
        <v>0</v>
      </c>
      <c r="K1220" s="29">
        <v>18087</v>
      </c>
      <c r="L1220" s="29">
        <v>17476</v>
      </c>
      <c r="M1220" s="29">
        <v>17476</v>
      </c>
      <c r="N1220" s="29">
        <v>5307.6</v>
      </c>
      <c r="O1220" s="29">
        <v>5307.6</v>
      </c>
    </row>
    <row r="1221" spans="1:15" x14ac:dyDescent="0.25">
      <c r="A1221" s="15" t="str">
        <f>MID(Tabla1[[#This Row],[Org 2]],1,2)</f>
        <v>11</v>
      </c>
      <c r="B1221" s="27" t="s">
        <v>544</v>
      </c>
      <c r="C1221" s="27" t="s">
        <v>554</v>
      </c>
      <c r="D1221" s="16" t="str">
        <f>VLOOKUP(Tabla1[[#This Row],[Prog.]],Hoja2!B:C,2,FALSE)</f>
        <v>Prevención y extinción de incendios</v>
      </c>
      <c r="E1221" s="17" t="str">
        <f t="shared" si="44"/>
        <v>1</v>
      </c>
      <c r="F1221" s="17" t="str">
        <f t="shared" si="45"/>
        <v>12</v>
      </c>
      <c r="G1221" s="27" t="s">
        <v>127</v>
      </c>
      <c r="H1221" s="28" t="s">
        <v>128</v>
      </c>
      <c r="I1221" s="29">
        <v>212994</v>
      </c>
      <c r="J1221" s="29">
        <v>0</v>
      </c>
      <c r="K1221" s="29">
        <v>212994</v>
      </c>
      <c r="L1221" s="29">
        <v>127240</v>
      </c>
      <c r="M1221" s="29">
        <v>127240</v>
      </c>
      <c r="N1221" s="29">
        <v>36715.199999999997</v>
      </c>
      <c r="O1221" s="29">
        <v>36715.199999999997</v>
      </c>
    </row>
    <row r="1222" spans="1:15" x14ac:dyDescent="0.25">
      <c r="A1222" s="15" t="str">
        <f>MID(Tabla1[[#This Row],[Org 2]],1,2)</f>
        <v>11</v>
      </c>
      <c r="B1222" s="27" t="s">
        <v>544</v>
      </c>
      <c r="C1222" s="27" t="s">
        <v>554</v>
      </c>
      <c r="D1222" s="16" t="str">
        <f>VLOOKUP(Tabla1[[#This Row],[Prog.]],Hoja2!B:C,2,FALSE)</f>
        <v>Prevención y extinción de incendios</v>
      </c>
      <c r="E1222" s="17" t="str">
        <f t="shared" si="44"/>
        <v>1</v>
      </c>
      <c r="F1222" s="17" t="str">
        <f t="shared" si="45"/>
        <v>12</v>
      </c>
      <c r="G1222" s="27" t="s">
        <v>95</v>
      </c>
      <c r="H1222" s="28" t="s">
        <v>96</v>
      </c>
      <c r="I1222" s="29">
        <v>2085556</v>
      </c>
      <c r="J1222" s="29">
        <v>0</v>
      </c>
      <c r="K1222" s="29">
        <v>2085556</v>
      </c>
      <c r="L1222" s="29">
        <v>1663107</v>
      </c>
      <c r="M1222" s="29">
        <v>1663107</v>
      </c>
      <c r="N1222" s="29">
        <v>448799.86</v>
      </c>
      <c r="O1222" s="29">
        <v>448799.86</v>
      </c>
    </row>
    <row r="1223" spans="1:15" x14ac:dyDescent="0.25">
      <c r="A1223" s="15" t="str">
        <f>MID(Tabla1[[#This Row],[Org 2]],1,2)</f>
        <v>11</v>
      </c>
      <c r="B1223" s="27" t="s">
        <v>544</v>
      </c>
      <c r="C1223" s="27" t="s">
        <v>554</v>
      </c>
      <c r="D1223" s="16" t="str">
        <f>VLOOKUP(Tabla1[[#This Row],[Prog.]],Hoja2!B:C,2,FALSE)</f>
        <v>Prevención y extinción de incendios</v>
      </c>
      <c r="E1223" s="17" t="str">
        <f t="shared" ref="E1223:E1239" si="46">LEFT(G1223,1)</f>
        <v>1</v>
      </c>
      <c r="F1223" s="17" t="str">
        <f t="shared" ref="F1223:F1239" si="47">LEFT(G1223,2)</f>
        <v>12</v>
      </c>
      <c r="G1223" s="27" t="s">
        <v>129</v>
      </c>
      <c r="H1223" s="28" t="s">
        <v>130</v>
      </c>
      <c r="I1223" s="29">
        <v>46870</v>
      </c>
      <c r="J1223" s="29">
        <v>0</v>
      </c>
      <c r="K1223" s="29">
        <v>46870</v>
      </c>
      <c r="L1223" s="29">
        <v>45285</v>
      </c>
      <c r="M1223" s="29">
        <v>45285</v>
      </c>
      <c r="N1223" s="29">
        <v>10624.7</v>
      </c>
      <c r="O1223" s="29">
        <v>10624.7</v>
      </c>
    </row>
    <row r="1224" spans="1:15" x14ac:dyDescent="0.25">
      <c r="A1224" s="15" t="str">
        <f>MID(Tabla1[[#This Row],[Org 2]],1,2)</f>
        <v>11</v>
      </c>
      <c r="B1224" s="27" t="s">
        <v>544</v>
      </c>
      <c r="C1224" s="27" t="s">
        <v>554</v>
      </c>
      <c r="D1224" s="16" t="str">
        <f>VLOOKUP(Tabla1[[#This Row],[Prog.]],Hoja2!B:C,2,FALSE)</f>
        <v>Prevención y extinción de incendios</v>
      </c>
      <c r="E1224" s="17" t="str">
        <f t="shared" si="46"/>
        <v>1</v>
      </c>
      <c r="F1224" s="17" t="str">
        <f t="shared" si="47"/>
        <v>12</v>
      </c>
      <c r="G1224" s="27" t="s">
        <v>97</v>
      </c>
      <c r="H1224" s="28" t="s">
        <v>98</v>
      </c>
      <c r="I1224" s="29">
        <v>341644</v>
      </c>
      <c r="J1224" s="29">
        <v>0</v>
      </c>
      <c r="K1224" s="29">
        <v>341644</v>
      </c>
      <c r="L1224" s="29">
        <v>341644</v>
      </c>
      <c r="M1224" s="29">
        <v>341644</v>
      </c>
      <c r="N1224" s="29">
        <v>91290.2</v>
      </c>
      <c r="O1224" s="29">
        <v>91290.2</v>
      </c>
    </row>
    <row r="1225" spans="1:15" x14ac:dyDescent="0.25">
      <c r="A1225" s="15" t="str">
        <f>MID(Tabla1[[#This Row],[Org 2]],1,2)</f>
        <v>11</v>
      </c>
      <c r="B1225" s="27" t="s">
        <v>544</v>
      </c>
      <c r="C1225" s="27" t="s">
        <v>554</v>
      </c>
      <c r="D1225" s="16" t="str">
        <f>VLOOKUP(Tabla1[[#This Row],[Prog.]],Hoja2!B:C,2,FALSE)</f>
        <v>Prevención y extinción de incendios</v>
      </c>
      <c r="E1225" s="17" t="str">
        <f t="shared" si="46"/>
        <v>1</v>
      </c>
      <c r="F1225" s="17" t="str">
        <f t="shared" si="47"/>
        <v>12</v>
      </c>
      <c r="G1225" s="27" t="s">
        <v>99</v>
      </c>
      <c r="H1225" s="28" t="s">
        <v>100</v>
      </c>
      <c r="I1225" s="29">
        <v>1278894</v>
      </c>
      <c r="J1225" s="29">
        <v>0</v>
      </c>
      <c r="K1225" s="29">
        <v>1278894</v>
      </c>
      <c r="L1225" s="29">
        <v>1047906</v>
      </c>
      <c r="M1225" s="29">
        <v>1047906</v>
      </c>
      <c r="N1225" s="29">
        <v>277919.21999999997</v>
      </c>
      <c r="O1225" s="29">
        <v>277919.21999999997</v>
      </c>
    </row>
    <row r="1226" spans="1:15" x14ac:dyDescent="0.25">
      <c r="A1226" s="15" t="str">
        <f>MID(Tabla1[[#This Row],[Org 2]],1,2)</f>
        <v>11</v>
      </c>
      <c r="B1226" s="27" t="s">
        <v>544</v>
      </c>
      <c r="C1226" s="27" t="s">
        <v>554</v>
      </c>
      <c r="D1226" s="16" t="str">
        <f>VLOOKUP(Tabla1[[#This Row],[Prog.]],Hoja2!B:C,2,FALSE)</f>
        <v>Prevención y extinción de incendios</v>
      </c>
      <c r="E1226" s="17" t="str">
        <f t="shared" si="46"/>
        <v>1</v>
      </c>
      <c r="F1226" s="17" t="str">
        <f t="shared" si="47"/>
        <v>12</v>
      </c>
      <c r="G1226" s="27" t="s">
        <v>101</v>
      </c>
      <c r="H1226" s="28" t="s">
        <v>102</v>
      </c>
      <c r="I1226" s="29">
        <v>3851883</v>
      </c>
      <c r="J1226" s="29">
        <v>0</v>
      </c>
      <c r="K1226" s="29">
        <v>3851883</v>
      </c>
      <c r="L1226" s="29">
        <v>3168045</v>
      </c>
      <c r="M1226" s="29">
        <v>3168045</v>
      </c>
      <c r="N1226" s="29">
        <v>1001887.27</v>
      </c>
      <c r="O1226" s="29">
        <v>1001887.27</v>
      </c>
    </row>
    <row r="1227" spans="1:15" x14ac:dyDescent="0.25">
      <c r="A1227" s="15" t="str">
        <f>MID(Tabla1[[#This Row],[Org 2]],1,2)</f>
        <v>11</v>
      </c>
      <c r="B1227" s="27" t="s">
        <v>544</v>
      </c>
      <c r="C1227" s="27" t="s">
        <v>554</v>
      </c>
      <c r="D1227" s="16" t="str">
        <f>VLOOKUP(Tabla1[[#This Row],[Prog.]],Hoja2!B:C,2,FALSE)</f>
        <v>Prevención y extinción de incendios</v>
      </c>
      <c r="E1227" s="17" t="str">
        <f t="shared" si="46"/>
        <v>1</v>
      </c>
      <c r="F1227" s="17" t="str">
        <f t="shared" si="47"/>
        <v>12</v>
      </c>
      <c r="G1227" s="27" t="s">
        <v>103</v>
      </c>
      <c r="H1227" s="28" t="s">
        <v>104</v>
      </c>
      <c r="I1227" s="29">
        <v>156470</v>
      </c>
      <c r="J1227" s="29">
        <v>0</v>
      </c>
      <c r="K1227" s="29">
        <v>156470</v>
      </c>
      <c r="L1227" s="29">
        <v>156470</v>
      </c>
      <c r="M1227" s="29">
        <v>156470</v>
      </c>
      <c r="N1227" s="29">
        <v>54082.62</v>
      </c>
      <c r="O1227" s="29">
        <v>54082.62</v>
      </c>
    </row>
    <row r="1228" spans="1:15" x14ac:dyDescent="0.25">
      <c r="A1228" s="15" t="str">
        <f>MID(Tabla1[[#This Row],[Org 2]],1,2)</f>
        <v>11</v>
      </c>
      <c r="B1228" s="27" t="s">
        <v>544</v>
      </c>
      <c r="C1228" s="27" t="s">
        <v>554</v>
      </c>
      <c r="D1228" s="16" t="str">
        <f>VLOOKUP(Tabla1[[#This Row],[Prog.]],Hoja2!B:C,2,FALSE)</f>
        <v>Prevención y extinción de incendios</v>
      </c>
      <c r="E1228" s="17" t="str">
        <f t="shared" si="46"/>
        <v>1</v>
      </c>
      <c r="F1228" s="17" t="str">
        <f t="shared" si="47"/>
        <v>12</v>
      </c>
      <c r="G1228" s="27" t="s">
        <v>935</v>
      </c>
      <c r="H1228" s="28" t="s">
        <v>936</v>
      </c>
      <c r="I1228" s="29">
        <v>0</v>
      </c>
      <c r="J1228" s="29">
        <v>0</v>
      </c>
      <c r="K1228" s="29">
        <v>0</v>
      </c>
      <c r="L1228" s="29">
        <v>41458</v>
      </c>
      <c r="M1228" s="29">
        <v>41458</v>
      </c>
      <c r="N1228" s="29">
        <v>17573.759999999998</v>
      </c>
      <c r="O1228" s="29">
        <v>17573.759999999998</v>
      </c>
    </row>
    <row r="1229" spans="1:15" x14ac:dyDescent="0.25">
      <c r="A1229" s="15" t="str">
        <f>MID(Tabla1[[#This Row],[Org 2]],1,2)</f>
        <v>11</v>
      </c>
      <c r="B1229" s="27" t="s">
        <v>544</v>
      </c>
      <c r="C1229" s="27" t="s">
        <v>554</v>
      </c>
      <c r="D1229" s="16" t="str">
        <f>VLOOKUP(Tabla1[[#This Row],[Prog.]],Hoja2!B:C,2,FALSE)</f>
        <v>Prevención y extinción de incendios</v>
      </c>
      <c r="E1229" s="17" t="str">
        <f t="shared" si="46"/>
        <v>1</v>
      </c>
      <c r="F1229" s="17" t="str">
        <f t="shared" si="47"/>
        <v>15</v>
      </c>
      <c r="G1229" s="27" t="s">
        <v>304</v>
      </c>
      <c r="H1229" s="28" t="s">
        <v>305</v>
      </c>
      <c r="I1229" s="29">
        <v>560000</v>
      </c>
      <c r="J1229" s="29">
        <v>0</v>
      </c>
      <c r="K1229" s="29">
        <v>560000</v>
      </c>
      <c r="L1229" s="29">
        <v>399944.75</v>
      </c>
      <c r="M1229" s="29">
        <v>399944.75</v>
      </c>
      <c r="N1229" s="29">
        <v>166344.93</v>
      </c>
      <c r="O1229" s="29">
        <v>166344.93</v>
      </c>
    </row>
    <row r="1230" spans="1:15" x14ac:dyDescent="0.25">
      <c r="A1230" s="15" t="str">
        <f>MID(Tabla1[[#This Row],[Org 2]],1,2)</f>
        <v>11</v>
      </c>
      <c r="B1230" s="27" t="s">
        <v>544</v>
      </c>
      <c r="C1230" s="27" t="s">
        <v>554</v>
      </c>
      <c r="D1230" s="16" t="str">
        <f>VLOOKUP(Tabla1[[#This Row],[Prog.]],Hoja2!B:C,2,FALSE)</f>
        <v>Prevención y extinción de incendios</v>
      </c>
      <c r="E1230" s="17" t="str">
        <f t="shared" si="46"/>
        <v>1</v>
      </c>
      <c r="F1230" s="17" t="str">
        <f t="shared" si="47"/>
        <v>15</v>
      </c>
      <c r="G1230" s="27" t="s">
        <v>149</v>
      </c>
      <c r="H1230" s="28" t="s">
        <v>150</v>
      </c>
      <c r="I1230" s="29">
        <v>630000</v>
      </c>
      <c r="J1230" s="29">
        <v>0</v>
      </c>
      <c r="K1230" s="29">
        <v>630000</v>
      </c>
      <c r="L1230" s="29">
        <v>310505.13</v>
      </c>
      <c r="M1230" s="29">
        <v>310505.13</v>
      </c>
      <c r="N1230" s="29">
        <v>263609.06</v>
      </c>
      <c r="O1230" s="29">
        <v>263609.06</v>
      </c>
    </row>
    <row r="1231" spans="1:15" x14ac:dyDescent="0.25">
      <c r="A1231" s="15" t="str">
        <f>MID(Tabla1[[#This Row],[Org 2]],1,2)</f>
        <v>11</v>
      </c>
      <c r="B1231" s="27" t="s">
        <v>544</v>
      </c>
      <c r="C1231" s="27" t="s">
        <v>554</v>
      </c>
      <c r="D1231" s="16" t="str">
        <f>VLOOKUP(Tabla1[[#This Row],[Prog.]],Hoja2!B:C,2,FALSE)</f>
        <v>Prevención y extinción de incendios</v>
      </c>
      <c r="E1231" s="17" t="str">
        <f t="shared" si="46"/>
        <v>1</v>
      </c>
      <c r="F1231" s="17" t="str">
        <f t="shared" si="47"/>
        <v>16</v>
      </c>
      <c r="G1231" s="27" t="s">
        <v>310</v>
      </c>
      <c r="H1231" s="28" t="s">
        <v>311</v>
      </c>
      <c r="I1231" s="29">
        <v>70000</v>
      </c>
      <c r="J1231" s="29">
        <v>0</v>
      </c>
      <c r="K1231" s="29">
        <v>70000</v>
      </c>
      <c r="L1231" s="29">
        <v>69890</v>
      </c>
      <c r="M1231" s="29">
        <v>2178</v>
      </c>
      <c r="N1231" s="29">
        <v>2178</v>
      </c>
      <c r="O1231" s="29">
        <v>2178</v>
      </c>
    </row>
    <row r="1232" spans="1:15" x14ac:dyDescent="0.25">
      <c r="A1232" s="15" t="str">
        <f>MID(Tabla1[[#This Row],[Org 2]],1,2)</f>
        <v>11</v>
      </c>
      <c r="B1232" s="27" t="s">
        <v>544</v>
      </c>
      <c r="C1232" s="27" t="s">
        <v>554</v>
      </c>
      <c r="D1232" s="16" t="str">
        <f>VLOOKUP(Tabla1[[#This Row],[Prog.]],Hoja2!B:C,2,FALSE)</f>
        <v>Prevención y extinción de incendios</v>
      </c>
      <c r="E1232" s="17" t="str">
        <f t="shared" si="46"/>
        <v>2</v>
      </c>
      <c r="F1232" s="17" t="str">
        <f t="shared" si="47"/>
        <v>20</v>
      </c>
      <c r="G1232" s="27" t="s">
        <v>131</v>
      </c>
      <c r="H1232" s="28" t="s">
        <v>132</v>
      </c>
      <c r="I1232" s="29">
        <v>1700</v>
      </c>
      <c r="J1232" s="29">
        <v>0</v>
      </c>
      <c r="K1232" s="29">
        <v>1700</v>
      </c>
      <c r="L1232" s="29">
        <v>387.2</v>
      </c>
      <c r="M1232" s="29">
        <v>387.2</v>
      </c>
      <c r="N1232" s="29">
        <v>0</v>
      </c>
      <c r="O1232" s="29">
        <v>0</v>
      </c>
    </row>
    <row r="1233" spans="1:15" x14ac:dyDescent="0.25">
      <c r="A1233" s="15" t="str">
        <f>MID(Tabla1[[#This Row],[Org 2]],1,2)</f>
        <v>11</v>
      </c>
      <c r="B1233" s="27" t="s">
        <v>544</v>
      </c>
      <c r="C1233" s="27" t="s">
        <v>554</v>
      </c>
      <c r="D1233" s="16" t="str">
        <f>VLOOKUP(Tabla1[[#This Row],[Prog.]],Hoja2!B:C,2,FALSE)</f>
        <v>Prevención y extinción de incendios</v>
      </c>
      <c r="E1233" s="17" t="str">
        <f t="shared" si="46"/>
        <v>2</v>
      </c>
      <c r="F1233" s="17" t="str">
        <f t="shared" si="47"/>
        <v>20</v>
      </c>
      <c r="G1233" s="27" t="s">
        <v>356</v>
      </c>
      <c r="H1233" s="28" t="s">
        <v>357</v>
      </c>
      <c r="I1233" s="29">
        <v>1500</v>
      </c>
      <c r="J1233" s="29">
        <v>0</v>
      </c>
      <c r="K1233" s="29">
        <v>1500</v>
      </c>
      <c r="L1233" s="29">
        <v>0</v>
      </c>
      <c r="M1233" s="29">
        <v>0</v>
      </c>
      <c r="N1233" s="29">
        <v>0</v>
      </c>
      <c r="O1233" s="29">
        <v>0</v>
      </c>
    </row>
    <row r="1234" spans="1:15" x14ac:dyDescent="0.25">
      <c r="A1234" s="15" t="str">
        <f>MID(Tabla1[[#This Row],[Org 2]],1,2)</f>
        <v>11</v>
      </c>
      <c r="B1234" s="27" t="s">
        <v>544</v>
      </c>
      <c r="C1234" s="27" t="s">
        <v>554</v>
      </c>
      <c r="D1234" s="16" t="str">
        <f>VLOOKUP(Tabla1[[#This Row],[Prog.]],Hoja2!B:C,2,FALSE)</f>
        <v>Prevención y extinción de incendios</v>
      </c>
      <c r="E1234" s="17" t="str">
        <f t="shared" si="46"/>
        <v>2</v>
      </c>
      <c r="F1234" s="17" t="str">
        <f t="shared" si="47"/>
        <v>21</v>
      </c>
      <c r="G1234" s="27" t="s">
        <v>211</v>
      </c>
      <c r="H1234" s="28" t="s">
        <v>212</v>
      </c>
      <c r="I1234" s="29">
        <v>988</v>
      </c>
      <c r="J1234" s="29">
        <v>0</v>
      </c>
      <c r="K1234" s="29">
        <v>988</v>
      </c>
      <c r="L1234" s="29">
        <v>0</v>
      </c>
      <c r="M1234" s="29">
        <v>0</v>
      </c>
      <c r="N1234" s="29">
        <v>0</v>
      </c>
      <c r="O1234" s="29">
        <v>0</v>
      </c>
    </row>
    <row r="1235" spans="1:15" x14ac:dyDescent="0.25">
      <c r="A1235" s="15" t="str">
        <f>MID(Tabla1[[#This Row],[Org 2]],1,2)</f>
        <v>11</v>
      </c>
      <c r="B1235" s="27" t="s">
        <v>544</v>
      </c>
      <c r="C1235" s="27" t="s">
        <v>554</v>
      </c>
      <c r="D1235" s="16" t="str">
        <f>VLOOKUP(Tabla1[[#This Row],[Prog.]],Hoja2!B:C,2,FALSE)</f>
        <v>Prevención y extinción de incendios</v>
      </c>
      <c r="E1235" s="17" t="str">
        <f t="shared" si="46"/>
        <v>2</v>
      </c>
      <c r="F1235" s="17" t="str">
        <f t="shared" si="47"/>
        <v>21</v>
      </c>
      <c r="G1235" s="27" t="s">
        <v>133</v>
      </c>
      <c r="H1235" s="28" t="s">
        <v>134</v>
      </c>
      <c r="I1235" s="29">
        <v>139000</v>
      </c>
      <c r="J1235" s="29">
        <v>0</v>
      </c>
      <c r="K1235" s="29">
        <v>139000</v>
      </c>
      <c r="L1235" s="29">
        <v>91060.06</v>
      </c>
      <c r="M1235" s="29">
        <v>91060.06</v>
      </c>
      <c r="N1235" s="29">
        <v>5890.15</v>
      </c>
      <c r="O1235" s="29">
        <v>5890.15</v>
      </c>
    </row>
    <row r="1236" spans="1:15" x14ac:dyDescent="0.25">
      <c r="A1236" s="15" t="str">
        <f>MID(Tabla1[[#This Row],[Org 2]],1,2)</f>
        <v>11</v>
      </c>
      <c r="B1236" s="27" t="s">
        <v>544</v>
      </c>
      <c r="C1236" s="27" t="s">
        <v>554</v>
      </c>
      <c r="D1236" s="16" t="str">
        <f>VLOOKUP(Tabla1[[#This Row],[Prog.]],Hoja2!B:C,2,FALSE)</f>
        <v>Prevención y extinción de incendios</v>
      </c>
      <c r="E1236" s="17" t="str">
        <f t="shared" si="46"/>
        <v>2</v>
      </c>
      <c r="F1236" s="17" t="str">
        <f t="shared" si="47"/>
        <v>21</v>
      </c>
      <c r="G1236" s="27" t="s">
        <v>151</v>
      </c>
      <c r="H1236" s="28" t="s">
        <v>152</v>
      </c>
      <c r="I1236" s="29">
        <v>50000</v>
      </c>
      <c r="J1236" s="29">
        <v>0</v>
      </c>
      <c r="K1236" s="29">
        <v>50000</v>
      </c>
      <c r="L1236" s="29">
        <v>20000</v>
      </c>
      <c r="M1236" s="29">
        <v>5084.76</v>
      </c>
      <c r="N1236" s="29">
        <v>5084.76</v>
      </c>
      <c r="O1236" s="29">
        <v>5084.76</v>
      </c>
    </row>
    <row r="1237" spans="1:15" x14ac:dyDescent="0.25">
      <c r="A1237" s="15" t="str">
        <f>MID(Tabla1[[#This Row],[Org 2]],1,2)</f>
        <v>11</v>
      </c>
      <c r="B1237" s="27" t="s">
        <v>544</v>
      </c>
      <c r="C1237" s="27" t="s">
        <v>554</v>
      </c>
      <c r="D1237" s="16" t="str">
        <f>VLOOKUP(Tabla1[[#This Row],[Prog.]],Hoja2!B:C,2,FALSE)</f>
        <v>Prevención y extinción de incendios</v>
      </c>
      <c r="E1237" s="17" t="str">
        <f t="shared" si="46"/>
        <v>2</v>
      </c>
      <c r="F1237" s="17" t="str">
        <f t="shared" si="47"/>
        <v>22</v>
      </c>
      <c r="G1237" s="27" t="s">
        <v>168</v>
      </c>
      <c r="H1237" s="28" t="s">
        <v>169</v>
      </c>
      <c r="I1237" s="29">
        <v>30000</v>
      </c>
      <c r="J1237" s="29">
        <v>0</v>
      </c>
      <c r="K1237" s="29">
        <v>30000</v>
      </c>
      <c r="L1237" s="29">
        <v>33370.75</v>
      </c>
      <c r="M1237" s="29">
        <v>33370.75</v>
      </c>
      <c r="N1237" s="29">
        <v>15095.07</v>
      </c>
      <c r="O1237" s="29">
        <v>15095.07</v>
      </c>
    </row>
    <row r="1238" spans="1:15" x14ac:dyDescent="0.25">
      <c r="A1238" s="15" t="str">
        <f>MID(Tabla1[[#This Row],[Org 2]],1,2)</f>
        <v>11</v>
      </c>
      <c r="B1238" s="27" t="s">
        <v>544</v>
      </c>
      <c r="C1238" s="27" t="s">
        <v>554</v>
      </c>
      <c r="D1238" s="16" t="str">
        <f>VLOOKUP(Tabla1[[#This Row],[Prog.]],Hoja2!B:C,2,FALSE)</f>
        <v>Prevención y extinción de incendios</v>
      </c>
      <c r="E1238" s="17" t="str">
        <f t="shared" si="46"/>
        <v>2</v>
      </c>
      <c r="F1238" s="17" t="str">
        <f t="shared" si="47"/>
        <v>22</v>
      </c>
      <c r="G1238" s="27" t="s">
        <v>213</v>
      </c>
      <c r="H1238" s="28" t="s">
        <v>214</v>
      </c>
      <c r="I1238" s="29">
        <v>40000</v>
      </c>
      <c r="J1238" s="29">
        <v>0</v>
      </c>
      <c r="K1238" s="29">
        <v>40000</v>
      </c>
      <c r="L1238" s="29">
        <v>30000</v>
      </c>
      <c r="M1238" s="29">
        <v>30000</v>
      </c>
      <c r="N1238" s="29">
        <v>18131.990000000002</v>
      </c>
      <c r="O1238" s="29">
        <v>18131.990000000002</v>
      </c>
    </row>
    <row r="1239" spans="1:15" x14ac:dyDescent="0.25">
      <c r="A1239" s="15" t="str">
        <f>MID(Tabla1[[#This Row],[Org 2]],1,2)</f>
        <v>11</v>
      </c>
      <c r="B1239" s="27" t="s">
        <v>544</v>
      </c>
      <c r="C1239" s="27" t="s">
        <v>554</v>
      </c>
      <c r="D1239" s="16" t="str">
        <f>VLOOKUP(Tabla1[[#This Row],[Prog.]],Hoja2!B:C,2,FALSE)</f>
        <v>Prevención y extinción de incendios</v>
      </c>
      <c r="E1239" s="17" t="str">
        <f t="shared" si="46"/>
        <v>2</v>
      </c>
      <c r="F1239" s="17" t="str">
        <f t="shared" si="47"/>
        <v>22</v>
      </c>
      <c r="G1239" s="27" t="s">
        <v>153</v>
      </c>
      <c r="H1239" s="28" t="s">
        <v>154</v>
      </c>
      <c r="I1239" s="29">
        <v>25000</v>
      </c>
      <c r="J1239" s="29">
        <v>0</v>
      </c>
      <c r="K1239" s="29">
        <v>25000</v>
      </c>
      <c r="L1239" s="29">
        <v>26500</v>
      </c>
      <c r="M1239" s="29">
        <v>26500</v>
      </c>
      <c r="N1239" s="29">
        <v>92.92</v>
      </c>
      <c r="O1239" s="29">
        <v>92.92</v>
      </c>
    </row>
    <row r="1240" spans="1:15" x14ac:dyDescent="0.25">
      <c r="A1240" s="15" t="str">
        <f>MID(Tabla1[[#This Row],[Org 2]],1,2)</f>
        <v>11</v>
      </c>
      <c r="B1240" s="27" t="s">
        <v>544</v>
      </c>
      <c r="C1240" s="27" t="s">
        <v>554</v>
      </c>
      <c r="D1240" s="16" t="str">
        <f>VLOOKUP(Tabla1[[#This Row],[Prog.]],Hoja2!B:C,2,FALSE)</f>
        <v>Prevención y extinción de incendios</v>
      </c>
      <c r="E1240" s="17" t="str">
        <f t="shared" ref="E1240:E1248" si="48">LEFT(G1240,1)</f>
        <v>2</v>
      </c>
      <c r="F1240" s="17" t="str">
        <f t="shared" ref="F1240:F1248" si="49">LEFT(G1240,2)</f>
        <v>22</v>
      </c>
      <c r="G1240" s="27" t="s">
        <v>155</v>
      </c>
      <c r="H1240" s="28" t="s">
        <v>156</v>
      </c>
      <c r="I1240" s="29">
        <v>100000</v>
      </c>
      <c r="J1240" s="29">
        <v>0</v>
      </c>
      <c r="K1240" s="29">
        <v>100000</v>
      </c>
      <c r="L1240" s="29">
        <v>16854.400000000001</v>
      </c>
      <c r="M1240" s="29">
        <v>16854.400000000001</v>
      </c>
      <c r="N1240" s="29">
        <v>0</v>
      </c>
      <c r="O1240" s="29">
        <v>0</v>
      </c>
    </row>
    <row r="1241" spans="1:15" x14ac:dyDescent="0.25">
      <c r="A1241" s="15" t="str">
        <f>MID(Tabla1[[#This Row],[Org 2]],1,2)</f>
        <v>11</v>
      </c>
      <c r="B1241" s="27" t="s">
        <v>544</v>
      </c>
      <c r="C1241" s="27" t="s">
        <v>554</v>
      </c>
      <c r="D1241" s="16" t="str">
        <f>VLOOKUP(Tabla1[[#This Row],[Prog.]],Hoja2!B:C,2,FALSE)</f>
        <v>Prevención y extinción de incendios</v>
      </c>
      <c r="E1241" s="17" t="str">
        <f t="shared" si="48"/>
        <v>2</v>
      </c>
      <c r="F1241" s="17" t="str">
        <f t="shared" si="49"/>
        <v>22</v>
      </c>
      <c r="G1241" s="27" t="s">
        <v>299</v>
      </c>
      <c r="H1241" s="28" t="s">
        <v>300</v>
      </c>
      <c r="I1241" s="29">
        <v>384</v>
      </c>
      <c r="J1241" s="29">
        <v>0</v>
      </c>
      <c r="K1241" s="29">
        <v>384</v>
      </c>
      <c r="L1241" s="29">
        <v>0</v>
      </c>
      <c r="M1241" s="29">
        <v>0</v>
      </c>
      <c r="N1241" s="29">
        <v>0</v>
      </c>
      <c r="O1241" s="29">
        <v>0</v>
      </c>
    </row>
    <row r="1242" spans="1:15" x14ac:dyDescent="0.25">
      <c r="A1242" s="15" t="str">
        <f>MID(Tabla1[[#This Row],[Org 2]],1,2)</f>
        <v>11</v>
      </c>
      <c r="B1242" s="27" t="s">
        <v>544</v>
      </c>
      <c r="C1242" s="27" t="s">
        <v>554</v>
      </c>
      <c r="D1242" s="16" t="str">
        <f>VLOOKUP(Tabla1[[#This Row],[Prog.]],Hoja2!B:C,2,FALSE)</f>
        <v>Prevención y extinción de incendios</v>
      </c>
      <c r="E1242" s="17" t="str">
        <f t="shared" si="48"/>
        <v>2</v>
      </c>
      <c r="F1242" s="17" t="str">
        <f t="shared" si="49"/>
        <v>22</v>
      </c>
      <c r="G1242" s="27" t="s">
        <v>157</v>
      </c>
      <c r="H1242" s="28" t="s">
        <v>158</v>
      </c>
      <c r="I1242" s="29">
        <v>2881</v>
      </c>
      <c r="J1242" s="29">
        <v>0</v>
      </c>
      <c r="K1242" s="29">
        <v>2881</v>
      </c>
      <c r="L1242" s="29">
        <v>0</v>
      </c>
      <c r="M1242" s="29">
        <v>0</v>
      </c>
      <c r="N1242" s="29">
        <v>0</v>
      </c>
      <c r="O1242" s="29">
        <v>0</v>
      </c>
    </row>
    <row r="1243" spans="1:15" x14ac:dyDescent="0.25">
      <c r="A1243" s="15" t="str">
        <f>MID(Tabla1[[#This Row],[Org 2]],1,2)</f>
        <v>11</v>
      </c>
      <c r="B1243" s="27" t="s">
        <v>544</v>
      </c>
      <c r="C1243" s="27" t="s">
        <v>554</v>
      </c>
      <c r="D1243" s="16" t="str">
        <f>VLOOKUP(Tabla1[[#This Row],[Prog.]],Hoja2!B:C,2,FALSE)</f>
        <v>Prevención y extinción de incendios</v>
      </c>
      <c r="E1243" s="17" t="str">
        <f t="shared" si="48"/>
        <v>2</v>
      </c>
      <c r="F1243" s="17" t="str">
        <f t="shared" si="49"/>
        <v>22</v>
      </c>
      <c r="G1243" s="27" t="s">
        <v>159</v>
      </c>
      <c r="H1243" s="28" t="s">
        <v>160</v>
      </c>
      <c r="I1243" s="29">
        <v>35000</v>
      </c>
      <c r="J1243" s="29">
        <v>0</v>
      </c>
      <c r="K1243" s="29">
        <v>35000</v>
      </c>
      <c r="L1243" s="29">
        <v>50425.06</v>
      </c>
      <c r="M1243" s="29">
        <v>30656.16</v>
      </c>
      <c r="N1243" s="29">
        <v>22858.63</v>
      </c>
      <c r="O1243" s="29">
        <v>22858.63</v>
      </c>
    </row>
    <row r="1244" spans="1:15" x14ac:dyDescent="0.25">
      <c r="A1244" s="15" t="str">
        <f>MID(Tabla1[[#This Row],[Org 2]],1,2)</f>
        <v>11</v>
      </c>
      <c r="B1244" s="27" t="s">
        <v>544</v>
      </c>
      <c r="C1244" s="27" t="s">
        <v>554</v>
      </c>
      <c r="D1244" s="16" t="str">
        <f>VLOOKUP(Tabla1[[#This Row],[Prog.]],Hoja2!B:C,2,FALSE)</f>
        <v>Prevención y extinción de incendios</v>
      </c>
      <c r="E1244" s="17" t="str">
        <f t="shared" si="48"/>
        <v>2</v>
      </c>
      <c r="F1244" s="17" t="str">
        <f t="shared" si="49"/>
        <v>22</v>
      </c>
      <c r="G1244" s="27" t="s">
        <v>276</v>
      </c>
      <c r="H1244" s="28" t="s">
        <v>277</v>
      </c>
      <c r="I1244" s="29">
        <v>2060</v>
      </c>
      <c r="J1244" s="29">
        <v>0</v>
      </c>
      <c r="K1244" s="29">
        <v>2060</v>
      </c>
      <c r="L1244" s="29">
        <v>0</v>
      </c>
      <c r="M1244" s="29">
        <v>0</v>
      </c>
      <c r="N1244" s="29">
        <v>0</v>
      </c>
      <c r="O1244" s="29">
        <v>0</v>
      </c>
    </row>
    <row r="1245" spans="1:15" x14ac:dyDescent="0.25">
      <c r="A1245" s="15" t="str">
        <f>MID(Tabla1[[#This Row],[Org 2]],1,2)</f>
        <v>11</v>
      </c>
      <c r="B1245" s="27" t="s">
        <v>544</v>
      </c>
      <c r="C1245" s="27" t="s">
        <v>554</v>
      </c>
      <c r="D1245" s="16" t="str">
        <f>VLOOKUP(Tabla1[[#This Row],[Prog.]],Hoja2!B:C,2,FALSE)</f>
        <v>Prevención y extinción de incendios</v>
      </c>
      <c r="E1245" s="17" t="str">
        <f t="shared" si="48"/>
        <v>2</v>
      </c>
      <c r="F1245" s="17" t="str">
        <f t="shared" si="49"/>
        <v>22</v>
      </c>
      <c r="G1245" s="27" t="s">
        <v>187</v>
      </c>
      <c r="H1245" s="28" t="s">
        <v>188</v>
      </c>
      <c r="I1245" s="29">
        <v>406</v>
      </c>
      <c r="J1245" s="29">
        <v>0</v>
      </c>
      <c r="K1245" s="29">
        <v>406</v>
      </c>
      <c r="L1245" s="29">
        <v>0</v>
      </c>
      <c r="M1245" s="29">
        <v>0</v>
      </c>
      <c r="N1245" s="29">
        <v>0</v>
      </c>
      <c r="O1245" s="29">
        <v>0</v>
      </c>
    </row>
    <row r="1246" spans="1:15" x14ac:dyDescent="0.25">
      <c r="A1246" s="15" t="str">
        <f>MID(Tabla1[[#This Row],[Org 2]],1,2)</f>
        <v>11</v>
      </c>
      <c r="B1246" s="27" t="s">
        <v>544</v>
      </c>
      <c r="C1246" s="27" t="s">
        <v>554</v>
      </c>
      <c r="D1246" s="16" t="str">
        <f>VLOOKUP(Tabla1[[#This Row],[Prog.]],Hoja2!B:C,2,FALSE)</f>
        <v>Prevención y extinción de incendios</v>
      </c>
      <c r="E1246" s="17" t="str">
        <f t="shared" si="48"/>
        <v>2</v>
      </c>
      <c r="F1246" s="17" t="str">
        <f t="shared" si="49"/>
        <v>22</v>
      </c>
      <c r="G1246" s="27" t="s">
        <v>189</v>
      </c>
      <c r="H1246" s="28" t="s">
        <v>190</v>
      </c>
      <c r="I1246" s="29">
        <v>3500</v>
      </c>
      <c r="J1246" s="29">
        <v>0</v>
      </c>
      <c r="K1246" s="29">
        <v>3500</v>
      </c>
      <c r="L1246" s="29">
        <v>2775</v>
      </c>
      <c r="M1246" s="29">
        <v>2775</v>
      </c>
      <c r="N1246" s="29">
        <v>641.23</v>
      </c>
      <c r="O1246" s="29">
        <v>641.23</v>
      </c>
    </row>
    <row r="1247" spans="1:15" x14ac:dyDescent="0.25">
      <c r="A1247" s="15" t="str">
        <f>MID(Tabla1[[#This Row],[Org 2]],1,2)</f>
        <v>11</v>
      </c>
      <c r="B1247" s="27" t="s">
        <v>544</v>
      </c>
      <c r="C1247" s="27" t="s">
        <v>554</v>
      </c>
      <c r="D1247" s="16" t="str">
        <f>VLOOKUP(Tabla1[[#This Row],[Prog.]],Hoja2!B:C,2,FALSE)</f>
        <v>Prevención y extinción de incendios</v>
      </c>
      <c r="E1247" s="17" t="str">
        <f t="shared" si="48"/>
        <v>2</v>
      </c>
      <c r="F1247" s="17" t="str">
        <f t="shared" si="49"/>
        <v>22</v>
      </c>
      <c r="G1247" s="27" t="s">
        <v>161</v>
      </c>
      <c r="H1247" s="28" t="s">
        <v>162</v>
      </c>
      <c r="I1247" s="29">
        <v>1500</v>
      </c>
      <c r="J1247" s="29">
        <v>0</v>
      </c>
      <c r="K1247" s="29">
        <v>1500</v>
      </c>
      <c r="L1247" s="29">
        <v>0</v>
      </c>
      <c r="M1247" s="29">
        <v>0</v>
      </c>
      <c r="N1247" s="29">
        <v>0</v>
      </c>
      <c r="O1247" s="29">
        <v>0</v>
      </c>
    </row>
    <row r="1248" spans="1:15" x14ac:dyDescent="0.25">
      <c r="A1248" s="15" t="str">
        <f>MID(Tabla1[[#This Row],[Org 2]],1,2)</f>
        <v>11</v>
      </c>
      <c r="B1248" s="27" t="s">
        <v>544</v>
      </c>
      <c r="C1248" s="27" t="s">
        <v>554</v>
      </c>
      <c r="D1248" s="16" t="str">
        <f>VLOOKUP(Tabla1[[#This Row],[Prog.]],Hoja2!B:C,2,FALSE)</f>
        <v>Prevención y extinción de incendios</v>
      </c>
      <c r="E1248" s="17" t="str">
        <f t="shared" si="48"/>
        <v>2</v>
      </c>
      <c r="F1248" s="17" t="str">
        <f t="shared" si="49"/>
        <v>22</v>
      </c>
      <c r="G1248" s="27" t="s">
        <v>278</v>
      </c>
      <c r="H1248" s="28" t="s">
        <v>279</v>
      </c>
      <c r="I1248" s="29">
        <v>500</v>
      </c>
      <c r="J1248" s="29">
        <v>0</v>
      </c>
      <c r="K1248" s="29">
        <v>500</v>
      </c>
      <c r="L1248" s="29">
        <v>0</v>
      </c>
      <c r="M1248" s="29">
        <v>0</v>
      </c>
      <c r="N1248" s="29">
        <v>0</v>
      </c>
      <c r="O1248" s="29">
        <v>0</v>
      </c>
    </row>
    <row r="1249" spans="1:15" x14ac:dyDescent="0.25">
      <c r="A1249" s="15" t="str">
        <f>MID(Tabla1[[#This Row],[Org 2]],1,2)</f>
        <v>11</v>
      </c>
      <c r="B1249" s="27" t="s">
        <v>544</v>
      </c>
      <c r="C1249" s="27" t="s">
        <v>554</v>
      </c>
      <c r="D1249" s="16" t="str">
        <f>VLOOKUP(Tabla1[[#This Row],[Prog.]],Hoja2!B:C,2,FALSE)</f>
        <v>Prevención y extinción de incendios</v>
      </c>
      <c r="E1249" s="17" t="str">
        <f t="shared" ref="E1249:E1284" si="50">LEFT(G1249,1)</f>
        <v>2</v>
      </c>
      <c r="F1249" s="17" t="str">
        <f t="shared" ref="F1249:F1284" si="51">LEFT(G1249,2)</f>
        <v>22</v>
      </c>
      <c r="G1249" s="27" t="s">
        <v>165</v>
      </c>
      <c r="H1249" s="28" t="s">
        <v>166</v>
      </c>
      <c r="I1249" s="29">
        <v>15000</v>
      </c>
      <c r="J1249" s="29">
        <v>0</v>
      </c>
      <c r="K1249" s="29">
        <v>15000</v>
      </c>
      <c r="L1249" s="29">
        <v>17044.900000000001</v>
      </c>
      <c r="M1249" s="29">
        <v>2044.9</v>
      </c>
      <c r="N1249" s="29">
        <v>0</v>
      </c>
      <c r="O1249" s="29">
        <v>0</v>
      </c>
    </row>
    <row r="1250" spans="1:15" x14ac:dyDescent="0.25">
      <c r="A1250" s="15" t="str">
        <f>MID(Tabla1[[#This Row],[Org 2]],1,2)</f>
        <v>11</v>
      </c>
      <c r="B1250" s="27" t="s">
        <v>544</v>
      </c>
      <c r="C1250" s="27" t="s">
        <v>554</v>
      </c>
      <c r="D1250" s="16" t="str">
        <f>VLOOKUP(Tabla1[[#This Row],[Prog.]],Hoja2!B:C,2,FALSE)</f>
        <v>Prevención y extinción de incendios</v>
      </c>
      <c r="E1250" s="17" t="str">
        <f t="shared" si="50"/>
        <v>2</v>
      </c>
      <c r="F1250" s="17" t="str">
        <f t="shared" si="51"/>
        <v>22</v>
      </c>
      <c r="G1250" s="27" t="s">
        <v>215</v>
      </c>
      <c r="H1250" s="28" t="s">
        <v>216</v>
      </c>
      <c r="I1250" s="29">
        <v>86889</v>
      </c>
      <c r="J1250" s="29">
        <v>0</v>
      </c>
      <c r="K1250" s="29">
        <v>86889</v>
      </c>
      <c r="L1250" s="29">
        <v>78312.490000000005</v>
      </c>
      <c r="M1250" s="29">
        <v>78312.490000000005</v>
      </c>
      <c r="N1250" s="29">
        <v>13052.08</v>
      </c>
      <c r="O1250" s="29">
        <v>13052.08</v>
      </c>
    </row>
    <row r="1251" spans="1:15" x14ac:dyDescent="0.25">
      <c r="A1251" s="15" t="str">
        <f>MID(Tabla1[[#This Row],[Org 2]],1,2)</f>
        <v>11</v>
      </c>
      <c r="B1251" s="27" t="s">
        <v>544</v>
      </c>
      <c r="C1251" s="27" t="s">
        <v>554</v>
      </c>
      <c r="D1251" s="16" t="str">
        <f>VLOOKUP(Tabla1[[#This Row],[Prog.]],Hoja2!B:C,2,FALSE)</f>
        <v>Prevención y extinción de incendios</v>
      </c>
      <c r="E1251" s="17" t="str">
        <f t="shared" si="50"/>
        <v>2</v>
      </c>
      <c r="F1251" s="17" t="str">
        <f t="shared" si="51"/>
        <v>22</v>
      </c>
      <c r="G1251" s="27" t="s">
        <v>137</v>
      </c>
      <c r="H1251" s="28" t="s">
        <v>138</v>
      </c>
      <c r="I1251" s="29">
        <v>0</v>
      </c>
      <c r="J1251" s="29">
        <v>0</v>
      </c>
      <c r="K1251" s="29">
        <v>0</v>
      </c>
      <c r="L1251" s="29">
        <v>1815</v>
      </c>
      <c r="M1251" s="29">
        <v>1815</v>
      </c>
      <c r="N1251" s="29">
        <v>1089</v>
      </c>
      <c r="O1251" s="29">
        <v>1089</v>
      </c>
    </row>
    <row r="1252" spans="1:15" x14ac:dyDescent="0.25">
      <c r="A1252" s="15" t="str">
        <f>MID(Tabla1[[#This Row],[Org 2]],1,2)</f>
        <v>11</v>
      </c>
      <c r="B1252" s="27" t="s">
        <v>544</v>
      </c>
      <c r="C1252" s="27" t="s">
        <v>554</v>
      </c>
      <c r="D1252" s="16" t="str">
        <f>VLOOKUP(Tabla1[[#This Row],[Prog.]],Hoja2!B:C,2,FALSE)</f>
        <v>Prevención y extinción de incendios</v>
      </c>
      <c r="E1252" s="17" t="str">
        <f t="shared" si="50"/>
        <v>2</v>
      </c>
      <c r="F1252" s="17" t="str">
        <f t="shared" si="51"/>
        <v>23</v>
      </c>
      <c r="G1252" s="27" t="s">
        <v>117</v>
      </c>
      <c r="H1252" s="28" t="s">
        <v>118</v>
      </c>
      <c r="I1252" s="29">
        <v>480</v>
      </c>
      <c r="J1252" s="29">
        <v>0</v>
      </c>
      <c r="K1252" s="29">
        <v>480</v>
      </c>
      <c r="L1252" s="29">
        <v>0</v>
      </c>
      <c r="M1252" s="29">
        <v>0</v>
      </c>
      <c r="N1252" s="29">
        <v>0</v>
      </c>
      <c r="O1252" s="29">
        <v>0</v>
      </c>
    </row>
    <row r="1253" spans="1:15" x14ac:dyDescent="0.25">
      <c r="A1253" s="15" t="str">
        <f>MID(Tabla1[[#This Row],[Org 2]],1,2)</f>
        <v>11</v>
      </c>
      <c r="B1253" s="27" t="s">
        <v>544</v>
      </c>
      <c r="C1253" s="27" t="s">
        <v>554</v>
      </c>
      <c r="D1253" s="16" t="str">
        <f>VLOOKUP(Tabla1[[#This Row],[Prog.]],Hoja2!B:C,2,FALSE)</f>
        <v>Prevención y extinción de incendios</v>
      </c>
      <c r="E1253" s="17" t="str">
        <f t="shared" si="50"/>
        <v>2</v>
      </c>
      <c r="F1253" s="17" t="str">
        <f t="shared" si="51"/>
        <v>23</v>
      </c>
      <c r="G1253" s="27" t="s">
        <v>121</v>
      </c>
      <c r="H1253" s="28" t="s">
        <v>122</v>
      </c>
      <c r="I1253" s="29">
        <v>480</v>
      </c>
      <c r="J1253" s="29">
        <v>0</v>
      </c>
      <c r="K1253" s="29">
        <v>480</v>
      </c>
      <c r="L1253" s="29">
        <v>0</v>
      </c>
      <c r="M1253" s="29">
        <v>0</v>
      </c>
      <c r="N1253" s="29">
        <v>0</v>
      </c>
      <c r="O1253" s="29">
        <v>0</v>
      </c>
    </row>
    <row r="1254" spans="1:15" x14ac:dyDescent="0.25">
      <c r="A1254" s="15" t="str">
        <f>MID(Tabla1[[#This Row],[Org 2]],1,2)</f>
        <v>11</v>
      </c>
      <c r="B1254" s="27" t="s">
        <v>544</v>
      </c>
      <c r="C1254" s="27" t="s">
        <v>554</v>
      </c>
      <c r="D1254" s="16" t="str">
        <f>VLOOKUP(Tabla1[[#This Row],[Prog.]],Hoja2!B:C,2,FALSE)</f>
        <v>Prevención y extinción de incendios</v>
      </c>
      <c r="E1254" s="17" t="str">
        <f t="shared" si="50"/>
        <v>4</v>
      </c>
      <c r="F1254" s="17" t="str">
        <f t="shared" si="51"/>
        <v>48</v>
      </c>
      <c r="G1254" s="27" t="s">
        <v>555</v>
      </c>
      <c r="H1254" s="28" t="s">
        <v>556</v>
      </c>
      <c r="I1254" s="29">
        <v>2000</v>
      </c>
      <c r="J1254" s="29">
        <v>0</v>
      </c>
      <c r="K1254" s="29">
        <v>2000</v>
      </c>
      <c r="L1254" s="29">
        <v>0</v>
      </c>
      <c r="M1254" s="29">
        <v>0</v>
      </c>
      <c r="N1254" s="29">
        <v>0</v>
      </c>
      <c r="O1254" s="29">
        <v>0</v>
      </c>
    </row>
    <row r="1255" spans="1:15" x14ac:dyDescent="0.25">
      <c r="A1255" s="15" t="str">
        <f>MID(Tabla1[[#This Row],[Org 2]],1,2)</f>
        <v>11</v>
      </c>
      <c r="B1255" s="27" t="s">
        <v>544</v>
      </c>
      <c r="C1255" s="27" t="s">
        <v>554</v>
      </c>
      <c r="D1255" s="16" t="str">
        <f>VLOOKUP(Tabla1[[#This Row],[Prog.]],Hoja2!B:C,2,FALSE)</f>
        <v>Prevención y extinción de incendios</v>
      </c>
      <c r="E1255" s="17" t="str">
        <f t="shared" si="50"/>
        <v>6</v>
      </c>
      <c r="F1255" s="17" t="str">
        <f t="shared" si="51"/>
        <v>62</v>
      </c>
      <c r="G1255" s="27" t="s">
        <v>173</v>
      </c>
      <c r="H1255" s="28" t="s">
        <v>174</v>
      </c>
      <c r="I1255" s="29">
        <v>200000</v>
      </c>
      <c r="J1255" s="29">
        <v>0</v>
      </c>
      <c r="K1255" s="29">
        <v>200000</v>
      </c>
      <c r="L1255" s="29">
        <v>16051.86</v>
      </c>
      <c r="M1255" s="29">
        <v>16051.86</v>
      </c>
      <c r="N1255" s="29">
        <v>0</v>
      </c>
      <c r="O1255" s="29">
        <v>0</v>
      </c>
    </row>
    <row r="1256" spans="1:15" x14ac:dyDescent="0.25">
      <c r="A1256" s="15" t="str">
        <f>MID(Tabla1[[#This Row],[Org 2]],1,2)</f>
        <v>11</v>
      </c>
      <c r="B1256" s="27" t="s">
        <v>544</v>
      </c>
      <c r="C1256" s="27" t="s">
        <v>554</v>
      </c>
      <c r="D1256" s="16" t="str">
        <f>VLOOKUP(Tabla1[[#This Row],[Prog.]],Hoja2!B:C,2,FALSE)</f>
        <v>Prevención y extinción de incendios</v>
      </c>
      <c r="E1256" s="17" t="str">
        <f t="shared" si="50"/>
        <v>6</v>
      </c>
      <c r="F1256" s="17" t="str">
        <f t="shared" si="51"/>
        <v>62</v>
      </c>
      <c r="G1256" s="27" t="s">
        <v>325</v>
      </c>
      <c r="H1256" s="28" t="s">
        <v>324</v>
      </c>
      <c r="I1256" s="29">
        <v>83038</v>
      </c>
      <c r="J1256" s="29">
        <v>64668.13</v>
      </c>
      <c r="K1256" s="29">
        <v>147706.13</v>
      </c>
      <c r="L1256" s="29">
        <v>147705.16</v>
      </c>
      <c r="M1256" s="29">
        <v>147705.16</v>
      </c>
      <c r="N1256" s="29">
        <v>12250.5</v>
      </c>
      <c r="O1256" s="29">
        <v>12250.5</v>
      </c>
    </row>
    <row r="1257" spans="1:15" x14ac:dyDescent="0.25">
      <c r="A1257" s="15" t="str">
        <f>MID(Tabla1[[#This Row],[Org 2]],1,2)</f>
        <v>11</v>
      </c>
      <c r="B1257" s="27" t="s">
        <v>544</v>
      </c>
      <c r="C1257" s="27" t="s">
        <v>557</v>
      </c>
      <c r="D1257" s="16" t="str">
        <f>VLOOKUP(Tabla1[[#This Row],[Prog.]],Hoja2!B:C,2,FALSE)</f>
        <v>Recogida de residuos</v>
      </c>
      <c r="E1257" s="17" t="str">
        <f t="shared" si="50"/>
        <v>1</v>
      </c>
      <c r="F1257" s="17" t="str">
        <f t="shared" si="51"/>
        <v>12</v>
      </c>
      <c r="G1257" s="27" t="s">
        <v>125</v>
      </c>
      <c r="H1257" s="28" t="s">
        <v>126</v>
      </c>
      <c r="I1257" s="29">
        <v>18087</v>
      </c>
      <c r="J1257" s="29">
        <v>0</v>
      </c>
      <c r="K1257" s="29">
        <v>18087</v>
      </c>
      <c r="L1257" s="29">
        <v>0</v>
      </c>
      <c r="M1257" s="29">
        <v>0</v>
      </c>
      <c r="N1257" s="29">
        <v>0</v>
      </c>
      <c r="O1257" s="29">
        <v>0</v>
      </c>
    </row>
    <row r="1258" spans="1:15" x14ac:dyDescent="0.25">
      <c r="A1258" s="15" t="str">
        <f>MID(Tabla1[[#This Row],[Org 2]],1,2)</f>
        <v>11</v>
      </c>
      <c r="B1258" s="27" t="s">
        <v>544</v>
      </c>
      <c r="C1258" s="27" t="s">
        <v>557</v>
      </c>
      <c r="D1258" s="16" t="str">
        <f>VLOOKUP(Tabla1[[#This Row],[Prog.]],Hoja2!B:C,2,FALSE)</f>
        <v>Recogida de residuos</v>
      </c>
      <c r="E1258" s="17" t="str">
        <f t="shared" si="50"/>
        <v>1</v>
      </c>
      <c r="F1258" s="17" t="str">
        <f t="shared" si="51"/>
        <v>12</v>
      </c>
      <c r="G1258" s="27" t="s">
        <v>127</v>
      </c>
      <c r="H1258" s="28" t="s">
        <v>128</v>
      </c>
      <c r="I1258" s="29">
        <v>31810</v>
      </c>
      <c r="J1258" s="29">
        <v>0</v>
      </c>
      <c r="K1258" s="29">
        <v>31810</v>
      </c>
      <c r="L1258" s="29">
        <v>0</v>
      </c>
      <c r="M1258" s="29">
        <v>0</v>
      </c>
      <c r="N1258" s="29">
        <v>0</v>
      </c>
      <c r="O1258" s="29">
        <v>0</v>
      </c>
    </row>
    <row r="1259" spans="1:15" x14ac:dyDescent="0.25">
      <c r="A1259" s="15" t="str">
        <f>MID(Tabla1[[#This Row],[Org 2]],1,2)</f>
        <v>11</v>
      </c>
      <c r="B1259" s="27" t="s">
        <v>544</v>
      </c>
      <c r="C1259" s="27" t="s">
        <v>557</v>
      </c>
      <c r="D1259" s="16" t="str">
        <f>VLOOKUP(Tabla1[[#This Row],[Prog.]],Hoja2!B:C,2,FALSE)</f>
        <v>Recogida de residuos</v>
      </c>
      <c r="E1259" s="17" t="str">
        <f t="shared" si="50"/>
        <v>1</v>
      </c>
      <c r="F1259" s="17" t="str">
        <f t="shared" si="51"/>
        <v>12</v>
      </c>
      <c r="G1259" s="27" t="s">
        <v>95</v>
      </c>
      <c r="H1259" s="28" t="s">
        <v>96</v>
      </c>
      <c r="I1259" s="29">
        <v>24363</v>
      </c>
      <c r="J1259" s="29">
        <v>0</v>
      </c>
      <c r="K1259" s="29">
        <v>24363</v>
      </c>
      <c r="L1259" s="29">
        <v>12181</v>
      </c>
      <c r="M1259" s="29">
        <v>12181</v>
      </c>
      <c r="N1259" s="29">
        <v>3445.84</v>
      </c>
      <c r="O1259" s="29">
        <v>3445.84</v>
      </c>
    </row>
    <row r="1260" spans="1:15" x14ac:dyDescent="0.25">
      <c r="A1260" s="15" t="str">
        <f>MID(Tabla1[[#This Row],[Org 2]],1,2)</f>
        <v>11</v>
      </c>
      <c r="B1260" s="27" t="s">
        <v>544</v>
      </c>
      <c r="C1260" s="27" t="s">
        <v>557</v>
      </c>
      <c r="D1260" s="16" t="str">
        <f>VLOOKUP(Tabla1[[#This Row],[Prog.]],Hoja2!B:C,2,FALSE)</f>
        <v>Recogida de residuos</v>
      </c>
      <c r="E1260" s="17" t="str">
        <f t="shared" si="50"/>
        <v>1</v>
      </c>
      <c r="F1260" s="17" t="str">
        <f t="shared" si="51"/>
        <v>12</v>
      </c>
      <c r="G1260" s="27" t="s">
        <v>129</v>
      </c>
      <c r="H1260" s="28" t="s">
        <v>130</v>
      </c>
      <c r="I1260" s="29">
        <v>30976</v>
      </c>
      <c r="J1260" s="29">
        <v>0</v>
      </c>
      <c r="K1260" s="29">
        <v>30976</v>
      </c>
      <c r="L1260" s="29">
        <v>29928</v>
      </c>
      <c r="M1260" s="29">
        <v>29928</v>
      </c>
      <c r="N1260" s="29">
        <v>7532.22</v>
      </c>
      <c r="O1260" s="29">
        <v>7532.22</v>
      </c>
    </row>
    <row r="1261" spans="1:15" x14ac:dyDescent="0.25">
      <c r="A1261" s="15" t="str">
        <f>MID(Tabla1[[#This Row],[Org 2]],1,2)</f>
        <v>11</v>
      </c>
      <c r="B1261" s="27" t="s">
        <v>544</v>
      </c>
      <c r="C1261" s="27" t="s">
        <v>557</v>
      </c>
      <c r="D1261" s="16" t="str">
        <f>VLOOKUP(Tabla1[[#This Row],[Prog.]],Hoja2!B:C,2,FALSE)</f>
        <v>Recogida de residuos</v>
      </c>
      <c r="E1261" s="17" t="str">
        <f t="shared" si="50"/>
        <v>1</v>
      </c>
      <c r="F1261" s="17" t="str">
        <f t="shared" si="51"/>
        <v>12</v>
      </c>
      <c r="G1261" s="27" t="s">
        <v>97</v>
      </c>
      <c r="H1261" s="28" t="s">
        <v>98</v>
      </c>
      <c r="I1261" s="29">
        <v>1545</v>
      </c>
      <c r="J1261" s="29">
        <v>0</v>
      </c>
      <c r="K1261" s="29">
        <v>1545</v>
      </c>
      <c r="L1261" s="29">
        <v>1194</v>
      </c>
      <c r="M1261" s="29">
        <v>1194</v>
      </c>
      <c r="N1261" s="29">
        <v>259.05</v>
      </c>
      <c r="O1261" s="29">
        <v>259.05</v>
      </c>
    </row>
    <row r="1262" spans="1:15" x14ac:dyDescent="0.25">
      <c r="A1262" s="15" t="str">
        <f>MID(Tabla1[[#This Row],[Org 2]],1,2)</f>
        <v>11</v>
      </c>
      <c r="B1262" s="27" t="s">
        <v>544</v>
      </c>
      <c r="C1262" s="27" t="s">
        <v>557</v>
      </c>
      <c r="D1262" s="16" t="str">
        <f>VLOOKUP(Tabla1[[#This Row],[Prog.]],Hoja2!B:C,2,FALSE)</f>
        <v>Recogida de residuos</v>
      </c>
      <c r="E1262" s="17" t="str">
        <f t="shared" si="50"/>
        <v>1</v>
      </c>
      <c r="F1262" s="17" t="str">
        <f t="shared" si="51"/>
        <v>12</v>
      </c>
      <c r="G1262" s="27" t="s">
        <v>99</v>
      </c>
      <c r="H1262" s="28" t="s">
        <v>100</v>
      </c>
      <c r="I1262" s="29">
        <v>56630</v>
      </c>
      <c r="J1262" s="29">
        <v>0</v>
      </c>
      <c r="K1262" s="29">
        <v>56630</v>
      </c>
      <c r="L1262" s="29">
        <v>22600</v>
      </c>
      <c r="M1262" s="29">
        <v>22600</v>
      </c>
      <c r="N1262" s="29">
        <v>5724.29</v>
      </c>
      <c r="O1262" s="29">
        <v>5724.29</v>
      </c>
    </row>
    <row r="1263" spans="1:15" x14ac:dyDescent="0.25">
      <c r="A1263" s="15" t="str">
        <f>MID(Tabla1[[#This Row],[Org 2]],1,2)</f>
        <v>11</v>
      </c>
      <c r="B1263" s="27" t="s">
        <v>544</v>
      </c>
      <c r="C1263" s="27" t="s">
        <v>557</v>
      </c>
      <c r="D1263" s="16" t="str">
        <f>VLOOKUP(Tabla1[[#This Row],[Prog.]],Hoja2!B:C,2,FALSE)</f>
        <v>Recogida de residuos</v>
      </c>
      <c r="E1263" s="17" t="str">
        <f t="shared" si="50"/>
        <v>1</v>
      </c>
      <c r="F1263" s="17" t="str">
        <f t="shared" si="51"/>
        <v>12</v>
      </c>
      <c r="G1263" s="27" t="s">
        <v>101</v>
      </c>
      <c r="H1263" s="28" t="s">
        <v>102</v>
      </c>
      <c r="I1263" s="29">
        <v>139053</v>
      </c>
      <c r="J1263" s="29">
        <v>50000</v>
      </c>
      <c r="K1263" s="29">
        <v>189053</v>
      </c>
      <c r="L1263" s="29">
        <v>55555</v>
      </c>
      <c r="M1263" s="29">
        <v>55555</v>
      </c>
      <c r="N1263" s="29">
        <v>14869.95</v>
      </c>
      <c r="O1263" s="29">
        <v>14869.95</v>
      </c>
    </row>
    <row r="1264" spans="1:15" x14ac:dyDescent="0.25">
      <c r="A1264" s="15" t="str">
        <f>MID(Tabla1[[#This Row],[Org 2]],1,2)</f>
        <v>11</v>
      </c>
      <c r="B1264" s="27" t="s">
        <v>544</v>
      </c>
      <c r="C1264" s="27" t="s">
        <v>557</v>
      </c>
      <c r="D1264" s="16" t="str">
        <f>VLOOKUP(Tabla1[[#This Row],[Prog.]],Hoja2!B:C,2,FALSE)</f>
        <v>Recogida de residuos</v>
      </c>
      <c r="E1264" s="17" t="str">
        <f t="shared" si="50"/>
        <v>1</v>
      </c>
      <c r="F1264" s="17" t="str">
        <f t="shared" si="51"/>
        <v>12</v>
      </c>
      <c r="G1264" s="27" t="s">
        <v>103</v>
      </c>
      <c r="H1264" s="28" t="s">
        <v>104</v>
      </c>
      <c r="I1264" s="29">
        <v>1680</v>
      </c>
      <c r="J1264" s="29">
        <v>0</v>
      </c>
      <c r="K1264" s="29">
        <v>1680</v>
      </c>
      <c r="L1264" s="29">
        <v>1298</v>
      </c>
      <c r="M1264" s="29">
        <v>1298</v>
      </c>
      <c r="N1264" s="29">
        <v>399.59</v>
      </c>
      <c r="O1264" s="29">
        <v>399.59</v>
      </c>
    </row>
    <row r="1265" spans="1:15" x14ac:dyDescent="0.25">
      <c r="A1265" s="15" t="str">
        <f>MID(Tabla1[[#This Row],[Org 2]],1,2)</f>
        <v>11</v>
      </c>
      <c r="B1265" s="27" t="s">
        <v>544</v>
      </c>
      <c r="C1265" s="27" t="s">
        <v>557</v>
      </c>
      <c r="D1265" s="16" t="str">
        <f>VLOOKUP(Tabla1[[#This Row],[Prog.]],Hoja2!B:C,2,FALSE)</f>
        <v>Recogida de residuos</v>
      </c>
      <c r="E1265" s="17" t="str">
        <f t="shared" si="50"/>
        <v>1</v>
      </c>
      <c r="F1265" s="17" t="str">
        <f t="shared" si="51"/>
        <v>13</v>
      </c>
      <c r="G1265" s="27" t="s">
        <v>142</v>
      </c>
      <c r="H1265" s="28" t="s">
        <v>94</v>
      </c>
      <c r="I1265" s="29">
        <v>2765230</v>
      </c>
      <c r="J1265" s="29">
        <v>0</v>
      </c>
      <c r="K1265" s="29">
        <v>2765230</v>
      </c>
      <c r="L1265" s="29">
        <v>2547303</v>
      </c>
      <c r="M1265" s="29">
        <v>2547303</v>
      </c>
      <c r="N1265" s="29">
        <v>706800.51</v>
      </c>
      <c r="O1265" s="29">
        <v>706800.51</v>
      </c>
    </row>
    <row r="1266" spans="1:15" x14ac:dyDescent="0.25">
      <c r="A1266" s="15" t="str">
        <f>MID(Tabla1[[#This Row],[Org 2]],1,2)</f>
        <v>11</v>
      </c>
      <c r="B1266" s="27" t="s">
        <v>544</v>
      </c>
      <c r="C1266" s="27" t="s">
        <v>557</v>
      </c>
      <c r="D1266" s="16" t="str">
        <f>VLOOKUP(Tabla1[[#This Row],[Prog.]],Hoja2!B:C,2,FALSE)</f>
        <v>Recogida de residuos</v>
      </c>
      <c r="E1266" s="17" t="str">
        <f t="shared" si="50"/>
        <v>1</v>
      </c>
      <c r="F1266" s="17" t="str">
        <f t="shared" si="51"/>
        <v>13</v>
      </c>
      <c r="G1266" s="27" t="s">
        <v>143</v>
      </c>
      <c r="H1266" s="28" t="s">
        <v>144</v>
      </c>
      <c r="I1266" s="29">
        <v>100000</v>
      </c>
      <c r="J1266" s="29">
        <v>0</v>
      </c>
      <c r="K1266" s="29">
        <v>100000</v>
      </c>
      <c r="L1266" s="29">
        <v>57938.45</v>
      </c>
      <c r="M1266" s="29">
        <v>57938.45</v>
      </c>
      <c r="N1266" s="29">
        <v>44005.19</v>
      </c>
      <c r="O1266" s="29">
        <v>44005.19</v>
      </c>
    </row>
    <row r="1267" spans="1:15" x14ac:dyDescent="0.25">
      <c r="A1267" s="15" t="str">
        <f>MID(Tabla1[[#This Row],[Org 2]],1,2)</f>
        <v>11</v>
      </c>
      <c r="B1267" s="27" t="s">
        <v>544</v>
      </c>
      <c r="C1267" s="27" t="s">
        <v>557</v>
      </c>
      <c r="D1267" s="16" t="str">
        <f>VLOOKUP(Tabla1[[#This Row],[Prog.]],Hoja2!B:C,2,FALSE)</f>
        <v>Recogida de residuos</v>
      </c>
      <c r="E1267" s="17" t="str">
        <f t="shared" si="50"/>
        <v>1</v>
      </c>
      <c r="F1267" s="17" t="str">
        <f t="shared" si="51"/>
        <v>13</v>
      </c>
      <c r="G1267" s="27" t="s">
        <v>145</v>
      </c>
      <c r="H1267" s="28" t="s">
        <v>146</v>
      </c>
      <c r="I1267" s="29">
        <v>3015550</v>
      </c>
      <c r="J1267" s="29">
        <v>0</v>
      </c>
      <c r="K1267" s="29">
        <v>3015550</v>
      </c>
      <c r="L1267" s="29">
        <v>2629955</v>
      </c>
      <c r="M1267" s="29">
        <v>2629955</v>
      </c>
      <c r="N1267" s="29">
        <v>1036451.08</v>
      </c>
      <c r="O1267" s="29">
        <v>1036451.08</v>
      </c>
    </row>
    <row r="1268" spans="1:15" x14ac:dyDescent="0.25">
      <c r="A1268" s="15" t="str">
        <f>MID(Tabla1[[#This Row],[Org 2]],1,2)</f>
        <v>11</v>
      </c>
      <c r="B1268" s="27" t="s">
        <v>544</v>
      </c>
      <c r="C1268" s="27" t="s">
        <v>557</v>
      </c>
      <c r="D1268" s="16" t="str">
        <f>VLOOKUP(Tabla1[[#This Row],[Prog.]],Hoja2!B:C,2,FALSE)</f>
        <v>Recogida de residuos</v>
      </c>
      <c r="E1268" s="17" t="str">
        <f t="shared" si="50"/>
        <v>1</v>
      </c>
      <c r="F1268" s="17" t="str">
        <f t="shared" si="51"/>
        <v>13</v>
      </c>
      <c r="G1268" s="27" t="s">
        <v>147</v>
      </c>
      <c r="H1268" s="28" t="s">
        <v>148</v>
      </c>
      <c r="I1268" s="29">
        <v>251900</v>
      </c>
      <c r="J1268" s="29">
        <v>0</v>
      </c>
      <c r="K1268" s="29">
        <v>251900</v>
      </c>
      <c r="L1268" s="29">
        <v>306938.23</v>
      </c>
      <c r="M1268" s="29">
        <v>306938.23</v>
      </c>
      <c r="N1268" s="29">
        <v>185286.39999999999</v>
      </c>
      <c r="O1268" s="29">
        <v>185286.39999999999</v>
      </c>
    </row>
    <row r="1269" spans="1:15" x14ac:dyDescent="0.25">
      <c r="A1269" s="15" t="str">
        <f>MID(Tabla1[[#This Row],[Org 2]],1,2)</f>
        <v>11</v>
      </c>
      <c r="B1269" s="27" t="s">
        <v>544</v>
      </c>
      <c r="C1269" s="27" t="s">
        <v>557</v>
      </c>
      <c r="D1269" s="16" t="str">
        <f>VLOOKUP(Tabla1[[#This Row],[Prog.]],Hoja2!B:C,2,FALSE)</f>
        <v>Recogida de residuos</v>
      </c>
      <c r="E1269" s="17" t="str">
        <f t="shared" si="50"/>
        <v>1</v>
      </c>
      <c r="F1269" s="17" t="str">
        <f t="shared" si="51"/>
        <v>15</v>
      </c>
      <c r="G1269" s="27" t="s">
        <v>304</v>
      </c>
      <c r="H1269" s="28" t="s">
        <v>305</v>
      </c>
      <c r="I1269" s="29">
        <v>81987</v>
      </c>
      <c r="J1269" s="29">
        <v>0</v>
      </c>
      <c r="K1269" s="29">
        <v>81987</v>
      </c>
      <c r="L1269" s="29">
        <v>32000</v>
      </c>
      <c r="M1269" s="29">
        <v>32000</v>
      </c>
      <c r="N1269" s="29">
        <v>31143.14</v>
      </c>
      <c r="O1269" s="29">
        <v>31143.14</v>
      </c>
    </row>
    <row r="1270" spans="1:15" x14ac:dyDescent="0.25">
      <c r="A1270" s="15" t="str">
        <f>MID(Tabla1[[#This Row],[Org 2]],1,2)</f>
        <v>11</v>
      </c>
      <c r="B1270" s="27" t="s">
        <v>544</v>
      </c>
      <c r="C1270" s="27" t="s">
        <v>557</v>
      </c>
      <c r="D1270" s="16" t="str">
        <f>VLOOKUP(Tabla1[[#This Row],[Prog.]],Hoja2!B:C,2,FALSE)</f>
        <v>Recogida de residuos</v>
      </c>
      <c r="E1270" s="17" t="str">
        <f t="shared" si="50"/>
        <v>2</v>
      </c>
      <c r="F1270" s="17" t="str">
        <f t="shared" si="51"/>
        <v>20</v>
      </c>
      <c r="G1270" s="27" t="s">
        <v>272</v>
      </c>
      <c r="H1270" s="28" t="s">
        <v>273</v>
      </c>
      <c r="I1270" s="29">
        <v>18000</v>
      </c>
      <c r="J1270" s="29">
        <v>0</v>
      </c>
      <c r="K1270" s="29">
        <v>18000</v>
      </c>
      <c r="L1270" s="29">
        <v>0</v>
      </c>
      <c r="M1270" s="29">
        <v>0</v>
      </c>
      <c r="N1270" s="29">
        <v>0</v>
      </c>
      <c r="O1270" s="29">
        <v>0</v>
      </c>
    </row>
    <row r="1271" spans="1:15" x14ac:dyDescent="0.25">
      <c r="A1271" s="15" t="str">
        <f>MID(Tabla1[[#This Row],[Org 2]],1,2)</f>
        <v>11</v>
      </c>
      <c r="B1271" s="27" t="s">
        <v>544</v>
      </c>
      <c r="C1271" s="27" t="s">
        <v>557</v>
      </c>
      <c r="D1271" s="16" t="str">
        <f>VLOOKUP(Tabla1[[#This Row],[Prog.]],Hoja2!B:C,2,FALSE)</f>
        <v>Recogida de residuos</v>
      </c>
      <c r="E1271" s="17" t="str">
        <f t="shared" si="50"/>
        <v>2</v>
      </c>
      <c r="F1271" s="17" t="str">
        <f t="shared" si="51"/>
        <v>20</v>
      </c>
      <c r="G1271" s="27" t="s">
        <v>131</v>
      </c>
      <c r="H1271" s="28" t="s">
        <v>132</v>
      </c>
      <c r="I1271" s="29">
        <v>1500</v>
      </c>
      <c r="J1271" s="29">
        <v>0</v>
      </c>
      <c r="K1271" s="29">
        <v>1500</v>
      </c>
      <c r="L1271" s="29">
        <v>0</v>
      </c>
      <c r="M1271" s="29">
        <v>0</v>
      </c>
      <c r="N1271" s="29">
        <v>0</v>
      </c>
      <c r="O1271" s="29">
        <v>0</v>
      </c>
    </row>
    <row r="1272" spans="1:15" x14ac:dyDescent="0.25">
      <c r="A1272" s="15" t="str">
        <f>MID(Tabla1[[#This Row],[Org 2]],1,2)</f>
        <v>11</v>
      </c>
      <c r="B1272" s="27" t="s">
        <v>544</v>
      </c>
      <c r="C1272" s="27" t="s">
        <v>557</v>
      </c>
      <c r="D1272" s="16" t="str">
        <f>VLOOKUP(Tabla1[[#This Row],[Prog.]],Hoja2!B:C,2,FALSE)</f>
        <v>Recogida de residuos</v>
      </c>
      <c r="E1272" s="17" t="str">
        <f t="shared" si="50"/>
        <v>2</v>
      </c>
      <c r="F1272" s="17" t="str">
        <f t="shared" si="51"/>
        <v>20</v>
      </c>
      <c r="G1272" s="27" t="s">
        <v>356</v>
      </c>
      <c r="H1272" s="28" t="s">
        <v>357</v>
      </c>
      <c r="I1272" s="29">
        <v>145000</v>
      </c>
      <c r="J1272" s="29">
        <v>0</v>
      </c>
      <c r="K1272" s="29">
        <v>145000</v>
      </c>
      <c r="L1272" s="29">
        <v>119712.89</v>
      </c>
      <c r="M1272" s="29">
        <v>119712.89</v>
      </c>
      <c r="N1272" s="29">
        <v>18159.39</v>
      </c>
      <c r="O1272" s="29">
        <v>18159.39</v>
      </c>
    </row>
    <row r="1273" spans="1:15" x14ac:dyDescent="0.25">
      <c r="A1273" s="15" t="str">
        <f>MID(Tabla1[[#This Row],[Org 2]],1,2)</f>
        <v>11</v>
      </c>
      <c r="B1273" s="27" t="s">
        <v>544</v>
      </c>
      <c r="C1273" s="27" t="s">
        <v>557</v>
      </c>
      <c r="D1273" s="16" t="str">
        <f>VLOOKUP(Tabla1[[#This Row],[Prog.]],Hoja2!B:C,2,FALSE)</f>
        <v>Recogida de residuos</v>
      </c>
      <c r="E1273" s="17" t="str">
        <f t="shared" si="50"/>
        <v>2</v>
      </c>
      <c r="F1273" s="17" t="str">
        <f t="shared" si="51"/>
        <v>21</v>
      </c>
      <c r="G1273" s="27" t="s">
        <v>211</v>
      </c>
      <c r="H1273" s="28" t="s">
        <v>212</v>
      </c>
      <c r="I1273" s="29">
        <v>20000</v>
      </c>
      <c r="J1273" s="29">
        <v>0</v>
      </c>
      <c r="K1273" s="29">
        <v>20000</v>
      </c>
      <c r="L1273" s="29">
        <v>4068.42</v>
      </c>
      <c r="M1273" s="29">
        <v>4068.42</v>
      </c>
      <c r="N1273" s="29">
        <v>1776.89</v>
      </c>
      <c r="O1273" s="29">
        <v>1776.89</v>
      </c>
    </row>
    <row r="1274" spans="1:15" x14ac:dyDescent="0.25">
      <c r="A1274" s="15" t="str">
        <f>MID(Tabla1[[#This Row],[Org 2]],1,2)</f>
        <v>11</v>
      </c>
      <c r="B1274" s="27" t="s">
        <v>544</v>
      </c>
      <c r="C1274" s="27" t="s">
        <v>557</v>
      </c>
      <c r="D1274" s="16" t="str">
        <f>VLOOKUP(Tabla1[[#This Row],[Prog.]],Hoja2!B:C,2,FALSE)</f>
        <v>Recogida de residuos</v>
      </c>
      <c r="E1274" s="17" t="str">
        <f t="shared" si="50"/>
        <v>2</v>
      </c>
      <c r="F1274" s="17" t="str">
        <f t="shared" si="51"/>
        <v>21</v>
      </c>
      <c r="G1274" s="27" t="s">
        <v>133</v>
      </c>
      <c r="H1274" s="28" t="s">
        <v>134</v>
      </c>
      <c r="I1274" s="29">
        <v>100000</v>
      </c>
      <c r="J1274" s="29">
        <v>0</v>
      </c>
      <c r="K1274" s="29">
        <v>100000</v>
      </c>
      <c r="L1274" s="29">
        <v>21686.54</v>
      </c>
      <c r="M1274" s="29">
        <v>21686.54</v>
      </c>
      <c r="N1274" s="29">
        <v>983.36</v>
      </c>
      <c r="O1274" s="29">
        <v>983.36</v>
      </c>
    </row>
    <row r="1275" spans="1:15" x14ac:dyDescent="0.25">
      <c r="A1275" s="15" t="str">
        <f>MID(Tabla1[[#This Row],[Org 2]],1,2)</f>
        <v>11</v>
      </c>
      <c r="B1275" s="27" t="s">
        <v>544</v>
      </c>
      <c r="C1275" s="27" t="s">
        <v>557</v>
      </c>
      <c r="D1275" s="16" t="str">
        <f>VLOOKUP(Tabla1[[#This Row],[Prog.]],Hoja2!B:C,2,FALSE)</f>
        <v>Recogida de residuos</v>
      </c>
      <c r="E1275" s="17" t="str">
        <f t="shared" si="50"/>
        <v>2</v>
      </c>
      <c r="F1275" s="17" t="str">
        <f t="shared" si="51"/>
        <v>21</v>
      </c>
      <c r="G1275" s="27" t="s">
        <v>151</v>
      </c>
      <c r="H1275" s="28" t="s">
        <v>152</v>
      </c>
      <c r="I1275" s="29">
        <v>504330</v>
      </c>
      <c r="J1275" s="29">
        <v>0</v>
      </c>
      <c r="K1275" s="29">
        <v>504330</v>
      </c>
      <c r="L1275" s="29">
        <v>461390</v>
      </c>
      <c r="M1275" s="29">
        <v>143206.65</v>
      </c>
      <c r="N1275" s="29">
        <v>131082.57</v>
      </c>
      <c r="O1275" s="29">
        <v>131082.57</v>
      </c>
    </row>
    <row r="1276" spans="1:15" x14ac:dyDescent="0.25">
      <c r="A1276" s="15" t="str">
        <f>MID(Tabla1[[#This Row],[Org 2]],1,2)</f>
        <v>11</v>
      </c>
      <c r="B1276" s="27" t="s">
        <v>544</v>
      </c>
      <c r="C1276" s="27" t="s">
        <v>557</v>
      </c>
      <c r="D1276" s="16" t="str">
        <f>VLOOKUP(Tabla1[[#This Row],[Prog.]],Hoja2!B:C,2,FALSE)</f>
        <v>Recogida de residuos</v>
      </c>
      <c r="E1276" s="17" t="str">
        <f t="shared" si="50"/>
        <v>2</v>
      </c>
      <c r="F1276" s="17" t="str">
        <f t="shared" si="51"/>
        <v>21</v>
      </c>
      <c r="G1276" s="27" t="s">
        <v>558</v>
      </c>
      <c r="H1276" s="28" t="s">
        <v>559</v>
      </c>
      <c r="I1276" s="29">
        <v>40000</v>
      </c>
      <c r="J1276" s="29">
        <v>0</v>
      </c>
      <c r="K1276" s="29">
        <v>40000</v>
      </c>
      <c r="L1276" s="29">
        <v>0</v>
      </c>
      <c r="M1276" s="29">
        <v>0</v>
      </c>
      <c r="N1276" s="29">
        <v>0</v>
      </c>
      <c r="O1276" s="29">
        <v>0</v>
      </c>
    </row>
    <row r="1277" spans="1:15" x14ac:dyDescent="0.25">
      <c r="A1277" s="15" t="str">
        <f>MID(Tabla1[[#This Row],[Org 2]],1,2)</f>
        <v>11</v>
      </c>
      <c r="B1277" s="27" t="s">
        <v>544</v>
      </c>
      <c r="C1277" s="27" t="s">
        <v>557</v>
      </c>
      <c r="D1277" s="16" t="str">
        <f>VLOOKUP(Tabla1[[#This Row],[Prog.]],Hoja2!B:C,2,FALSE)</f>
        <v>Recogida de residuos</v>
      </c>
      <c r="E1277" s="17" t="str">
        <f t="shared" si="50"/>
        <v>2</v>
      </c>
      <c r="F1277" s="17" t="str">
        <f t="shared" si="51"/>
        <v>22</v>
      </c>
      <c r="G1277" s="27" t="s">
        <v>168</v>
      </c>
      <c r="H1277" s="28" t="s">
        <v>169</v>
      </c>
      <c r="I1277" s="29">
        <v>42000</v>
      </c>
      <c r="J1277" s="29">
        <v>0</v>
      </c>
      <c r="K1277" s="29">
        <v>42000</v>
      </c>
      <c r="L1277" s="29">
        <v>32000</v>
      </c>
      <c r="M1277" s="29">
        <v>32000</v>
      </c>
      <c r="N1277" s="29">
        <v>5878.69</v>
      </c>
      <c r="O1277" s="29">
        <v>5878.69</v>
      </c>
    </row>
    <row r="1278" spans="1:15" x14ac:dyDescent="0.25">
      <c r="A1278" s="15" t="str">
        <f>MID(Tabla1[[#This Row],[Org 2]],1,2)</f>
        <v>11</v>
      </c>
      <c r="B1278" s="27" t="s">
        <v>544</v>
      </c>
      <c r="C1278" s="27" t="s">
        <v>557</v>
      </c>
      <c r="D1278" s="16" t="str">
        <f>VLOOKUP(Tabla1[[#This Row],[Prog.]],Hoja2!B:C,2,FALSE)</f>
        <v>Recogida de residuos</v>
      </c>
      <c r="E1278" s="17" t="str">
        <f t="shared" si="50"/>
        <v>2</v>
      </c>
      <c r="F1278" s="17" t="str">
        <f t="shared" si="51"/>
        <v>22</v>
      </c>
      <c r="G1278" s="27" t="s">
        <v>274</v>
      </c>
      <c r="H1278" s="28" t="s">
        <v>275</v>
      </c>
      <c r="I1278" s="29">
        <v>12000</v>
      </c>
      <c r="J1278" s="29">
        <v>0</v>
      </c>
      <c r="K1278" s="29">
        <v>12000</v>
      </c>
      <c r="L1278" s="29">
        <v>0</v>
      </c>
      <c r="M1278" s="29">
        <v>0</v>
      </c>
      <c r="N1278" s="29">
        <v>0</v>
      </c>
      <c r="O1278" s="29">
        <v>0</v>
      </c>
    </row>
    <row r="1279" spans="1:15" x14ac:dyDescent="0.25">
      <c r="A1279" s="15" t="str">
        <f>MID(Tabla1[[#This Row],[Org 2]],1,2)</f>
        <v>11</v>
      </c>
      <c r="B1279" s="27" t="s">
        <v>544</v>
      </c>
      <c r="C1279" s="27" t="s">
        <v>557</v>
      </c>
      <c r="D1279" s="16" t="str">
        <f>VLOOKUP(Tabla1[[#This Row],[Prog.]],Hoja2!B:C,2,FALSE)</f>
        <v>Recogida de residuos</v>
      </c>
      <c r="E1279" s="17" t="str">
        <f t="shared" si="50"/>
        <v>2</v>
      </c>
      <c r="F1279" s="17" t="str">
        <f t="shared" si="51"/>
        <v>22</v>
      </c>
      <c r="G1279" s="27" t="s">
        <v>213</v>
      </c>
      <c r="H1279" s="28" t="s">
        <v>214</v>
      </c>
      <c r="I1279" s="29">
        <v>40000</v>
      </c>
      <c r="J1279" s="29">
        <v>0</v>
      </c>
      <c r="K1279" s="29">
        <v>40000</v>
      </c>
      <c r="L1279" s="29">
        <v>32000</v>
      </c>
      <c r="M1279" s="29">
        <v>32000</v>
      </c>
      <c r="N1279" s="29">
        <v>10438.56</v>
      </c>
      <c r="O1279" s="29">
        <v>10438.56</v>
      </c>
    </row>
    <row r="1280" spans="1:15" x14ac:dyDescent="0.25">
      <c r="A1280" s="15" t="str">
        <f>MID(Tabla1[[#This Row],[Org 2]],1,2)</f>
        <v>11</v>
      </c>
      <c r="B1280" s="27" t="s">
        <v>544</v>
      </c>
      <c r="C1280" s="27" t="s">
        <v>557</v>
      </c>
      <c r="D1280" s="16" t="str">
        <f>VLOOKUP(Tabla1[[#This Row],[Prog.]],Hoja2!B:C,2,FALSE)</f>
        <v>Recogida de residuos</v>
      </c>
      <c r="E1280" s="17" t="str">
        <f t="shared" si="50"/>
        <v>2</v>
      </c>
      <c r="F1280" s="17" t="str">
        <f t="shared" si="51"/>
        <v>22</v>
      </c>
      <c r="G1280" s="27" t="s">
        <v>153</v>
      </c>
      <c r="H1280" s="28" t="s">
        <v>154</v>
      </c>
      <c r="I1280" s="29">
        <v>1085000</v>
      </c>
      <c r="J1280" s="29">
        <v>0</v>
      </c>
      <c r="K1280" s="29">
        <v>1085000</v>
      </c>
      <c r="L1280" s="29">
        <v>1074847.95</v>
      </c>
      <c r="M1280" s="29">
        <v>1044532.44</v>
      </c>
      <c r="N1280" s="29">
        <v>136368.57</v>
      </c>
      <c r="O1280" s="29">
        <v>136368.57</v>
      </c>
    </row>
    <row r="1281" spans="1:15" x14ac:dyDescent="0.25">
      <c r="A1281" s="15" t="str">
        <f>MID(Tabla1[[#This Row],[Org 2]],1,2)</f>
        <v>11</v>
      </c>
      <c r="B1281" s="27" t="s">
        <v>544</v>
      </c>
      <c r="C1281" s="27" t="s">
        <v>557</v>
      </c>
      <c r="D1281" s="16" t="str">
        <f>VLOOKUP(Tabla1[[#This Row],[Prog.]],Hoja2!B:C,2,FALSE)</f>
        <v>Recogida de residuos</v>
      </c>
      <c r="E1281" s="17" t="str">
        <f t="shared" si="50"/>
        <v>2</v>
      </c>
      <c r="F1281" s="17" t="str">
        <f t="shared" si="51"/>
        <v>22</v>
      </c>
      <c r="G1281" s="27" t="s">
        <v>155</v>
      </c>
      <c r="H1281" s="28" t="s">
        <v>156</v>
      </c>
      <c r="I1281" s="29">
        <v>170000</v>
      </c>
      <c r="J1281" s="29">
        <v>0</v>
      </c>
      <c r="K1281" s="29">
        <v>170000</v>
      </c>
      <c r="L1281" s="29">
        <v>18171.55</v>
      </c>
      <c r="M1281" s="29">
        <v>16595.689999999999</v>
      </c>
      <c r="N1281" s="29">
        <v>424.14</v>
      </c>
      <c r="O1281" s="29">
        <v>424.14</v>
      </c>
    </row>
    <row r="1282" spans="1:15" x14ac:dyDescent="0.25">
      <c r="A1282" s="15" t="str">
        <f>MID(Tabla1[[#This Row],[Org 2]],1,2)</f>
        <v>11</v>
      </c>
      <c r="B1282" s="27" t="s">
        <v>544</v>
      </c>
      <c r="C1282" s="27" t="s">
        <v>557</v>
      </c>
      <c r="D1282" s="16" t="str">
        <f>VLOOKUP(Tabla1[[#This Row],[Prog.]],Hoja2!B:C,2,FALSE)</f>
        <v>Recogida de residuos</v>
      </c>
      <c r="E1282" s="17" t="str">
        <f t="shared" si="50"/>
        <v>2</v>
      </c>
      <c r="F1282" s="17" t="str">
        <f t="shared" si="51"/>
        <v>22</v>
      </c>
      <c r="G1282" s="27" t="s">
        <v>157</v>
      </c>
      <c r="H1282" s="28" t="s">
        <v>158</v>
      </c>
      <c r="I1282" s="29">
        <v>5000</v>
      </c>
      <c r="J1282" s="29">
        <v>0</v>
      </c>
      <c r="K1282" s="29">
        <v>5000</v>
      </c>
      <c r="L1282" s="29">
        <v>2500</v>
      </c>
      <c r="M1282" s="29">
        <v>34.5</v>
      </c>
      <c r="N1282" s="29">
        <v>34.5</v>
      </c>
      <c r="O1282" s="29">
        <v>34.5</v>
      </c>
    </row>
    <row r="1283" spans="1:15" x14ac:dyDescent="0.25">
      <c r="A1283" s="15" t="str">
        <f>MID(Tabla1[[#This Row],[Org 2]],1,2)</f>
        <v>11</v>
      </c>
      <c r="B1283" s="27" t="s">
        <v>544</v>
      </c>
      <c r="C1283" s="27" t="s">
        <v>557</v>
      </c>
      <c r="D1283" s="16" t="str">
        <f>VLOOKUP(Tabla1[[#This Row],[Prog.]],Hoja2!B:C,2,FALSE)</f>
        <v>Recogida de residuos</v>
      </c>
      <c r="E1283" s="17" t="str">
        <f t="shared" si="50"/>
        <v>2</v>
      </c>
      <c r="F1283" s="17" t="str">
        <f t="shared" si="51"/>
        <v>22</v>
      </c>
      <c r="G1283" s="27" t="s">
        <v>159</v>
      </c>
      <c r="H1283" s="28" t="s">
        <v>160</v>
      </c>
      <c r="I1283" s="29">
        <v>110000</v>
      </c>
      <c r="J1283" s="29">
        <v>0</v>
      </c>
      <c r="K1283" s="29">
        <v>110000</v>
      </c>
      <c r="L1283" s="29">
        <v>176116.19</v>
      </c>
      <c r="M1283" s="29">
        <v>31112.31</v>
      </c>
      <c r="N1283" s="29">
        <v>24996.12</v>
      </c>
      <c r="O1283" s="29">
        <v>24996.12</v>
      </c>
    </row>
    <row r="1284" spans="1:15" x14ac:dyDescent="0.25">
      <c r="A1284" s="15" t="str">
        <f>MID(Tabla1[[#This Row],[Org 2]],1,2)</f>
        <v>11</v>
      </c>
      <c r="B1284" s="27" t="s">
        <v>544</v>
      </c>
      <c r="C1284" s="27" t="s">
        <v>557</v>
      </c>
      <c r="D1284" s="16" t="str">
        <f>VLOOKUP(Tabla1[[#This Row],[Prog.]],Hoja2!B:C,2,FALSE)</f>
        <v>Recogida de residuos</v>
      </c>
      <c r="E1284" s="17" t="str">
        <f t="shared" si="50"/>
        <v>2</v>
      </c>
      <c r="F1284" s="17" t="str">
        <f t="shared" si="51"/>
        <v>22</v>
      </c>
      <c r="G1284" s="27" t="s">
        <v>332</v>
      </c>
      <c r="H1284" s="28" t="s">
        <v>333</v>
      </c>
      <c r="I1284" s="29">
        <v>10000</v>
      </c>
      <c r="J1284" s="29">
        <v>0</v>
      </c>
      <c r="K1284" s="29">
        <v>10000</v>
      </c>
      <c r="L1284" s="29">
        <v>0</v>
      </c>
      <c r="M1284" s="29">
        <v>0</v>
      </c>
      <c r="N1284" s="29">
        <v>0</v>
      </c>
      <c r="O1284" s="29">
        <v>0</v>
      </c>
    </row>
    <row r="1285" spans="1:15" x14ac:dyDescent="0.25">
      <c r="A1285" s="15" t="str">
        <f>MID(Tabla1[[#This Row],[Org 2]],1,2)</f>
        <v>11</v>
      </c>
      <c r="B1285" s="27" t="s">
        <v>544</v>
      </c>
      <c r="C1285" s="27" t="s">
        <v>557</v>
      </c>
      <c r="D1285" s="16" t="str">
        <f>VLOOKUP(Tabla1[[#This Row],[Prog.]],Hoja2!B:C,2,FALSE)</f>
        <v>Recogida de residuos</v>
      </c>
      <c r="E1285" s="17" t="str">
        <f t="shared" ref="E1285:E1295" si="52">LEFT(G1285,1)</f>
        <v>2</v>
      </c>
      <c r="F1285" s="17" t="str">
        <f t="shared" ref="F1285:F1295" si="53">LEFT(G1285,2)</f>
        <v>22</v>
      </c>
      <c r="G1285" s="27" t="s">
        <v>189</v>
      </c>
      <c r="H1285" s="28" t="s">
        <v>190</v>
      </c>
      <c r="I1285" s="29">
        <v>12000</v>
      </c>
      <c r="J1285" s="29">
        <v>0</v>
      </c>
      <c r="K1285" s="29">
        <v>12000</v>
      </c>
      <c r="L1285" s="29">
        <v>0</v>
      </c>
      <c r="M1285" s="29">
        <v>0</v>
      </c>
      <c r="N1285" s="29">
        <v>0</v>
      </c>
      <c r="O1285" s="29">
        <v>0</v>
      </c>
    </row>
    <row r="1286" spans="1:15" x14ac:dyDescent="0.25">
      <c r="A1286" s="15" t="str">
        <f>MID(Tabla1[[#This Row],[Org 2]],1,2)</f>
        <v>11</v>
      </c>
      <c r="B1286" s="27" t="s">
        <v>544</v>
      </c>
      <c r="C1286" s="27" t="s">
        <v>557</v>
      </c>
      <c r="D1286" s="16" t="str">
        <f>VLOOKUP(Tabla1[[#This Row],[Prog.]],Hoja2!B:C,2,FALSE)</f>
        <v>Recogida de residuos</v>
      </c>
      <c r="E1286" s="17" t="str">
        <f t="shared" si="52"/>
        <v>2</v>
      </c>
      <c r="F1286" s="17" t="str">
        <f t="shared" si="53"/>
        <v>22</v>
      </c>
      <c r="G1286" s="27" t="s">
        <v>165</v>
      </c>
      <c r="H1286" s="28" t="s">
        <v>166</v>
      </c>
      <c r="I1286" s="29">
        <v>30000</v>
      </c>
      <c r="J1286" s="29">
        <v>0</v>
      </c>
      <c r="K1286" s="29">
        <v>30000</v>
      </c>
      <c r="L1286" s="29">
        <v>0</v>
      </c>
      <c r="M1286" s="29">
        <v>0</v>
      </c>
      <c r="N1286" s="29">
        <v>0</v>
      </c>
      <c r="O1286" s="29">
        <v>0</v>
      </c>
    </row>
    <row r="1287" spans="1:15" x14ac:dyDescent="0.25">
      <c r="A1287" s="15" t="str">
        <f>MID(Tabla1[[#This Row],[Org 2]],1,2)</f>
        <v>11</v>
      </c>
      <c r="B1287" s="27" t="s">
        <v>544</v>
      </c>
      <c r="C1287" s="27" t="s">
        <v>557</v>
      </c>
      <c r="D1287" s="16" t="str">
        <f>VLOOKUP(Tabla1[[#This Row],[Prog.]],Hoja2!B:C,2,FALSE)</f>
        <v>Recogida de residuos</v>
      </c>
      <c r="E1287" s="17" t="str">
        <f t="shared" si="52"/>
        <v>2</v>
      </c>
      <c r="F1287" s="17" t="str">
        <f t="shared" si="53"/>
        <v>22</v>
      </c>
      <c r="G1287" s="27" t="s">
        <v>215</v>
      </c>
      <c r="H1287" s="28" t="s">
        <v>216</v>
      </c>
      <c r="I1287" s="29">
        <v>1175000</v>
      </c>
      <c r="J1287" s="29">
        <v>0</v>
      </c>
      <c r="K1287" s="29">
        <v>1175000</v>
      </c>
      <c r="L1287" s="29">
        <v>1071249.3799999999</v>
      </c>
      <c r="M1287" s="29">
        <v>1071249.3799999999</v>
      </c>
      <c r="N1287" s="29">
        <v>151653.57999999999</v>
      </c>
      <c r="O1287" s="29">
        <v>151653.57999999999</v>
      </c>
    </row>
    <row r="1288" spans="1:15" x14ac:dyDescent="0.25">
      <c r="A1288" s="15" t="str">
        <f>MID(Tabla1[[#This Row],[Org 2]],1,2)</f>
        <v>11</v>
      </c>
      <c r="B1288" s="27" t="s">
        <v>544</v>
      </c>
      <c r="C1288" s="27" t="s">
        <v>557</v>
      </c>
      <c r="D1288" s="16" t="str">
        <f>VLOOKUP(Tabla1[[#This Row],[Prog.]],Hoja2!B:C,2,FALSE)</f>
        <v>Recogida de residuos</v>
      </c>
      <c r="E1288" s="17" t="str">
        <f t="shared" si="52"/>
        <v>2</v>
      </c>
      <c r="F1288" s="17" t="str">
        <f t="shared" si="53"/>
        <v>22</v>
      </c>
      <c r="G1288" s="27" t="s">
        <v>171</v>
      </c>
      <c r="H1288" s="28" t="s">
        <v>172</v>
      </c>
      <c r="I1288" s="29">
        <v>48500</v>
      </c>
      <c r="J1288" s="29">
        <v>0</v>
      </c>
      <c r="K1288" s="29">
        <v>48500</v>
      </c>
      <c r="L1288" s="29">
        <v>50628.06</v>
      </c>
      <c r="M1288" s="29">
        <v>50628.06</v>
      </c>
      <c r="N1288" s="29">
        <v>2245.87</v>
      </c>
      <c r="O1288" s="29">
        <v>2245.87</v>
      </c>
    </row>
    <row r="1289" spans="1:15" x14ac:dyDescent="0.25">
      <c r="A1289" s="15" t="str">
        <f>MID(Tabla1[[#This Row],[Org 2]],1,2)</f>
        <v>11</v>
      </c>
      <c r="B1289" s="27" t="s">
        <v>544</v>
      </c>
      <c r="C1289" s="27" t="s">
        <v>557</v>
      </c>
      <c r="D1289" s="16" t="str">
        <f>VLOOKUP(Tabla1[[#This Row],[Prog.]],Hoja2!B:C,2,FALSE)</f>
        <v>Recogida de residuos</v>
      </c>
      <c r="E1289" s="17" t="str">
        <f t="shared" si="52"/>
        <v>2</v>
      </c>
      <c r="F1289" s="17" t="str">
        <f t="shared" si="53"/>
        <v>22</v>
      </c>
      <c r="G1289" s="27" t="s">
        <v>137</v>
      </c>
      <c r="H1289" s="28" t="s">
        <v>138</v>
      </c>
      <c r="I1289" s="29">
        <v>705000</v>
      </c>
      <c r="J1289" s="29">
        <v>0</v>
      </c>
      <c r="K1289" s="29">
        <v>705000</v>
      </c>
      <c r="L1289" s="29">
        <v>821825.51</v>
      </c>
      <c r="M1289" s="29">
        <v>821825.51</v>
      </c>
      <c r="N1289" s="29">
        <v>143055.5</v>
      </c>
      <c r="O1289" s="29">
        <v>143055.5</v>
      </c>
    </row>
    <row r="1290" spans="1:15" x14ac:dyDescent="0.25">
      <c r="A1290" s="15" t="str">
        <f>MID(Tabla1[[#This Row],[Org 2]],1,2)</f>
        <v>11</v>
      </c>
      <c r="B1290" s="27" t="s">
        <v>544</v>
      </c>
      <c r="C1290" s="27" t="s">
        <v>557</v>
      </c>
      <c r="D1290" s="16" t="str">
        <f>VLOOKUP(Tabla1[[#This Row],[Prog.]],Hoja2!B:C,2,FALSE)</f>
        <v>Recogida de residuos</v>
      </c>
      <c r="E1290" s="17" t="str">
        <f t="shared" si="52"/>
        <v>2</v>
      </c>
      <c r="F1290" s="17" t="str">
        <f t="shared" si="53"/>
        <v>23</v>
      </c>
      <c r="G1290" s="27" t="s">
        <v>117</v>
      </c>
      <c r="H1290" s="28" t="s">
        <v>118</v>
      </c>
      <c r="I1290" s="29">
        <v>1000</v>
      </c>
      <c r="J1290" s="29">
        <v>0</v>
      </c>
      <c r="K1290" s="29">
        <v>1000</v>
      </c>
      <c r="L1290" s="29">
        <v>0</v>
      </c>
      <c r="M1290" s="29">
        <v>0</v>
      </c>
      <c r="N1290" s="29">
        <v>0</v>
      </c>
      <c r="O1290" s="29">
        <v>0</v>
      </c>
    </row>
    <row r="1291" spans="1:15" x14ac:dyDescent="0.25">
      <c r="A1291" s="15" t="str">
        <f>MID(Tabla1[[#This Row],[Org 2]],1,2)</f>
        <v>11</v>
      </c>
      <c r="B1291" s="27" t="s">
        <v>544</v>
      </c>
      <c r="C1291" s="27" t="s">
        <v>557</v>
      </c>
      <c r="D1291" s="16" t="str">
        <f>VLOOKUP(Tabla1[[#This Row],[Prog.]],Hoja2!B:C,2,FALSE)</f>
        <v>Recogida de residuos</v>
      </c>
      <c r="E1291" s="17" t="str">
        <f t="shared" si="52"/>
        <v>2</v>
      </c>
      <c r="F1291" s="17" t="str">
        <f t="shared" si="53"/>
        <v>23</v>
      </c>
      <c r="G1291" s="27" t="s">
        <v>121</v>
      </c>
      <c r="H1291" s="28" t="s">
        <v>122</v>
      </c>
      <c r="I1291" s="29">
        <v>1000</v>
      </c>
      <c r="J1291" s="29">
        <v>0</v>
      </c>
      <c r="K1291" s="29">
        <v>1000</v>
      </c>
      <c r="L1291" s="29">
        <v>0</v>
      </c>
      <c r="M1291" s="29">
        <v>0</v>
      </c>
      <c r="N1291" s="29">
        <v>0</v>
      </c>
      <c r="O1291" s="29">
        <v>0</v>
      </c>
    </row>
    <row r="1292" spans="1:15" x14ac:dyDescent="0.25">
      <c r="A1292" s="15" t="str">
        <f>MID(Tabla1[[#This Row],[Org 2]],1,2)</f>
        <v>11</v>
      </c>
      <c r="B1292" s="27" t="s">
        <v>544</v>
      </c>
      <c r="C1292" s="27" t="s">
        <v>557</v>
      </c>
      <c r="D1292" s="16" t="str">
        <f>VLOOKUP(Tabla1[[#This Row],[Prog.]],Hoja2!B:C,2,FALSE)</f>
        <v>Recogida de residuos</v>
      </c>
      <c r="E1292" s="17" t="str">
        <f t="shared" si="52"/>
        <v>6</v>
      </c>
      <c r="F1292" s="17" t="str">
        <f t="shared" si="53"/>
        <v>62</v>
      </c>
      <c r="G1292" s="27" t="s">
        <v>173</v>
      </c>
      <c r="H1292" s="28" t="s">
        <v>174</v>
      </c>
      <c r="I1292" s="29">
        <v>275595</v>
      </c>
      <c r="J1292" s="29">
        <v>19129.5</v>
      </c>
      <c r="K1292" s="29">
        <v>294724.5</v>
      </c>
      <c r="L1292" s="29">
        <v>19129.5</v>
      </c>
      <c r="M1292" s="29">
        <v>19129.5</v>
      </c>
      <c r="N1292" s="29">
        <v>0</v>
      </c>
      <c r="O1292" s="29">
        <v>0</v>
      </c>
    </row>
    <row r="1293" spans="1:15" x14ac:dyDescent="0.25">
      <c r="A1293" s="15" t="str">
        <f>MID(Tabla1[[#This Row],[Org 2]],1,2)</f>
        <v>11</v>
      </c>
      <c r="B1293" s="27" t="s">
        <v>544</v>
      </c>
      <c r="C1293" s="27" t="s">
        <v>557</v>
      </c>
      <c r="D1293" s="16" t="str">
        <f>VLOOKUP(Tabla1[[#This Row],[Prog.]],Hoja2!B:C,2,FALSE)</f>
        <v>Recogida de residuos</v>
      </c>
      <c r="E1293" s="17" t="str">
        <f t="shared" si="52"/>
        <v>6</v>
      </c>
      <c r="F1293" s="17" t="str">
        <f t="shared" si="53"/>
        <v>63</v>
      </c>
      <c r="G1293" s="27" t="s">
        <v>221</v>
      </c>
      <c r="H1293" s="28" t="s">
        <v>174</v>
      </c>
      <c r="I1293" s="29">
        <v>300000</v>
      </c>
      <c r="J1293" s="29">
        <v>0</v>
      </c>
      <c r="K1293" s="29">
        <v>300000</v>
      </c>
      <c r="L1293" s="29">
        <v>306040.77</v>
      </c>
      <c r="M1293" s="29">
        <v>306040.77</v>
      </c>
      <c r="N1293" s="29">
        <v>6711.99</v>
      </c>
      <c r="O1293" s="29">
        <v>6711.99</v>
      </c>
    </row>
    <row r="1294" spans="1:15" x14ac:dyDescent="0.25">
      <c r="A1294" s="15" t="str">
        <f>MID(Tabla1[[#This Row],[Org 2]],1,2)</f>
        <v>11</v>
      </c>
      <c r="B1294" s="27" t="s">
        <v>544</v>
      </c>
      <c r="C1294" s="27" t="s">
        <v>557</v>
      </c>
      <c r="D1294" s="16" t="str">
        <f>VLOOKUP(Tabla1[[#This Row],[Prog.]],Hoja2!B:C,2,FALSE)</f>
        <v>Recogida de residuos</v>
      </c>
      <c r="E1294" s="17" t="str">
        <f t="shared" si="52"/>
        <v>6</v>
      </c>
      <c r="F1294" s="17" t="str">
        <f t="shared" si="53"/>
        <v>63</v>
      </c>
      <c r="G1294" s="27" t="s">
        <v>560</v>
      </c>
      <c r="H1294" s="28" t="s">
        <v>218</v>
      </c>
      <c r="I1294" s="29">
        <v>1188220</v>
      </c>
      <c r="J1294" s="29">
        <v>0</v>
      </c>
      <c r="K1294" s="29">
        <v>1188220</v>
      </c>
      <c r="L1294" s="29">
        <v>1071256.56</v>
      </c>
      <c r="M1294" s="29">
        <v>1071256.56</v>
      </c>
      <c r="N1294" s="29">
        <v>1071256.56</v>
      </c>
      <c r="O1294" s="29">
        <v>1071256.56</v>
      </c>
    </row>
    <row r="1295" spans="1:15" x14ac:dyDescent="0.25">
      <c r="A1295" s="15" t="str">
        <f>MID(Tabla1[[#This Row],[Org 2]],1,2)</f>
        <v>11</v>
      </c>
      <c r="B1295" s="27" t="s">
        <v>544</v>
      </c>
      <c r="C1295" s="27" t="s">
        <v>557</v>
      </c>
      <c r="D1295" s="16" t="str">
        <f>VLOOKUP(Tabla1[[#This Row],[Prog.]],Hoja2!B:C,2,FALSE)</f>
        <v>Recogida de residuos</v>
      </c>
      <c r="E1295" s="17" t="str">
        <f t="shared" si="52"/>
        <v>6</v>
      </c>
      <c r="F1295" s="17" t="str">
        <f t="shared" si="53"/>
        <v>64</v>
      </c>
      <c r="G1295" s="27" t="s">
        <v>205</v>
      </c>
      <c r="H1295" s="28" t="s">
        <v>206</v>
      </c>
      <c r="I1295" s="29">
        <v>22022</v>
      </c>
      <c r="J1295" s="29">
        <v>0</v>
      </c>
      <c r="K1295" s="29">
        <v>22022</v>
      </c>
      <c r="L1295" s="29">
        <v>22022</v>
      </c>
      <c r="M1295" s="29">
        <v>22022</v>
      </c>
      <c r="N1295" s="29">
        <v>0</v>
      </c>
      <c r="O1295" s="29">
        <v>0</v>
      </c>
    </row>
    <row r="1296" spans="1:15" x14ac:dyDescent="0.25">
      <c r="A1296" s="15" t="str">
        <f>MID(Tabla1[[#This Row],[Org 2]],1,2)</f>
        <v>11</v>
      </c>
      <c r="B1296" s="27" t="s">
        <v>544</v>
      </c>
      <c r="C1296" s="27" t="s">
        <v>563</v>
      </c>
      <c r="D1296" s="16" t="str">
        <f>VLOOKUP(Tabla1[[#This Row],[Prog.]],Hoja2!B:C,2,FALSE)</f>
        <v>Limpieza viaria</v>
      </c>
      <c r="E1296" s="17" t="str">
        <f t="shared" ref="E1296:E1315" si="54">LEFT(G1296,1)</f>
        <v>1</v>
      </c>
      <c r="F1296" s="17" t="str">
        <f t="shared" ref="F1296:F1315" si="55">LEFT(G1296,2)</f>
        <v>12</v>
      </c>
      <c r="G1296" s="27" t="s">
        <v>125</v>
      </c>
      <c r="H1296" s="28" t="s">
        <v>126</v>
      </c>
      <c r="I1296" s="29">
        <v>36175</v>
      </c>
      <c r="J1296" s="29">
        <v>0</v>
      </c>
      <c r="K1296" s="29">
        <v>36175</v>
      </c>
      <c r="L1296" s="29">
        <v>48854</v>
      </c>
      <c r="M1296" s="29">
        <v>48854</v>
      </c>
      <c r="N1296" s="29">
        <v>8370.81</v>
      </c>
      <c r="O1296" s="29">
        <v>8370.81</v>
      </c>
    </row>
    <row r="1297" spans="1:15" x14ac:dyDescent="0.25">
      <c r="A1297" s="15" t="str">
        <f>MID(Tabla1[[#This Row],[Org 2]],1,2)</f>
        <v>11</v>
      </c>
      <c r="B1297" s="27" t="s">
        <v>544</v>
      </c>
      <c r="C1297" s="27" t="s">
        <v>563</v>
      </c>
      <c r="D1297" s="16" t="str">
        <f>VLOOKUP(Tabla1[[#This Row],[Prog.]],Hoja2!B:C,2,FALSE)</f>
        <v>Limpieza viaria</v>
      </c>
      <c r="E1297" s="17" t="str">
        <f t="shared" si="54"/>
        <v>1</v>
      </c>
      <c r="F1297" s="17" t="str">
        <f t="shared" si="55"/>
        <v>12</v>
      </c>
      <c r="G1297" s="27" t="s">
        <v>95</v>
      </c>
      <c r="H1297" s="28" t="s">
        <v>96</v>
      </c>
      <c r="I1297" s="29">
        <v>36544</v>
      </c>
      <c r="J1297" s="29">
        <v>0</v>
      </c>
      <c r="K1297" s="29">
        <v>36544</v>
      </c>
      <c r="L1297" s="29">
        <v>24362</v>
      </c>
      <c r="M1297" s="29">
        <v>24362</v>
      </c>
      <c r="N1297" s="29">
        <v>3302.26</v>
      </c>
      <c r="O1297" s="29">
        <v>3302.26</v>
      </c>
    </row>
    <row r="1298" spans="1:15" x14ac:dyDescent="0.25">
      <c r="A1298" s="15" t="str">
        <f>MID(Tabla1[[#This Row],[Org 2]],1,2)</f>
        <v>11</v>
      </c>
      <c r="B1298" s="27" t="s">
        <v>544</v>
      </c>
      <c r="C1298" s="27" t="s">
        <v>563</v>
      </c>
      <c r="D1298" s="16" t="str">
        <f>VLOOKUP(Tabla1[[#This Row],[Prog.]],Hoja2!B:C,2,FALSE)</f>
        <v>Limpieza viaria</v>
      </c>
      <c r="E1298" s="17" t="str">
        <f t="shared" si="54"/>
        <v>1</v>
      </c>
      <c r="F1298" s="17" t="str">
        <f t="shared" si="55"/>
        <v>12</v>
      </c>
      <c r="G1298" s="27" t="s">
        <v>129</v>
      </c>
      <c r="H1298" s="28" t="s">
        <v>130</v>
      </c>
      <c r="I1298" s="29">
        <v>20651</v>
      </c>
      <c r="J1298" s="29">
        <v>0</v>
      </c>
      <c r="K1298" s="29">
        <v>20651</v>
      </c>
      <c r="L1298" s="29">
        <v>19952</v>
      </c>
      <c r="M1298" s="29">
        <v>19952</v>
      </c>
      <c r="N1298" s="29">
        <v>5716.59</v>
      </c>
      <c r="O1298" s="29">
        <v>5716.59</v>
      </c>
    </row>
    <row r="1299" spans="1:15" x14ac:dyDescent="0.25">
      <c r="A1299" s="15" t="str">
        <f>MID(Tabla1[[#This Row],[Org 2]],1,2)</f>
        <v>11</v>
      </c>
      <c r="B1299" s="27" t="s">
        <v>544</v>
      </c>
      <c r="C1299" s="27" t="s">
        <v>563</v>
      </c>
      <c r="D1299" s="16" t="str">
        <f>VLOOKUP(Tabla1[[#This Row],[Prog.]],Hoja2!B:C,2,FALSE)</f>
        <v>Limpieza viaria</v>
      </c>
      <c r="E1299" s="17" t="str">
        <f t="shared" si="54"/>
        <v>1</v>
      </c>
      <c r="F1299" s="17" t="str">
        <f t="shared" si="55"/>
        <v>12</v>
      </c>
      <c r="G1299" s="27" t="s">
        <v>97</v>
      </c>
      <c r="H1299" s="28" t="s">
        <v>98</v>
      </c>
      <c r="I1299" s="29">
        <v>9703</v>
      </c>
      <c r="J1299" s="29">
        <v>0</v>
      </c>
      <c r="K1299" s="29">
        <v>9703</v>
      </c>
      <c r="L1299" s="29">
        <v>4708</v>
      </c>
      <c r="M1299" s="29">
        <v>4708</v>
      </c>
      <c r="N1299" s="29">
        <v>2033.66</v>
      </c>
      <c r="O1299" s="29">
        <v>2033.66</v>
      </c>
    </row>
    <row r="1300" spans="1:15" x14ac:dyDescent="0.25">
      <c r="A1300" s="15" t="str">
        <f>MID(Tabla1[[#This Row],[Org 2]],1,2)</f>
        <v>11</v>
      </c>
      <c r="B1300" s="27" t="s">
        <v>544</v>
      </c>
      <c r="C1300" s="27" t="s">
        <v>563</v>
      </c>
      <c r="D1300" s="16" t="str">
        <f>VLOOKUP(Tabla1[[#This Row],[Prog.]],Hoja2!B:C,2,FALSE)</f>
        <v>Limpieza viaria</v>
      </c>
      <c r="E1300" s="17" t="str">
        <f t="shared" si="54"/>
        <v>1</v>
      </c>
      <c r="F1300" s="17" t="str">
        <f t="shared" si="55"/>
        <v>12</v>
      </c>
      <c r="G1300" s="27" t="s">
        <v>99</v>
      </c>
      <c r="H1300" s="28" t="s">
        <v>100</v>
      </c>
      <c r="I1300" s="29">
        <v>56103</v>
      </c>
      <c r="J1300" s="29">
        <v>0</v>
      </c>
      <c r="K1300" s="29">
        <v>56103</v>
      </c>
      <c r="L1300" s="29">
        <v>56053</v>
      </c>
      <c r="M1300" s="29">
        <v>56053</v>
      </c>
      <c r="N1300" s="29">
        <v>10198.69</v>
      </c>
      <c r="O1300" s="29">
        <v>10198.69</v>
      </c>
    </row>
    <row r="1301" spans="1:15" x14ac:dyDescent="0.25">
      <c r="A1301" s="15" t="str">
        <f>MID(Tabla1[[#This Row],[Org 2]],1,2)</f>
        <v>11</v>
      </c>
      <c r="B1301" s="27" t="s">
        <v>544</v>
      </c>
      <c r="C1301" s="27" t="s">
        <v>563</v>
      </c>
      <c r="D1301" s="16" t="str">
        <f>VLOOKUP(Tabla1[[#This Row],[Prog.]],Hoja2!B:C,2,FALSE)</f>
        <v>Limpieza viaria</v>
      </c>
      <c r="E1301" s="17" t="str">
        <f t="shared" si="54"/>
        <v>1</v>
      </c>
      <c r="F1301" s="17" t="str">
        <f t="shared" si="55"/>
        <v>12</v>
      </c>
      <c r="G1301" s="27" t="s">
        <v>101</v>
      </c>
      <c r="H1301" s="28" t="s">
        <v>102</v>
      </c>
      <c r="I1301" s="29">
        <v>128272</v>
      </c>
      <c r="J1301" s="29">
        <v>0</v>
      </c>
      <c r="K1301" s="29">
        <v>128272</v>
      </c>
      <c r="L1301" s="29">
        <v>132758</v>
      </c>
      <c r="M1301" s="29">
        <v>132758</v>
      </c>
      <c r="N1301" s="29">
        <v>34527.120000000003</v>
      </c>
      <c r="O1301" s="29">
        <v>34527.120000000003</v>
      </c>
    </row>
    <row r="1302" spans="1:15" x14ac:dyDescent="0.25">
      <c r="A1302" s="15" t="str">
        <f>MID(Tabla1[[#This Row],[Org 2]],1,2)</f>
        <v>11</v>
      </c>
      <c r="B1302" s="27" t="s">
        <v>544</v>
      </c>
      <c r="C1302" s="27" t="s">
        <v>563</v>
      </c>
      <c r="D1302" s="16" t="str">
        <f>VLOOKUP(Tabla1[[#This Row],[Prog.]],Hoja2!B:C,2,FALSE)</f>
        <v>Limpieza viaria</v>
      </c>
      <c r="E1302" s="17" t="str">
        <f t="shared" si="54"/>
        <v>1</v>
      </c>
      <c r="F1302" s="17" t="str">
        <f t="shared" si="55"/>
        <v>12</v>
      </c>
      <c r="G1302" s="27" t="s">
        <v>103</v>
      </c>
      <c r="H1302" s="28" t="s">
        <v>104</v>
      </c>
      <c r="I1302" s="29">
        <v>5731</v>
      </c>
      <c r="J1302" s="29">
        <v>0</v>
      </c>
      <c r="K1302" s="29">
        <v>5731</v>
      </c>
      <c r="L1302" s="29">
        <v>4055</v>
      </c>
      <c r="M1302" s="29">
        <v>4055</v>
      </c>
      <c r="N1302" s="29">
        <v>2022.34</v>
      </c>
      <c r="O1302" s="29">
        <v>2022.34</v>
      </c>
    </row>
    <row r="1303" spans="1:15" x14ac:dyDescent="0.25">
      <c r="A1303" s="15" t="str">
        <f>MID(Tabla1[[#This Row],[Org 2]],1,2)</f>
        <v>11</v>
      </c>
      <c r="B1303" s="27" t="s">
        <v>544</v>
      </c>
      <c r="C1303" s="27" t="s">
        <v>563</v>
      </c>
      <c r="D1303" s="16" t="str">
        <f>VLOOKUP(Tabla1[[#This Row],[Prog.]],Hoja2!B:C,2,FALSE)</f>
        <v>Limpieza viaria</v>
      </c>
      <c r="E1303" s="17" t="str">
        <f t="shared" si="54"/>
        <v>1</v>
      </c>
      <c r="F1303" s="17" t="str">
        <f t="shared" si="55"/>
        <v>13</v>
      </c>
      <c r="G1303" s="27" t="s">
        <v>142</v>
      </c>
      <c r="H1303" s="28" t="s">
        <v>94</v>
      </c>
      <c r="I1303" s="29">
        <v>4133015</v>
      </c>
      <c r="J1303" s="29">
        <v>0</v>
      </c>
      <c r="K1303" s="29">
        <v>4133015</v>
      </c>
      <c r="L1303" s="29">
        <v>3649329.09</v>
      </c>
      <c r="M1303" s="29">
        <v>3649329.09</v>
      </c>
      <c r="N1303" s="29">
        <v>1063242.1299999999</v>
      </c>
      <c r="O1303" s="29">
        <v>1063242.1299999999</v>
      </c>
    </row>
    <row r="1304" spans="1:15" x14ac:dyDescent="0.25">
      <c r="A1304" s="15" t="str">
        <f>MID(Tabla1[[#This Row],[Org 2]],1,2)</f>
        <v>11</v>
      </c>
      <c r="B1304" s="27" t="s">
        <v>544</v>
      </c>
      <c r="C1304" s="27" t="s">
        <v>563</v>
      </c>
      <c r="D1304" s="16" t="str">
        <f>VLOOKUP(Tabla1[[#This Row],[Prog.]],Hoja2!B:C,2,FALSE)</f>
        <v>Limpieza viaria</v>
      </c>
      <c r="E1304" s="17" t="str">
        <f t="shared" si="54"/>
        <v>1</v>
      </c>
      <c r="F1304" s="17" t="str">
        <f t="shared" si="55"/>
        <v>13</v>
      </c>
      <c r="G1304" s="27" t="s">
        <v>143</v>
      </c>
      <c r="H1304" s="28" t="s">
        <v>144</v>
      </c>
      <c r="I1304" s="29">
        <v>150000</v>
      </c>
      <c r="J1304" s="29">
        <v>0</v>
      </c>
      <c r="K1304" s="29">
        <v>150000</v>
      </c>
      <c r="L1304" s="29">
        <v>78653.210000000006</v>
      </c>
      <c r="M1304" s="29">
        <v>78653.210000000006</v>
      </c>
      <c r="N1304" s="29">
        <v>47580.19</v>
      </c>
      <c r="O1304" s="29">
        <v>47580.19</v>
      </c>
    </row>
    <row r="1305" spans="1:15" x14ac:dyDescent="0.25">
      <c r="A1305" s="15" t="str">
        <f>MID(Tabla1[[#This Row],[Org 2]],1,2)</f>
        <v>11</v>
      </c>
      <c r="B1305" s="27" t="s">
        <v>544</v>
      </c>
      <c r="C1305" s="27" t="s">
        <v>563</v>
      </c>
      <c r="D1305" s="16" t="str">
        <f>VLOOKUP(Tabla1[[#This Row],[Prog.]],Hoja2!B:C,2,FALSE)</f>
        <v>Limpieza viaria</v>
      </c>
      <c r="E1305" s="17" t="str">
        <f t="shared" si="54"/>
        <v>1</v>
      </c>
      <c r="F1305" s="17" t="str">
        <f t="shared" si="55"/>
        <v>13</v>
      </c>
      <c r="G1305" s="27" t="s">
        <v>145</v>
      </c>
      <c r="H1305" s="28" t="s">
        <v>146</v>
      </c>
      <c r="I1305" s="29">
        <v>4672505</v>
      </c>
      <c r="J1305" s="29">
        <v>-2000</v>
      </c>
      <c r="K1305" s="29">
        <v>4670505</v>
      </c>
      <c r="L1305" s="29">
        <v>4062320.03</v>
      </c>
      <c r="M1305" s="29">
        <v>4062320.03</v>
      </c>
      <c r="N1305" s="29">
        <v>1474378.43</v>
      </c>
      <c r="O1305" s="29">
        <v>1474378.43</v>
      </c>
    </row>
    <row r="1306" spans="1:15" x14ac:dyDescent="0.25">
      <c r="A1306" s="15" t="str">
        <f>MID(Tabla1[[#This Row],[Org 2]],1,2)</f>
        <v>11</v>
      </c>
      <c r="B1306" s="27" t="s">
        <v>544</v>
      </c>
      <c r="C1306" s="27" t="s">
        <v>563</v>
      </c>
      <c r="D1306" s="16" t="str">
        <f>VLOOKUP(Tabla1[[#This Row],[Prog.]],Hoja2!B:C,2,FALSE)</f>
        <v>Limpieza viaria</v>
      </c>
      <c r="E1306" s="17" t="str">
        <f t="shared" si="54"/>
        <v>1</v>
      </c>
      <c r="F1306" s="17" t="str">
        <f t="shared" si="55"/>
        <v>13</v>
      </c>
      <c r="G1306" s="27" t="s">
        <v>147</v>
      </c>
      <c r="H1306" s="28" t="s">
        <v>148</v>
      </c>
      <c r="I1306" s="29">
        <v>535000</v>
      </c>
      <c r="J1306" s="29">
        <v>0</v>
      </c>
      <c r="K1306" s="29">
        <v>535000</v>
      </c>
      <c r="L1306" s="29">
        <v>535000</v>
      </c>
      <c r="M1306" s="29">
        <v>535000</v>
      </c>
      <c r="N1306" s="29">
        <v>165335.01</v>
      </c>
      <c r="O1306" s="29">
        <v>165335.01</v>
      </c>
    </row>
    <row r="1307" spans="1:15" x14ac:dyDescent="0.25">
      <c r="A1307" s="15" t="str">
        <f>MID(Tabla1[[#This Row],[Org 2]],1,2)</f>
        <v>11</v>
      </c>
      <c r="B1307" s="27" t="s">
        <v>544</v>
      </c>
      <c r="C1307" s="27" t="s">
        <v>563</v>
      </c>
      <c r="D1307" s="16" t="str">
        <f>VLOOKUP(Tabla1[[#This Row],[Prog.]],Hoja2!B:C,2,FALSE)</f>
        <v>Limpieza viaria</v>
      </c>
      <c r="E1307" s="17" t="str">
        <f t="shared" si="54"/>
        <v>1</v>
      </c>
      <c r="F1307" s="17" t="str">
        <f t="shared" si="55"/>
        <v>15</v>
      </c>
      <c r="G1307" s="27" t="s">
        <v>304</v>
      </c>
      <c r="H1307" s="28" t="s">
        <v>305</v>
      </c>
      <c r="I1307" s="29">
        <v>79000</v>
      </c>
      <c r="J1307" s="29">
        <v>0</v>
      </c>
      <c r="K1307" s="29">
        <v>79000</v>
      </c>
      <c r="L1307" s="29">
        <v>42000</v>
      </c>
      <c r="M1307" s="29">
        <v>42000</v>
      </c>
      <c r="N1307" s="29">
        <v>41910.639999999999</v>
      </c>
      <c r="O1307" s="29">
        <v>41910.639999999999</v>
      </c>
    </row>
    <row r="1308" spans="1:15" x14ac:dyDescent="0.25">
      <c r="A1308" s="15" t="str">
        <f>MID(Tabla1[[#This Row],[Org 2]],1,2)</f>
        <v>11</v>
      </c>
      <c r="B1308" s="27" t="s">
        <v>544</v>
      </c>
      <c r="C1308" s="27" t="s">
        <v>563</v>
      </c>
      <c r="D1308" s="16" t="str">
        <f>VLOOKUP(Tabla1[[#This Row],[Prog.]],Hoja2!B:C,2,FALSE)</f>
        <v>Limpieza viaria</v>
      </c>
      <c r="E1308" s="17" t="str">
        <f t="shared" si="54"/>
        <v>1</v>
      </c>
      <c r="F1308" s="17" t="str">
        <f t="shared" si="55"/>
        <v>15</v>
      </c>
      <c r="G1308" s="27" t="s">
        <v>149</v>
      </c>
      <c r="H1308" s="28" t="s">
        <v>150</v>
      </c>
      <c r="I1308" s="29">
        <v>0</v>
      </c>
      <c r="J1308" s="29">
        <v>2000</v>
      </c>
      <c r="K1308" s="29">
        <v>2000</v>
      </c>
      <c r="L1308" s="29">
        <v>0</v>
      </c>
      <c r="M1308" s="29">
        <v>0</v>
      </c>
      <c r="N1308" s="29">
        <v>0</v>
      </c>
      <c r="O1308" s="29">
        <v>0</v>
      </c>
    </row>
    <row r="1309" spans="1:15" x14ac:dyDescent="0.25">
      <c r="A1309" s="15" t="str">
        <f>MID(Tabla1[[#This Row],[Org 2]],1,2)</f>
        <v>11</v>
      </c>
      <c r="B1309" s="27" t="s">
        <v>544</v>
      </c>
      <c r="C1309" s="27" t="s">
        <v>563</v>
      </c>
      <c r="D1309" s="16" t="str">
        <f>VLOOKUP(Tabla1[[#This Row],[Prog.]],Hoja2!B:C,2,FALSE)</f>
        <v>Limpieza viaria</v>
      </c>
      <c r="E1309" s="17" t="str">
        <f t="shared" si="54"/>
        <v>2</v>
      </c>
      <c r="F1309" s="17" t="str">
        <f t="shared" si="55"/>
        <v>20</v>
      </c>
      <c r="G1309" s="27" t="s">
        <v>272</v>
      </c>
      <c r="H1309" s="28" t="s">
        <v>273</v>
      </c>
      <c r="I1309" s="29">
        <v>10000</v>
      </c>
      <c r="J1309" s="29">
        <v>0</v>
      </c>
      <c r="K1309" s="29">
        <v>10000</v>
      </c>
      <c r="L1309" s="29">
        <v>9012.2999999999993</v>
      </c>
      <c r="M1309" s="29">
        <v>9012.2999999999993</v>
      </c>
      <c r="N1309" s="29">
        <v>2253.06</v>
      </c>
      <c r="O1309" s="29">
        <v>2253.06</v>
      </c>
    </row>
    <row r="1310" spans="1:15" x14ac:dyDescent="0.25">
      <c r="A1310" s="15" t="str">
        <f>MID(Tabla1[[#This Row],[Org 2]],1,2)</f>
        <v>11</v>
      </c>
      <c r="B1310" s="27" t="s">
        <v>544</v>
      </c>
      <c r="C1310" s="27" t="s">
        <v>563</v>
      </c>
      <c r="D1310" s="16" t="str">
        <f>VLOOKUP(Tabla1[[#This Row],[Prog.]],Hoja2!B:C,2,FALSE)</f>
        <v>Limpieza viaria</v>
      </c>
      <c r="E1310" s="17" t="str">
        <f t="shared" si="54"/>
        <v>2</v>
      </c>
      <c r="F1310" s="17" t="str">
        <f t="shared" si="55"/>
        <v>20</v>
      </c>
      <c r="G1310" s="27" t="s">
        <v>131</v>
      </c>
      <c r="H1310" s="28" t="s">
        <v>132</v>
      </c>
      <c r="I1310" s="29">
        <v>18150</v>
      </c>
      <c r="J1310" s="29">
        <v>0</v>
      </c>
      <c r="K1310" s="29">
        <v>18150</v>
      </c>
      <c r="L1310" s="29">
        <v>0</v>
      </c>
      <c r="M1310" s="29">
        <v>0</v>
      </c>
      <c r="N1310" s="29">
        <v>0</v>
      </c>
      <c r="O1310" s="29">
        <v>0</v>
      </c>
    </row>
    <row r="1311" spans="1:15" x14ac:dyDescent="0.25">
      <c r="A1311" s="15" t="str">
        <f>MID(Tabla1[[#This Row],[Org 2]],1,2)</f>
        <v>11</v>
      </c>
      <c r="B1311" s="27" t="s">
        <v>544</v>
      </c>
      <c r="C1311" s="27" t="s">
        <v>563</v>
      </c>
      <c r="D1311" s="16" t="str">
        <f>VLOOKUP(Tabla1[[#This Row],[Prog.]],Hoja2!B:C,2,FALSE)</f>
        <v>Limpieza viaria</v>
      </c>
      <c r="E1311" s="17" t="str">
        <f t="shared" si="54"/>
        <v>2</v>
      </c>
      <c r="F1311" s="17" t="str">
        <f t="shared" si="55"/>
        <v>20</v>
      </c>
      <c r="G1311" s="27" t="s">
        <v>356</v>
      </c>
      <c r="H1311" s="28" t="s">
        <v>357</v>
      </c>
      <c r="I1311" s="29">
        <v>5000</v>
      </c>
      <c r="J1311" s="29">
        <v>0</v>
      </c>
      <c r="K1311" s="29">
        <v>5000</v>
      </c>
      <c r="L1311" s="29">
        <v>0</v>
      </c>
      <c r="M1311" s="29">
        <v>0</v>
      </c>
      <c r="N1311" s="29">
        <v>0</v>
      </c>
      <c r="O1311" s="29">
        <v>0</v>
      </c>
    </row>
    <row r="1312" spans="1:15" x14ac:dyDescent="0.25">
      <c r="A1312" s="15" t="str">
        <f>MID(Tabla1[[#This Row],[Org 2]],1,2)</f>
        <v>11</v>
      </c>
      <c r="B1312" s="27" t="s">
        <v>544</v>
      </c>
      <c r="C1312" s="27" t="s">
        <v>563</v>
      </c>
      <c r="D1312" s="16" t="str">
        <f>VLOOKUP(Tabla1[[#This Row],[Prog.]],Hoja2!B:C,2,FALSE)</f>
        <v>Limpieza viaria</v>
      </c>
      <c r="E1312" s="17" t="str">
        <f t="shared" si="54"/>
        <v>2</v>
      </c>
      <c r="F1312" s="17" t="str">
        <f t="shared" si="55"/>
        <v>21</v>
      </c>
      <c r="G1312" s="27" t="s">
        <v>211</v>
      </c>
      <c r="H1312" s="28" t="s">
        <v>212</v>
      </c>
      <c r="I1312" s="29">
        <v>5000</v>
      </c>
      <c r="J1312" s="29">
        <v>0</v>
      </c>
      <c r="K1312" s="29">
        <v>5000</v>
      </c>
      <c r="L1312" s="29">
        <v>0</v>
      </c>
      <c r="M1312" s="29">
        <v>0</v>
      </c>
      <c r="N1312" s="29">
        <v>0</v>
      </c>
      <c r="O1312" s="29">
        <v>0</v>
      </c>
    </row>
    <row r="1313" spans="1:15" x14ac:dyDescent="0.25">
      <c r="A1313" s="15" t="str">
        <f>MID(Tabla1[[#This Row],[Org 2]],1,2)</f>
        <v>11</v>
      </c>
      <c r="B1313" s="27" t="s">
        <v>544</v>
      </c>
      <c r="C1313" s="27" t="s">
        <v>563</v>
      </c>
      <c r="D1313" s="16" t="str">
        <f>VLOOKUP(Tabla1[[#This Row],[Prog.]],Hoja2!B:C,2,FALSE)</f>
        <v>Limpieza viaria</v>
      </c>
      <c r="E1313" s="17" t="str">
        <f t="shared" si="54"/>
        <v>2</v>
      </c>
      <c r="F1313" s="17" t="str">
        <f t="shared" si="55"/>
        <v>21</v>
      </c>
      <c r="G1313" s="27" t="s">
        <v>133</v>
      </c>
      <c r="H1313" s="28" t="s">
        <v>134</v>
      </c>
      <c r="I1313" s="29">
        <v>20000</v>
      </c>
      <c r="J1313" s="29">
        <v>0</v>
      </c>
      <c r="K1313" s="29">
        <v>20000</v>
      </c>
      <c r="L1313" s="29">
        <v>0</v>
      </c>
      <c r="M1313" s="29">
        <v>0</v>
      </c>
      <c r="N1313" s="29">
        <v>0</v>
      </c>
      <c r="O1313" s="29">
        <v>0</v>
      </c>
    </row>
    <row r="1314" spans="1:15" x14ac:dyDescent="0.25">
      <c r="A1314" s="15" t="str">
        <f>MID(Tabla1[[#This Row],[Org 2]],1,2)</f>
        <v>11</v>
      </c>
      <c r="B1314" s="27" t="s">
        <v>544</v>
      </c>
      <c r="C1314" s="27" t="s">
        <v>563</v>
      </c>
      <c r="D1314" s="16" t="str">
        <f>VLOOKUP(Tabla1[[#This Row],[Prog.]],Hoja2!B:C,2,FALSE)</f>
        <v>Limpieza viaria</v>
      </c>
      <c r="E1314" s="17" t="str">
        <f t="shared" si="54"/>
        <v>2</v>
      </c>
      <c r="F1314" s="17" t="str">
        <f t="shared" si="55"/>
        <v>21</v>
      </c>
      <c r="G1314" s="27" t="s">
        <v>151</v>
      </c>
      <c r="H1314" s="28" t="s">
        <v>152</v>
      </c>
      <c r="I1314" s="29">
        <v>180000</v>
      </c>
      <c r="J1314" s="29">
        <v>0</v>
      </c>
      <c r="K1314" s="29">
        <v>180000</v>
      </c>
      <c r="L1314" s="29">
        <v>165000</v>
      </c>
      <c r="M1314" s="29">
        <v>30469.34</v>
      </c>
      <c r="N1314" s="29">
        <v>30469.34</v>
      </c>
      <c r="O1314" s="29">
        <v>30469.34</v>
      </c>
    </row>
    <row r="1315" spans="1:15" x14ac:dyDescent="0.25">
      <c r="A1315" s="15" t="str">
        <f>MID(Tabla1[[#This Row],[Org 2]],1,2)</f>
        <v>11</v>
      </c>
      <c r="B1315" s="27" t="s">
        <v>544</v>
      </c>
      <c r="C1315" s="27" t="s">
        <v>563</v>
      </c>
      <c r="D1315" s="16" t="str">
        <f>VLOOKUP(Tabla1[[#This Row],[Prog.]],Hoja2!B:C,2,FALSE)</f>
        <v>Limpieza viaria</v>
      </c>
      <c r="E1315" s="17" t="str">
        <f t="shared" si="54"/>
        <v>2</v>
      </c>
      <c r="F1315" s="17" t="str">
        <f t="shared" si="55"/>
        <v>21</v>
      </c>
      <c r="G1315" s="27" t="s">
        <v>558</v>
      </c>
      <c r="H1315" s="28" t="s">
        <v>559</v>
      </c>
      <c r="I1315" s="29">
        <v>5000</v>
      </c>
      <c r="J1315" s="29">
        <v>0</v>
      </c>
      <c r="K1315" s="29">
        <v>5000</v>
      </c>
      <c r="L1315" s="29">
        <v>0</v>
      </c>
      <c r="M1315" s="29">
        <v>0</v>
      </c>
      <c r="N1315" s="29">
        <v>0</v>
      </c>
      <c r="O1315" s="29">
        <v>0</v>
      </c>
    </row>
    <row r="1316" spans="1:15" x14ac:dyDescent="0.25">
      <c r="A1316" s="15" t="str">
        <f>MID(Tabla1[[#This Row],[Org 2]],1,2)</f>
        <v>11</v>
      </c>
      <c r="B1316" s="27" t="s">
        <v>544</v>
      </c>
      <c r="C1316" s="27" t="s">
        <v>563</v>
      </c>
      <c r="D1316" s="16" t="str">
        <f>VLOOKUP(Tabla1[[#This Row],[Prog.]],Hoja2!B:C,2,FALSE)</f>
        <v>Limpieza viaria</v>
      </c>
      <c r="E1316" s="17" t="str">
        <f t="shared" ref="E1316:E1324" si="56">LEFT(G1316,1)</f>
        <v>2</v>
      </c>
      <c r="F1316" s="17" t="str">
        <f t="shared" ref="F1316:F1324" si="57">LEFT(G1316,2)</f>
        <v>22</v>
      </c>
      <c r="G1316" s="27" t="s">
        <v>168</v>
      </c>
      <c r="H1316" s="28" t="s">
        <v>169</v>
      </c>
      <c r="I1316" s="29">
        <v>67000</v>
      </c>
      <c r="J1316" s="29">
        <v>0</v>
      </c>
      <c r="K1316" s="29">
        <v>67000</v>
      </c>
      <c r="L1316" s="29">
        <v>56000</v>
      </c>
      <c r="M1316" s="29">
        <v>56000</v>
      </c>
      <c r="N1316" s="29">
        <v>16173.55</v>
      </c>
      <c r="O1316" s="29">
        <v>16173.55</v>
      </c>
    </row>
    <row r="1317" spans="1:15" x14ac:dyDescent="0.25">
      <c r="A1317" s="15" t="str">
        <f>MID(Tabla1[[#This Row],[Org 2]],1,2)</f>
        <v>11</v>
      </c>
      <c r="B1317" s="27" t="s">
        <v>544</v>
      </c>
      <c r="C1317" s="27" t="s">
        <v>563</v>
      </c>
      <c r="D1317" s="16" t="str">
        <f>VLOOKUP(Tabla1[[#This Row],[Prog.]],Hoja2!B:C,2,FALSE)</f>
        <v>Limpieza viaria</v>
      </c>
      <c r="E1317" s="17" t="str">
        <f t="shared" si="56"/>
        <v>2</v>
      </c>
      <c r="F1317" s="17" t="str">
        <f t="shared" si="57"/>
        <v>22</v>
      </c>
      <c r="G1317" s="27" t="s">
        <v>153</v>
      </c>
      <c r="H1317" s="28" t="s">
        <v>154</v>
      </c>
      <c r="I1317" s="29">
        <v>290000</v>
      </c>
      <c r="J1317" s="29">
        <v>0</v>
      </c>
      <c r="K1317" s="29">
        <v>290000</v>
      </c>
      <c r="L1317" s="29">
        <v>218056.37</v>
      </c>
      <c r="M1317" s="29">
        <v>218056.37</v>
      </c>
      <c r="N1317" s="29">
        <v>1257.6099999999999</v>
      </c>
      <c r="O1317" s="29">
        <v>1257.6099999999999</v>
      </c>
    </row>
    <row r="1318" spans="1:15" x14ac:dyDescent="0.25">
      <c r="A1318" s="15" t="str">
        <f>MID(Tabla1[[#This Row],[Org 2]],1,2)</f>
        <v>11</v>
      </c>
      <c r="B1318" s="27" t="s">
        <v>544</v>
      </c>
      <c r="C1318" s="27" t="s">
        <v>563</v>
      </c>
      <c r="D1318" s="16" t="str">
        <f>VLOOKUP(Tabla1[[#This Row],[Prog.]],Hoja2!B:C,2,FALSE)</f>
        <v>Limpieza viaria</v>
      </c>
      <c r="E1318" s="17" t="str">
        <f t="shared" si="56"/>
        <v>2</v>
      </c>
      <c r="F1318" s="17" t="str">
        <f t="shared" si="57"/>
        <v>22</v>
      </c>
      <c r="G1318" s="27" t="s">
        <v>155</v>
      </c>
      <c r="H1318" s="28" t="s">
        <v>156</v>
      </c>
      <c r="I1318" s="29">
        <v>250000</v>
      </c>
      <c r="J1318" s="29">
        <v>0</v>
      </c>
      <c r="K1318" s="29">
        <v>250000</v>
      </c>
      <c r="L1318" s="29">
        <v>28146.83</v>
      </c>
      <c r="M1318" s="29">
        <v>25481.27</v>
      </c>
      <c r="N1318" s="29">
        <v>334.44</v>
      </c>
      <c r="O1318" s="29">
        <v>334.44</v>
      </c>
    </row>
    <row r="1319" spans="1:15" x14ac:dyDescent="0.25">
      <c r="A1319" s="15" t="str">
        <f>MID(Tabla1[[#This Row],[Org 2]],1,2)</f>
        <v>11</v>
      </c>
      <c r="B1319" s="27" t="s">
        <v>544</v>
      </c>
      <c r="C1319" s="27" t="s">
        <v>563</v>
      </c>
      <c r="D1319" s="16" t="str">
        <f>VLOOKUP(Tabla1[[#This Row],[Prog.]],Hoja2!B:C,2,FALSE)</f>
        <v>Limpieza viaria</v>
      </c>
      <c r="E1319" s="17" t="str">
        <f t="shared" si="56"/>
        <v>2</v>
      </c>
      <c r="F1319" s="17" t="str">
        <f t="shared" si="57"/>
        <v>22</v>
      </c>
      <c r="G1319" s="27" t="s">
        <v>299</v>
      </c>
      <c r="H1319" s="28" t="s">
        <v>300</v>
      </c>
      <c r="I1319" s="29">
        <v>3000</v>
      </c>
      <c r="J1319" s="29">
        <v>0</v>
      </c>
      <c r="K1319" s="29">
        <v>3000</v>
      </c>
      <c r="L1319" s="29">
        <v>4500</v>
      </c>
      <c r="M1319" s="29">
        <v>4500</v>
      </c>
      <c r="N1319" s="29">
        <v>0</v>
      </c>
      <c r="O1319" s="29">
        <v>0</v>
      </c>
    </row>
    <row r="1320" spans="1:15" x14ac:dyDescent="0.25">
      <c r="A1320" s="15" t="str">
        <f>MID(Tabla1[[#This Row],[Org 2]],1,2)</f>
        <v>11</v>
      </c>
      <c r="B1320" s="27" t="s">
        <v>544</v>
      </c>
      <c r="C1320" s="27" t="s">
        <v>563</v>
      </c>
      <c r="D1320" s="16" t="str">
        <f>VLOOKUP(Tabla1[[#This Row],[Prog.]],Hoja2!B:C,2,FALSE)</f>
        <v>Limpieza viaria</v>
      </c>
      <c r="E1320" s="17" t="str">
        <f t="shared" si="56"/>
        <v>2</v>
      </c>
      <c r="F1320" s="17" t="str">
        <f t="shared" si="57"/>
        <v>22</v>
      </c>
      <c r="G1320" s="27" t="s">
        <v>157</v>
      </c>
      <c r="H1320" s="28" t="s">
        <v>158</v>
      </c>
      <c r="I1320" s="29">
        <v>52000</v>
      </c>
      <c r="J1320" s="29">
        <v>0</v>
      </c>
      <c r="K1320" s="29">
        <v>52000</v>
      </c>
      <c r="L1320" s="29">
        <v>83106.25</v>
      </c>
      <c r="M1320" s="29">
        <v>51647.05</v>
      </c>
      <c r="N1320" s="29">
        <v>8540.7999999999993</v>
      </c>
      <c r="O1320" s="29">
        <v>8540.7999999999993</v>
      </c>
    </row>
    <row r="1321" spans="1:15" x14ac:dyDescent="0.25">
      <c r="A1321" s="15" t="str">
        <f>MID(Tabla1[[#This Row],[Org 2]],1,2)</f>
        <v>11</v>
      </c>
      <c r="B1321" s="27" t="s">
        <v>544</v>
      </c>
      <c r="C1321" s="27" t="s">
        <v>563</v>
      </c>
      <c r="D1321" s="16" t="str">
        <f>VLOOKUP(Tabla1[[#This Row],[Prog.]],Hoja2!B:C,2,FALSE)</f>
        <v>Limpieza viaria</v>
      </c>
      <c r="E1321" s="17" t="str">
        <f t="shared" si="56"/>
        <v>2</v>
      </c>
      <c r="F1321" s="17" t="str">
        <f t="shared" si="57"/>
        <v>22</v>
      </c>
      <c r="G1321" s="27" t="s">
        <v>159</v>
      </c>
      <c r="H1321" s="28" t="s">
        <v>160</v>
      </c>
      <c r="I1321" s="29">
        <v>31850</v>
      </c>
      <c r="J1321" s="29">
        <v>0</v>
      </c>
      <c r="K1321" s="29">
        <v>31850</v>
      </c>
      <c r="L1321" s="29">
        <v>47082.17</v>
      </c>
      <c r="M1321" s="29">
        <v>8271.7199999999993</v>
      </c>
      <c r="N1321" s="29">
        <v>8271.7199999999993</v>
      </c>
      <c r="O1321" s="29">
        <v>8271.7199999999993</v>
      </c>
    </row>
    <row r="1322" spans="1:15" x14ac:dyDescent="0.25">
      <c r="A1322" s="15" t="str">
        <f>MID(Tabla1[[#This Row],[Org 2]],1,2)</f>
        <v>11</v>
      </c>
      <c r="B1322" s="27" t="s">
        <v>544</v>
      </c>
      <c r="C1322" s="27" t="s">
        <v>563</v>
      </c>
      <c r="D1322" s="16" t="str">
        <f>VLOOKUP(Tabla1[[#This Row],[Prog.]],Hoja2!B:C,2,FALSE)</f>
        <v>Limpieza viaria</v>
      </c>
      <c r="E1322" s="17" t="str">
        <f t="shared" si="56"/>
        <v>2</v>
      </c>
      <c r="F1322" s="17" t="str">
        <f t="shared" si="57"/>
        <v>22</v>
      </c>
      <c r="G1322" s="27" t="s">
        <v>332</v>
      </c>
      <c r="H1322" s="28" t="s">
        <v>333</v>
      </c>
      <c r="I1322" s="29">
        <v>5000</v>
      </c>
      <c r="J1322" s="29">
        <v>0</v>
      </c>
      <c r="K1322" s="29">
        <v>5000</v>
      </c>
      <c r="L1322" s="29">
        <v>0</v>
      </c>
      <c r="M1322" s="29">
        <v>0</v>
      </c>
      <c r="N1322" s="29">
        <v>0</v>
      </c>
      <c r="O1322" s="29">
        <v>0</v>
      </c>
    </row>
    <row r="1323" spans="1:15" x14ac:dyDescent="0.25">
      <c r="A1323" s="15" t="str">
        <f>MID(Tabla1[[#This Row],[Org 2]],1,2)</f>
        <v>11</v>
      </c>
      <c r="B1323" s="27" t="s">
        <v>544</v>
      </c>
      <c r="C1323" s="27" t="s">
        <v>563</v>
      </c>
      <c r="D1323" s="16" t="str">
        <f>VLOOKUP(Tabla1[[#This Row],[Prog.]],Hoja2!B:C,2,FALSE)</f>
        <v>Limpieza viaria</v>
      </c>
      <c r="E1323" s="17" t="str">
        <f t="shared" si="56"/>
        <v>2</v>
      </c>
      <c r="F1323" s="17" t="str">
        <f t="shared" si="57"/>
        <v>22</v>
      </c>
      <c r="G1323" s="27" t="s">
        <v>215</v>
      </c>
      <c r="H1323" s="28" t="s">
        <v>216</v>
      </c>
      <c r="I1323" s="29">
        <v>150000</v>
      </c>
      <c r="J1323" s="29">
        <v>0</v>
      </c>
      <c r="K1323" s="29">
        <v>150000</v>
      </c>
      <c r="L1323" s="29">
        <v>253331.29</v>
      </c>
      <c r="M1323" s="29">
        <v>253331.29</v>
      </c>
      <c r="N1323" s="29">
        <v>35503.64</v>
      </c>
      <c r="O1323" s="29">
        <v>35503.64</v>
      </c>
    </row>
    <row r="1324" spans="1:15" x14ac:dyDescent="0.25">
      <c r="A1324" s="15" t="str">
        <f>MID(Tabla1[[#This Row],[Org 2]],1,2)</f>
        <v>11</v>
      </c>
      <c r="B1324" s="27" t="s">
        <v>544</v>
      </c>
      <c r="C1324" s="27" t="s">
        <v>563</v>
      </c>
      <c r="D1324" s="16" t="str">
        <f>VLOOKUP(Tabla1[[#This Row],[Prog.]],Hoja2!B:C,2,FALSE)</f>
        <v>Limpieza viaria</v>
      </c>
      <c r="E1324" s="17" t="str">
        <f t="shared" si="56"/>
        <v>2</v>
      </c>
      <c r="F1324" s="17" t="str">
        <f t="shared" si="57"/>
        <v>22</v>
      </c>
      <c r="G1324" s="27" t="s">
        <v>137</v>
      </c>
      <c r="H1324" s="28" t="s">
        <v>138</v>
      </c>
      <c r="I1324" s="29">
        <v>24000</v>
      </c>
      <c r="J1324" s="29">
        <v>0</v>
      </c>
      <c r="K1324" s="29">
        <v>24000</v>
      </c>
      <c r="L1324" s="29">
        <v>0</v>
      </c>
      <c r="M1324" s="29">
        <v>0</v>
      </c>
      <c r="N1324" s="29">
        <v>0</v>
      </c>
      <c r="O1324" s="29">
        <v>0</v>
      </c>
    </row>
    <row r="1325" spans="1:15" x14ac:dyDescent="0.25">
      <c r="A1325" s="15" t="str">
        <f>MID(Tabla1[[#This Row],[Org 2]],1,2)</f>
        <v>11</v>
      </c>
      <c r="B1325" s="27" t="s">
        <v>544</v>
      </c>
      <c r="C1325" s="27" t="s">
        <v>563</v>
      </c>
      <c r="D1325" s="16" t="str">
        <f>VLOOKUP(Tabla1[[#This Row],[Prog.]],Hoja2!B:C,2,FALSE)</f>
        <v>Limpieza viaria</v>
      </c>
      <c r="E1325" s="17" t="str">
        <f t="shared" ref="E1325:E1331" si="58">LEFT(G1325,1)</f>
        <v>3</v>
      </c>
      <c r="F1325" s="17" t="str">
        <f t="shared" ref="F1325:F1331" si="59">LEFT(G1325,2)</f>
        <v>35</v>
      </c>
      <c r="G1325" s="27" t="s">
        <v>896</v>
      </c>
      <c r="H1325" s="28" t="s">
        <v>897</v>
      </c>
      <c r="I1325" s="29">
        <v>12100</v>
      </c>
      <c r="J1325" s="29">
        <v>0</v>
      </c>
      <c r="K1325" s="29">
        <v>12100</v>
      </c>
      <c r="L1325" s="29">
        <v>8005.7</v>
      </c>
      <c r="M1325" s="29">
        <v>8005.7</v>
      </c>
      <c r="N1325" s="29">
        <v>0</v>
      </c>
      <c r="O1325" s="29">
        <v>0</v>
      </c>
    </row>
    <row r="1326" spans="1:15" x14ac:dyDescent="0.25">
      <c r="A1326" s="15" t="str">
        <f>MID(Tabla1[[#This Row],[Org 2]],1,2)</f>
        <v>11</v>
      </c>
      <c r="B1326" s="27" t="s">
        <v>544</v>
      </c>
      <c r="C1326" s="27" t="s">
        <v>563</v>
      </c>
      <c r="D1326" s="16" t="str">
        <f>VLOOKUP(Tabla1[[#This Row],[Prog.]],Hoja2!B:C,2,FALSE)</f>
        <v>Limpieza viaria</v>
      </c>
      <c r="E1326" s="17" t="str">
        <f t="shared" si="58"/>
        <v>6</v>
      </c>
      <c r="F1326" s="17" t="str">
        <f t="shared" si="59"/>
        <v>61</v>
      </c>
      <c r="G1326" s="27" t="s">
        <v>193</v>
      </c>
      <c r="H1326" s="28" t="s">
        <v>194</v>
      </c>
      <c r="I1326" s="29">
        <v>47905</v>
      </c>
      <c r="J1326" s="29">
        <v>0</v>
      </c>
      <c r="K1326" s="29">
        <v>47905</v>
      </c>
      <c r="L1326" s="29">
        <v>0</v>
      </c>
      <c r="M1326" s="29">
        <v>0</v>
      </c>
      <c r="N1326" s="29">
        <v>0</v>
      </c>
      <c r="O1326" s="29">
        <v>0</v>
      </c>
    </row>
    <row r="1327" spans="1:15" x14ac:dyDescent="0.25">
      <c r="A1327" s="15" t="str">
        <f>MID(Tabla1[[#This Row],[Org 2]],1,2)</f>
        <v>11</v>
      </c>
      <c r="B1327" s="27" t="s">
        <v>544</v>
      </c>
      <c r="C1327" s="27" t="s">
        <v>563</v>
      </c>
      <c r="D1327" s="16" t="str">
        <f>VLOOKUP(Tabla1[[#This Row],[Prog.]],Hoja2!B:C,2,FALSE)</f>
        <v>Limpieza viaria</v>
      </c>
      <c r="E1327" s="17" t="str">
        <f t="shared" si="58"/>
        <v>6</v>
      </c>
      <c r="F1327" s="17" t="str">
        <f t="shared" si="59"/>
        <v>62</v>
      </c>
      <c r="G1327" s="27" t="s">
        <v>369</v>
      </c>
      <c r="H1327" s="28" t="s">
        <v>220</v>
      </c>
      <c r="I1327" s="29">
        <v>606645</v>
      </c>
      <c r="J1327" s="29">
        <v>80756.649999999994</v>
      </c>
      <c r="K1327" s="29">
        <v>687401.65</v>
      </c>
      <c r="L1327" s="29">
        <v>30756.65</v>
      </c>
      <c r="M1327" s="29">
        <v>30756.65</v>
      </c>
      <c r="N1327" s="29">
        <v>0</v>
      </c>
      <c r="O1327" s="29">
        <v>0</v>
      </c>
    </row>
    <row r="1328" spans="1:15" x14ac:dyDescent="0.25">
      <c r="A1328" s="15" t="str">
        <f>MID(Tabla1[[#This Row],[Org 2]],1,2)</f>
        <v>11</v>
      </c>
      <c r="B1328" s="27" t="s">
        <v>544</v>
      </c>
      <c r="C1328" s="27" t="s">
        <v>563</v>
      </c>
      <c r="D1328" s="16" t="str">
        <f>VLOOKUP(Tabla1[[#This Row],[Prog.]],Hoja2!B:C,2,FALSE)</f>
        <v>Limpieza viaria</v>
      </c>
      <c r="E1328" s="17" t="str">
        <f t="shared" si="58"/>
        <v>6</v>
      </c>
      <c r="F1328" s="17" t="str">
        <f t="shared" si="59"/>
        <v>62</v>
      </c>
      <c r="G1328" s="27" t="s">
        <v>173</v>
      </c>
      <c r="H1328" s="28" t="s">
        <v>174</v>
      </c>
      <c r="I1328" s="29">
        <v>1162822</v>
      </c>
      <c r="J1328" s="29">
        <v>47239.61</v>
      </c>
      <c r="K1328" s="29">
        <v>1210061.6100000001</v>
      </c>
      <c r="L1328" s="29">
        <v>1075268.31</v>
      </c>
      <c r="M1328" s="29">
        <v>1075268.31</v>
      </c>
      <c r="N1328" s="29">
        <v>0</v>
      </c>
      <c r="O1328" s="29">
        <v>0</v>
      </c>
    </row>
    <row r="1329" spans="1:15" x14ac:dyDescent="0.25">
      <c r="A1329" s="15" t="str">
        <f>MID(Tabla1[[#This Row],[Org 2]],1,2)</f>
        <v>11</v>
      </c>
      <c r="B1329" s="27" t="s">
        <v>544</v>
      </c>
      <c r="C1329" s="27" t="s">
        <v>563</v>
      </c>
      <c r="D1329" s="16" t="str">
        <f>VLOOKUP(Tabla1[[#This Row],[Prog.]],Hoja2!B:C,2,FALSE)</f>
        <v>Limpieza viaria</v>
      </c>
      <c r="E1329" s="17" t="str">
        <f t="shared" si="58"/>
        <v>6</v>
      </c>
      <c r="F1329" s="17" t="str">
        <f t="shared" si="59"/>
        <v>62</v>
      </c>
      <c r="G1329" s="27" t="s">
        <v>328</v>
      </c>
      <c r="H1329" s="28" t="s">
        <v>289</v>
      </c>
      <c r="I1329" s="29">
        <v>0</v>
      </c>
      <c r="J1329" s="29">
        <v>6772.24</v>
      </c>
      <c r="K1329" s="29">
        <v>6772.24</v>
      </c>
      <c r="L1329" s="29">
        <v>6772.24</v>
      </c>
      <c r="M1329" s="29">
        <v>6772.24</v>
      </c>
      <c r="N1329" s="29">
        <v>0</v>
      </c>
      <c r="O1329" s="29">
        <v>0</v>
      </c>
    </row>
    <row r="1330" spans="1:15" x14ac:dyDescent="0.25">
      <c r="A1330" s="15" t="str">
        <f>MID(Tabla1[[#This Row],[Org 2]],1,2)</f>
        <v>11</v>
      </c>
      <c r="B1330" s="27" t="s">
        <v>544</v>
      </c>
      <c r="C1330" s="27" t="s">
        <v>563</v>
      </c>
      <c r="D1330" s="16" t="str">
        <f>VLOOKUP(Tabla1[[#This Row],[Prog.]],Hoja2!B:C,2,FALSE)</f>
        <v>Limpieza viaria</v>
      </c>
      <c r="E1330" s="17" t="str">
        <f t="shared" si="58"/>
        <v>6</v>
      </c>
      <c r="F1330" s="17" t="str">
        <f t="shared" si="59"/>
        <v>62</v>
      </c>
      <c r="G1330" s="27" t="s">
        <v>325</v>
      </c>
      <c r="H1330" s="28" t="s">
        <v>324</v>
      </c>
      <c r="I1330" s="29">
        <v>0</v>
      </c>
      <c r="J1330" s="29">
        <v>1483.94</v>
      </c>
      <c r="K1330" s="29">
        <v>1483.94</v>
      </c>
      <c r="L1330" s="29">
        <v>1483.94</v>
      </c>
      <c r="M1330" s="29">
        <v>1483.94</v>
      </c>
      <c r="N1330" s="29">
        <v>0</v>
      </c>
      <c r="O1330" s="29">
        <v>0</v>
      </c>
    </row>
    <row r="1331" spans="1:15" x14ac:dyDescent="0.25">
      <c r="A1331" s="15" t="str">
        <f>MID(Tabla1[[#This Row],[Org 2]],1,2)</f>
        <v>11</v>
      </c>
      <c r="B1331" s="27" t="s">
        <v>544</v>
      </c>
      <c r="C1331" s="27" t="s">
        <v>564</v>
      </c>
      <c r="D1331" s="16" t="str">
        <f>VLOOKUP(Tabla1[[#This Row],[Prog.]],Hoja2!B:C,2,FALSE)</f>
        <v>Protección de la salubridad pública</v>
      </c>
      <c r="E1331" s="17" t="str">
        <f t="shared" si="58"/>
        <v>1</v>
      </c>
      <c r="F1331" s="17" t="str">
        <f t="shared" si="59"/>
        <v>12</v>
      </c>
      <c r="G1331" s="27" t="s">
        <v>125</v>
      </c>
      <c r="H1331" s="28" t="s">
        <v>126</v>
      </c>
      <c r="I1331" s="29">
        <v>153792</v>
      </c>
      <c r="J1331" s="29">
        <v>0</v>
      </c>
      <c r="K1331" s="29">
        <v>153792</v>
      </c>
      <c r="L1331" s="29">
        <v>106534</v>
      </c>
      <c r="M1331" s="29">
        <v>106534</v>
      </c>
      <c r="N1331" s="29">
        <v>24901.49</v>
      </c>
      <c r="O1331" s="29">
        <v>24901.49</v>
      </c>
    </row>
    <row r="1332" spans="1:15" x14ac:dyDescent="0.25">
      <c r="A1332" s="15" t="str">
        <f>MID(Tabla1[[#This Row],[Org 2]],1,2)</f>
        <v>11</v>
      </c>
      <c r="B1332" s="27" t="s">
        <v>544</v>
      </c>
      <c r="C1332" s="27" t="s">
        <v>564</v>
      </c>
      <c r="D1332" s="16" t="str">
        <f>VLOOKUP(Tabla1[[#This Row],[Prog.]],Hoja2!B:C,2,FALSE)</f>
        <v>Protección de la salubridad pública</v>
      </c>
      <c r="E1332" s="17" t="str">
        <f t="shared" ref="E1332:E1338" si="60">LEFT(G1332,1)</f>
        <v>1</v>
      </c>
      <c r="F1332" s="17" t="str">
        <f t="shared" ref="F1332:F1338" si="61">LEFT(G1332,2)</f>
        <v>12</v>
      </c>
      <c r="G1332" s="27" t="s">
        <v>127</v>
      </c>
      <c r="H1332" s="28" t="s">
        <v>128</v>
      </c>
      <c r="I1332" s="29">
        <v>15905</v>
      </c>
      <c r="J1332" s="29">
        <v>0</v>
      </c>
      <c r="K1332" s="29">
        <v>15905</v>
      </c>
      <c r="L1332" s="29">
        <v>0</v>
      </c>
      <c r="M1332" s="29">
        <v>0</v>
      </c>
      <c r="N1332" s="29">
        <v>0</v>
      </c>
      <c r="O1332" s="29">
        <v>0</v>
      </c>
    </row>
    <row r="1333" spans="1:15" x14ac:dyDescent="0.25">
      <c r="A1333" s="15" t="str">
        <f>MID(Tabla1[[#This Row],[Org 2]],1,2)</f>
        <v>11</v>
      </c>
      <c r="B1333" s="27" t="s">
        <v>544</v>
      </c>
      <c r="C1333" s="27" t="s">
        <v>564</v>
      </c>
      <c r="D1333" s="16" t="str">
        <f>VLOOKUP(Tabla1[[#This Row],[Prog.]],Hoja2!B:C,2,FALSE)</f>
        <v>Protección de la salubridad pública</v>
      </c>
      <c r="E1333" s="17" t="str">
        <f t="shared" si="60"/>
        <v>1</v>
      </c>
      <c r="F1333" s="17" t="str">
        <f t="shared" si="61"/>
        <v>12</v>
      </c>
      <c r="G1333" s="27" t="s">
        <v>95</v>
      </c>
      <c r="H1333" s="28" t="s">
        <v>96</v>
      </c>
      <c r="I1333" s="29">
        <v>36544</v>
      </c>
      <c r="J1333" s="29">
        <v>0</v>
      </c>
      <c r="K1333" s="29">
        <v>36544</v>
      </c>
      <c r="L1333" s="29">
        <v>12181</v>
      </c>
      <c r="M1333" s="29">
        <v>12181</v>
      </c>
      <c r="N1333" s="29">
        <v>3445.84</v>
      </c>
      <c r="O1333" s="29">
        <v>3445.84</v>
      </c>
    </row>
    <row r="1334" spans="1:15" x14ac:dyDescent="0.25">
      <c r="A1334" s="15" t="str">
        <f>MID(Tabla1[[#This Row],[Org 2]],1,2)</f>
        <v>11</v>
      </c>
      <c r="B1334" s="27" t="s">
        <v>544</v>
      </c>
      <c r="C1334" s="27" t="s">
        <v>564</v>
      </c>
      <c r="D1334" s="16" t="str">
        <f>VLOOKUP(Tabla1[[#This Row],[Prog.]],Hoja2!B:C,2,FALSE)</f>
        <v>Protección de la salubridad pública</v>
      </c>
      <c r="E1334" s="17" t="str">
        <f t="shared" si="60"/>
        <v>1</v>
      </c>
      <c r="F1334" s="17" t="str">
        <f t="shared" si="61"/>
        <v>12</v>
      </c>
      <c r="G1334" s="27" t="s">
        <v>129</v>
      </c>
      <c r="H1334" s="28" t="s">
        <v>130</v>
      </c>
      <c r="I1334" s="29">
        <v>30976</v>
      </c>
      <c r="J1334" s="29">
        <v>0</v>
      </c>
      <c r="K1334" s="29">
        <v>30976</v>
      </c>
      <c r="L1334" s="29">
        <v>29928</v>
      </c>
      <c r="M1334" s="29">
        <v>29928</v>
      </c>
      <c r="N1334" s="29">
        <v>11427.6</v>
      </c>
      <c r="O1334" s="29">
        <v>11427.6</v>
      </c>
    </row>
    <row r="1335" spans="1:15" x14ac:dyDescent="0.25">
      <c r="A1335" s="15" t="str">
        <f>MID(Tabla1[[#This Row],[Org 2]],1,2)</f>
        <v>11</v>
      </c>
      <c r="B1335" s="27" t="s">
        <v>544</v>
      </c>
      <c r="C1335" s="27" t="s">
        <v>564</v>
      </c>
      <c r="D1335" s="16" t="str">
        <f>VLOOKUP(Tabla1[[#This Row],[Prog.]],Hoja2!B:C,2,FALSE)</f>
        <v>Protección de la salubridad pública</v>
      </c>
      <c r="E1335" s="17" t="str">
        <f t="shared" si="60"/>
        <v>1</v>
      </c>
      <c r="F1335" s="17" t="str">
        <f t="shared" si="61"/>
        <v>12</v>
      </c>
      <c r="G1335" s="27" t="s">
        <v>97</v>
      </c>
      <c r="H1335" s="28" t="s">
        <v>98</v>
      </c>
      <c r="I1335" s="29">
        <v>29371</v>
      </c>
      <c r="J1335" s="29">
        <v>0</v>
      </c>
      <c r="K1335" s="29">
        <v>29371</v>
      </c>
      <c r="L1335" s="29">
        <v>29371</v>
      </c>
      <c r="M1335" s="29">
        <v>29371</v>
      </c>
      <c r="N1335" s="29">
        <v>7917.36</v>
      </c>
      <c r="O1335" s="29">
        <v>7917.36</v>
      </c>
    </row>
    <row r="1336" spans="1:15" x14ac:dyDescent="0.25">
      <c r="A1336" s="15" t="str">
        <f>MID(Tabla1[[#This Row],[Org 2]],1,2)</f>
        <v>11</v>
      </c>
      <c r="B1336" s="27" t="s">
        <v>544</v>
      </c>
      <c r="C1336" s="27" t="s">
        <v>564</v>
      </c>
      <c r="D1336" s="16" t="str">
        <f>VLOOKUP(Tabla1[[#This Row],[Prog.]],Hoja2!B:C,2,FALSE)</f>
        <v>Protección de la salubridad pública</v>
      </c>
      <c r="E1336" s="17" t="str">
        <f t="shared" si="60"/>
        <v>1</v>
      </c>
      <c r="F1336" s="17" t="str">
        <f t="shared" si="61"/>
        <v>12</v>
      </c>
      <c r="G1336" s="27" t="s">
        <v>99</v>
      </c>
      <c r="H1336" s="28" t="s">
        <v>100</v>
      </c>
      <c r="I1336" s="29">
        <v>132220</v>
      </c>
      <c r="J1336" s="29">
        <v>0</v>
      </c>
      <c r="K1336" s="29">
        <v>132220</v>
      </c>
      <c r="L1336" s="29">
        <v>83999</v>
      </c>
      <c r="M1336" s="29">
        <v>83999</v>
      </c>
      <c r="N1336" s="29">
        <v>21259.3</v>
      </c>
      <c r="O1336" s="29">
        <v>21259.3</v>
      </c>
    </row>
    <row r="1337" spans="1:15" x14ac:dyDescent="0.25">
      <c r="A1337" s="15" t="str">
        <f>MID(Tabla1[[#This Row],[Org 2]],1,2)</f>
        <v>11</v>
      </c>
      <c r="B1337" s="27" t="s">
        <v>544</v>
      </c>
      <c r="C1337" s="27" t="s">
        <v>564</v>
      </c>
      <c r="D1337" s="16" t="str">
        <f>VLOOKUP(Tabla1[[#This Row],[Prog.]],Hoja2!B:C,2,FALSE)</f>
        <v>Protección de la salubridad pública</v>
      </c>
      <c r="E1337" s="17" t="str">
        <f t="shared" si="60"/>
        <v>1</v>
      </c>
      <c r="F1337" s="17" t="str">
        <f t="shared" si="61"/>
        <v>12</v>
      </c>
      <c r="G1337" s="27" t="s">
        <v>101</v>
      </c>
      <c r="H1337" s="28" t="s">
        <v>102</v>
      </c>
      <c r="I1337" s="29">
        <v>334206</v>
      </c>
      <c r="J1337" s="29">
        <v>0</v>
      </c>
      <c r="K1337" s="29">
        <v>334206</v>
      </c>
      <c r="L1337" s="29">
        <v>215168.6</v>
      </c>
      <c r="M1337" s="29">
        <v>215168.6</v>
      </c>
      <c r="N1337" s="29">
        <v>70859.67</v>
      </c>
      <c r="O1337" s="29">
        <v>70859.67</v>
      </c>
    </row>
    <row r="1338" spans="1:15" x14ac:dyDescent="0.25">
      <c r="A1338" s="15" t="str">
        <f>MID(Tabla1[[#This Row],[Org 2]],1,2)</f>
        <v>11</v>
      </c>
      <c r="B1338" s="27" t="s">
        <v>544</v>
      </c>
      <c r="C1338" s="27" t="s">
        <v>564</v>
      </c>
      <c r="D1338" s="16" t="str">
        <f>VLOOKUP(Tabla1[[#This Row],[Prog.]],Hoja2!B:C,2,FALSE)</f>
        <v>Protección de la salubridad pública</v>
      </c>
      <c r="E1338" s="17" t="str">
        <f t="shared" si="60"/>
        <v>1</v>
      </c>
      <c r="F1338" s="17" t="str">
        <f t="shared" si="61"/>
        <v>12</v>
      </c>
      <c r="G1338" s="27" t="s">
        <v>103</v>
      </c>
      <c r="H1338" s="28" t="s">
        <v>104</v>
      </c>
      <c r="I1338" s="29">
        <v>12430</v>
      </c>
      <c r="J1338" s="29">
        <v>0</v>
      </c>
      <c r="K1338" s="29">
        <v>12430</v>
      </c>
      <c r="L1338" s="29">
        <v>12429</v>
      </c>
      <c r="M1338" s="29">
        <v>12429</v>
      </c>
      <c r="N1338" s="29">
        <v>4885.29</v>
      </c>
      <c r="O1338" s="29">
        <v>4885.29</v>
      </c>
    </row>
    <row r="1339" spans="1:15" x14ac:dyDescent="0.25">
      <c r="A1339" s="15" t="str">
        <f>MID(Tabla1[[#This Row],[Org 2]],1,2)</f>
        <v>11</v>
      </c>
      <c r="B1339" s="27" t="s">
        <v>544</v>
      </c>
      <c r="C1339" s="27" t="s">
        <v>564</v>
      </c>
      <c r="D1339" s="16" t="str">
        <f>VLOOKUP(Tabla1[[#This Row],[Prog.]],Hoja2!B:C,2,FALSE)</f>
        <v>Protección de la salubridad pública</v>
      </c>
      <c r="E1339" s="17" t="str">
        <f t="shared" ref="E1339:E1346" si="62">LEFT(G1339,1)</f>
        <v>1</v>
      </c>
      <c r="F1339" s="17" t="str">
        <f t="shared" ref="F1339:F1346" si="63">LEFT(G1339,2)</f>
        <v>13</v>
      </c>
      <c r="G1339" s="27" t="s">
        <v>142</v>
      </c>
      <c r="H1339" s="28" t="s">
        <v>94</v>
      </c>
      <c r="I1339" s="29">
        <v>270507</v>
      </c>
      <c r="J1339" s="29">
        <v>0</v>
      </c>
      <c r="K1339" s="29">
        <v>270507</v>
      </c>
      <c r="L1339" s="29">
        <v>264892</v>
      </c>
      <c r="M1339" s="29">
        <v>264892</v>
      </c>
      <c r="N1339" s="29">
        <v>65930.02</v>
      </c>
      <c r="O1339" s="29">
        <v>65930.02</v>
      </c>
    </row>
    <row r="1340" spans="1:15" x14ac:dyDescent="0.25">
      <c r="A1340" s="15" t="str">
        <f>MID(Tabla1[[#This Row],[Org 2]],1,2)</f>
        <v>11</v>
      </c>
      <c r="B1340" s="27" t="s">
        <v>544</v>
      </c>
      <c r="C1340" s="27" t="s">
        <v>564</v>
      </c>
      <c r="D1340" s="16" t="str">
        <f>VLOOKUP(Tabla1[[#This Row],[Prog.]],Hoja2!B:C,2,FALSE)</f>
        <v>Protección de la salubridad pública</v>
      </c>
      <c r="E1340" s="17" t="str">
        <f t="shared" si="62"/>
        <v>1</v>
      </c>
      <c r="F1340" s="17" t="str">
        <f t="shared" si="63"/>
        <v>13</v>
      </c>
      <c r="G1340" s="27" t="s">
        <v>143</v>
      </c>
      <c r="H1340" s="28" t="s">
        <v>144</v>
      </c>
      <c r="I1340" s="29">
        <v>1000</v>
      </c>
      <c r="J1340" s="29">
        <v>0</v>
      </c>
      <c r="K1340" s="29">
        <v>1000</v>
      </c>
      <c r="L1340" s="29">
        <v>0</v>
      </c>
      <c r="M1340" s="29">
        <v>0</v>
      </c>
      <c r="N1340" s="29">
        <v>0</v>
      </c>
      <c r="O1340" s="29">
        <v>0</v>
      </c>
    </row>
    <row r="1341" spans="1:15" x14ac:dyDescent="0.25">
      <c r="A1341" s="15" t="str">
        <f>MID(Tabla1[[#This Row],[Org 2]],1,2)</f>
        <v>11</v>
      </c>
      <c r="B1341" s="27" t="s">
        <v>544</v>
      </c>
      <c r="C1341" s="27" t="s">
        <v>564</v>
      </c>
      <c r="D1341" s="16" t="str">
        <f>VLOOKUP(Tabla1[[#This Row],[Prog.]],Hoja2!B:C,2,FALSE)</f>
        <v>Protección de la salubridad pública</v>
      </c>
      <c r="E1341" s="17" t="str">
        <f t="shared" si="62"/>
        <v>1</v>
      </c>
      <c r="F1341" s="17" t="str">
        <f t="shared" si="63"/>
        <v>13</v>
      </c>
      <c r="G1341" s="27" t="s">
        <v>145</v>
      </c>
      <c r="H1341" s="28" t="s">
        <v>146</v>
      </c>
      <c r="I1341" s="29">
        <v>290006</v>
      </c>
      <c r="J1341" s="29">
        <v>0</v>
      </c>
      <c r="K1341" s="29">
        <v>290006</v>
      </c>
      <c r="L1341" s="29">
        <v>282816</v>
      </c>
      <c r="M1341" s="29">
        <v>282816</v>
      </c>
      <c r="N1341" s="29">
        <v>92207.49</v>
      </c>
      <c r="O1341" s="29">
        <v>92207.49</v>
      </c>
    </row>
    <row r="1342" spans="1:15" x14ac:dyDescent="0.25">
      <c r="A1342" s="15" t="str">
        <f>MID(Tabla1[[#This Row],[Org 2]],1,2)</f>
        <v>11</v>
      </c>
      <c r="B1342" s="27" t="s">
        <v>544</v>
      </c>
      <c r="C1342" s="27" t="s">
        <v>564</v>
      </c>
      <c r="D1342" s="16" t="str">
        <f>VLOOKUP(Tabla1[[#This Row],[Prog.]],Hoja2!B:C,2,FALSE)</f>
        <v>Protección de la salubridad pública</v>
      </c>
      <c r="E1342" s="17" t="str">
        <f t="shared" si="62"/>
        <v>1</v>
      </c>
      <c r="F1342" s="17" t="str">
        <f t="shared" si="63"/>
        <v>15</v>
      </c>
      <c r="G1342" s="27" t="s">
        <v>149</v>
      </c>
      <c r="H1342" s="28" t="s">
        <v>150</v>
      </c>
      <c r="I1342" s="29">
        <v>2500</v>
      </c>
      <c r="J1342" s="29">
        <v>0</v>
      </c>
      <c r="K1342" s="29">
        <v>2500</v>
      </c>
      <c r="L1342" s="29">
        <v>607.76</v>
      </c>
      <c r="M1342" s="29">
        <v>607.76</v>
      </c>
      <c r="N1342" s="29">
        <v>607.76</v>
      </c>
      <c r="O1342" s="29">
        <v>607.76</v>
      </c>
    </row>
    <row r="1343" spans="1:15" x14ac:dyDescent="0.25">
      <c r="A1343" s="15" t="str">
        <f>MID(Tabla1[[#This Row],[Org 2]],1,2)</f>
        <v>11</v>
      </c>
      <c r="B1343" s="27" t="s">
        <v>544</v>
      </c>
      <c r="C1343" s="27" t="s">
        <v>564</v>
      </c>
      <c r="D1343" s="16" t="str">
        <f>VLOOKUP(Tabla1[[#This Row],[Prog.]],Hoja2!B:C,2,FALSE)</f>
        <v>Protección de la salubridad pública</v>
      </c>
      <c r="E1343" s="17" t="str">
        <f t="shared" si="62"/>
        <v>2</v>
      </c>
      <c r="F1343" s="17" t="str">
        <f t="shared" si="63"/>
        <v>20</v>
      </c>
      <c r="G1343" s="27" t="s">
        <v>131</v>
      </c>
      <c r="H1343" s="28" t="s">
        <v>132</v>
      </c>
      <c r="I1343" s="29">
        <v>9500</v>
      </c>
      <c r="J1343" s="29">
        <v>0</v>
      </c>
      <c r="K1343" s="29">
        <v>9500</v>
      </c>
      <c r="L1343" s="29">
        <v>6000</v>
      </c>
      <c r="M1343" s="29">
        <v>6000</v>
      </c>
      <c r="N1343" s="29">
        <v>694.87</v>
      </c>
      <c r="O1343" s="29">
        <v>694.87</v>
      </c>
    </row>
    <row r="1344" spans="1:15" x14ac:dyDescent="0.25">
      <c r="A1344" s="15" t="str">
        <f>MID(Tabla1[[#This Row],[Org 2]],1,2)</f>
        <v>11</v>
      </c>
      <c r="B1344" s="27" t="s">
        <v>544</v>
      </c>
      <c r="C1344" s="27" t="s">
        <v>564</v>
      </c>
      <c r="D1344" s="16" t="str">
        <f>VLOOKUP(Tabla1[[#This Row],[Prog.]],Hoja2!B:C,2,FALSE)</f>
        <v>Protección de la salubridad pública</v>
      </c>
      <c r="E1344" s="17" t="str">
        <f t="shared" si="62"/>
        <v>2</v>
      </c>
      <c r="F1344" s="17" t="str">
        <f t="shared" si="63"/>
        <v>21</v>
      </c>
      <c r="G1344" s="27" t="s">
        <v>211</v>
      </c>
      <c r="H1344" s="28" t="s">
        <v>212</v>
      </c>
      <c r="I1344" s="29">
        <v>1000</v>
      </c>
      <c r="J1344" s="29">
        <v>0</v>
      </c>
      <c r="K1344" s="29">
        <v>1000</v>
      </c>
      <c r="L1344" s="29">
        <v>0</v>
      </c>
      <c r="M1344" s="29">
        <v>0</v>
      </c>
      <c r="N1344" s="29">
        <v>0</v>
      </c>
      <c r="O1344" s="29">
        <v>0</v>
      </c>
    </row>
    <row r="1345" spans="1:15" x14ac:dyDescent="0.25">
      <c r="A1345" s="15" t="str">
        <f>MID(Tabla1[[#This Row],[Org 2]],1,2)</f>
        <v>11</v>
      </c>
      <c r="B1345" s="27" t="s">
        <v>544</v>
      </c>
      <c r="C1345" s="27" t="s">
        <v>564</v>
      </c>
      <c r="D1345" s="16" t="str">
        <f>VLOOKUP(Tabla1[[#This Row],[Prog.]],Hoja2!B:C,2,FALSE)</f>
        <v>Protección de la salubridad pública</v>
      </c>
      <c r="E1345" s="17" t="str">
        <f t="shared" si="62"/>
        <v>2</v>
      </c>
      <c r="F1345" s="17" t="str">
        <f t="shared" si="63"/>
        <v>21</v>
      </c>
      <c r="G1345" s="27" t="s">
        <v>133</v>
      </c>
      <c r="H1345" s="28" t="s">
        <v>134</v>
      </c>
      <c r="I1345" s="29">
        <v>11000</v>
      </c>
      <c r="J1345" s="29">
        <v>0</v>
      </c>
      <c r="K1345" s="29">
        <v>11000</v>
      </c>
      <c r="L1345" s="29">
        <v>4397.7700000000004</v>
      </c>
      <c r="M1345" s="29">
        <v>4397.7700000000004</v>
      </c>
      <c r="N1345" s="29">
        <v>2692.88</v>
      </c>
      <c r="O1345" s="29">
        <v>2692.88</v>
      </c>
    </row>
    <row r="1346" spans="1:15" x14ac:dyDescent="0.25">
      <c r="A1346" s="15" t="str">
        <f>MID(Tabla1[[#This Row],[Org 2]],1,2)</f>
        <v>11</v>
      </c>
      <c r="B1346" s="27" t="s">
        <v>544</v>
      </c>
      <c r="C1346" s="27" t="s">
        <v>564</v>
      </c>
      <c r="D1346" s="16" t="str">
        <f>VLOOKUP(Tabla1[[#This Row],[Prog.]],Hoja2!B:C,2,FALSE)</f>
        <v>Protección de la salubridad pública</v>
      </c>
      <c r="E1346" s="17" t="str">
        <f t="shared" si="62"/>
        <v>2</v>
      </c>
      <c r="F1346" s="17" t="str">
        <f t="shared" si="63"/>
        <v>21</v>
      </c>
      <c r="G1346" s="27" t="s">
        <v>151</v>
      </c>
      <c r="H1346" s="28" t="s">
        <v>152</v>
      </c>
      <c r="I1346" s="29">
        <v>5000</v>
      </c>
      <c r="J1346" s="29">
        <v>0</v>
      </c>
      <c r="K1346" s="29">
        <v>5000</v>
      </c>
      <c r="L1346" s="29">
        <v>4000</v>
      </c>
      <c r="M1346" s="29">
        <v>52.33</v>
      </c>
      <c r="N1346" s="29">
        <v>52.33</v>
      </c>
      <c r="O1346" s="29">
        <v>52.33</v>
      </c>
    </row>
    <row r="1347" spans="1:15" x14ac:dyDescent="0.25">
      <c r="A1347" s="15" t="str">
        <f>MID(Tabla1[[#This Row],[Org 2]],1,2)</f>
        <v>11</v>
      </c>
      <c r="B1347" s="27" t="s">
        <v>544</v>
      </c>
      <c r="C1347" s="27" t="s">
        <v>564</v>
      </c>
      <c r="D1347" s="16" t="str">
        <f>VLOOKUP(Tabla1[[#This Row],[Prog.]],Hoja2!B:C,2,FALSE)</f>
        <v>Protección de la salubridad pública</v>
      </c>
      <c r="E1347" s="17" t="str">
        <f t="shared" ref="E1347:E1354" si="64">LEFT(G1347,1)</f>
        <v>2</v>
      </c>
      <c r="F1347" s="17" t="str">
        <f t="shared" ref="F1347:F1354" si="65">LEFT(G1347,2)</f>
        <v>22</v>
      </c>
      <c r="G1347" s="27" t="s">
        <v>168</v>
      </c>
      <c r="H1347" s="28" t="s">
        <v>169</v>
      </c>
      <c r="I1347" s="29">
        <v>7500</v>
      </c>
      <c r="J1347" s="29">
        <v>0</v>
      </c>
      <c r="K1347" s="29">
        <v>7500</v>
      </c>
      <c r="L1347" s="29">
        <v>7000</v>
      </c>
      <c r="M1347" s="29">
        <v>7000</v>
      </c>
      <c r="N1347" s="29">
        <v>2161.73</v>
      </c>
      <c r="O1347" s="29">
        <v>2161.73</v>
      </c>
    </row>
    <row r="1348" spans="1:15" x14ac:dyDescent="0.25">
      <c r="A1348" s="15" t="str">
        <f>MID(Tabla1[[#This Row],[Org 2]],1,2)</f>
        <v>11</v>
      </c>
      <c r="B1348" s="27" t="s">
        <v>544</v>
      </c>
      <c r="C1348" s="27" t="s">
        <v>564</v>
      </c>
      <c r="D1348" s="16" t="str">
        <f>VLOOKUP(Tabla1[[#This Row],[Prog.]],Hoja2!B:C,2,FALSE)</f>
        <v>Protección de la salubridad pública</v>
      </c>
      <c r="E1348" s="17" t="str">
        <f t="shared" si="64"/>
        <v>2</v>
      </c>
      <c r="F1348" s="17" t="str">
        <f t="shared" si="65"/>
        <v>22</v>
      </c>
      <c r="G1348" s="27" t="s">
        <v>213</v>
      </c>
      <c r="H1348" s="28" t="s">
        <v>214</v>
      </c>
      <c r="I1348" s="29">
        <v>550</v>
      </c>
      <c r="J1348" s="29">
        <v>0</v>
      </c>
      <c r="K1348" s="29">
        <v>550</v>
      </c>
      <c r="L1348" s="29">
        <v>0</v>
      </c>
      <c r="M1348" s="29">
        <v>0</v>
      </c>
      <c r="N1348" s="29">
        <v>0</v>
      </c>
      <c r="O1348" s="29">
        <v>0</v>
      </c>
    </row>
    <row r="1349" spans="1:15" x14ac:dyDescent="0.25">
      <c r="A1349" s="15" t="str">
        <f>MID(Tabla1[[#This Row],[Org 2]],1,2)</f>
        <v>11</v>
      </c>
      <c r="B1349" s="27" t="s">
        <v>544</v>
      </c>
      <c r="C1349" s="27" t="s">
        <v>564</v>
      </c>
      <c r="D1349" s="16" t="str">
        <f>VLOOKUP(Tabla1[[#This Row],[Prog.]],Hoja2!B:C,2,FALSE)</f>
        <v>Protección de la salubridad pública</v>
      </c>
      <c r="E1349" s="17" t="str">
        <f t="shared" si="64"/>
        <v>2</v>
      </c>
      <c r="F1349" s="17" t="str">
        <f t="shared" si="65"/>
        <v>22</v>
      </c>
      <c r="G1349" s="27" t="s">
        <v>153</v>
      </c>
      <c r="H1349" s="28" t="s">
        <v>154</v>
      </c>
      <c r="I1349" s="29">
        <v>12000</v>
      </c>
      <c r="J1349" s="29">
        <v>0</v>
      </c>
      <c r="K1349" s="29">
        <v>12000</v>
      </c>
      <c r="L1349" s="29">
        <v>2844.8</v>
      </c>
      <c r="M1349" s="29">
        <v>2844.8</v>
      </c>
      <c r="N1349" s="29">
        <v>401.03</v>
      </c>
      <c r="O1349" s="29">
        <v>401.03</v>
      </c>
    </row>
    <row r="1350" spans="1:15" x14ac:dyDescent="0.25">
      <c r="A1350" s="15" t="str">
        <f>MID(Tabla1[[#This Row],[Org 2]],1,2)</f>
        <v>11</v>
      </c>
      <c r="B1350" s="27" t="s">
        <v>544</v>
      </c>
      <c r="C1350" s="27" t="s">
        <v>564</v>
      </c>
      <c r="D1350" s="16" t="str">
        <f>VLOOKUP(Tabla1[[#This Row],[Prog.]],Hoja2!B:C,2,FALSE)</f>
        <v>Protección de la salubridad pública</v>
      </c>
      <c r="E1350" s="17" t="str">
        <f t="shared" si="64"/>
        <v>2</v>
      </c>
      <c r="F1350" s="17" t="str">
        <f t="shared" si="65"/>
        <v>22</v>
      </c>
      <c r="G1350" s="27" t="s">
        <v>155</v>
      </c>
      <c r="H1350" s="28" t="s">
        <v>156</v>
      </c>
      <c r="I1350" s="29">
        <v>3500</v>
      </c>
      <c r="J1350" s="29">
        <v>0</v>
      </c>
      <c r="K1350" s="29">
        <v>3500</v>
      </c>
      <c r="L1350" s="29">
        <v>3404.15</v>
      </c>
      <c r="M1350" s="29">
        <v>3404.15</v>
      </c>
      <c r="N1350" s="29">
        <v>0</v>
      </c>
      <c r="O1350" s="29">
        <v>0</v>
      </c>
    </row>
    <row r="1351" spans="1:15" x14ac:dyDescent="0.25">
      <c r="A1351" s="15" t="str">
        <f>MID(Tabla1[[#This Row],[Org 2]],1,2)</f>
        <v>11</v>
      </c>
      <c r="B1351" s="27" t="s">
        <v>544</v>
      </c>
      <c r="C1351" s="27" t="s">
        <v>564</v>
      </c>
      <c r="D1351" s="16" t="str">
        <f>VLOOKUP(Tabla1[[#This Row],[Prog.]],Hoja2!B:C,2,FALSE)</f>
        <v>Protección de la salubridad pública</v>
      </c>
      <c r="E1351" s="17" t="str">
        <f t="shared" si="64"/>
        <v>2</v>
      </c>
      <c r="F1351" s="17" t="str">
        <f t="shared" si="65"/>
        <v>22</v>
      </c>
      <c r="G1351" s="27" t="s">
        <v>299</v>
      </c>
      <c r="H1351" s="28" t="s">
        <v>300</v>
      </c>
      <c r="I1351" s="29">
        <v>59070</v>
      </c>
      <c r="J1351" s="29">
        <v>0</v>
      </c>
      <c r="K1351" s="29">
        <v>59070</v>
      </c>
      <c r="L1351" s="29">
        <v>76117</v>
      </c>
      <c r="M1351" s="29">
        <v>76117</v>
      </c>
      <c r="N1351" s="29">
        <v>8929.49</v>
      </c>
      <c r="O1351" s="29">
        <v>8929.49</v>
      </c>
    </row>
    <row r="1352" spans="1:15" x14ac:dyDescent="0.25">
      <c r="A1352" s="15" t="str">
        <f>MID(Tabla1[[#This Row],[Org 2]],1,2)</f>
        <v>11</v>
      </c>
      <c r="B1352" s="27" t="s">
        <v>544</v>
      </c>
      <c r="C1352" s="27" t="s">
        <v>564</v>
      </c>
      <c r="D1352" s="16" t="str">
        <f>VLOOKUP(Tabla1[[#This Row],[Prog.]],Hoja2!B:C,2,FALSE)</f>
        <v>Protección de la salubridad pública</v>
      </c>
      <c r="E1352" s="17" t="str">
        <f t="shared" si="64"/>
        <v>2</v>
      </c>
      <c r="F1352" s="17" t="str">
        <f t="shared" si="65"/>
        <v>22</v>
      </c>
      <c r="G1352" s="27" t="s">
        <v>157</v>
      </c>
      <c r="H1352" s="28" t="s">
        <v>158</v>
      </c>
      <c r="I1352" s="29">
        <v>2400</v>
      </c>
      <c r="J1352" s="29">
        <v>0</v>
      </c>
      <c r="K1352" s="29">
        <v>2400</v>
      </c>
      <c r="L1352" s="29">
        <v>2000</v>
      </c>
      <c r="M1352" s="29">
        <v>2000</v>
      </c>
      <c r="N1352" s="29">
        <v>376.19</v>
      </c>
      <c r="O1352" s="29">
        <v>376.19</v>
      </c>
    </row>
    <row r="1353" spans="1:15" x14ac:dyDescent="0.25">
      <c r="A1353" s="15" t="str">
        <f>MID(Tabla1[[#This Row],[Org 2]],1,2)</f>
        <v>11</v>
      </c>
      <c r="B1353" s="27" t="s">
        <v>544</v>
      </c>
      <c r="C1353" s="27" t="s">
        <v>564</v>
      </c>
      <c r="D1353" s="16" t="str">
        <f>VLOOKUP(Tabla1[[#This Row],[Prog.]],Hoja2!B:C,2,FALSE)</f>
        <v>Protección de la salubridad pública</v>
      </c>
      <c r="E1353" s="17" t="str">
        <f t="shared" si="64"/>
        <v>2</v>
      </c>
      <c r="F1353" s="17" t="str">
        <f t="shared" si="65"/>
        <v>22</v>
      </c>
      <c r="G1353" s="27" t="s">
        <v>438</v>
      </c>
      <c r="H1353" s="28" t="s">
        <v>439</v>
      </c>
      <c r="I1353" s="29">
        <v>37600</v>
      </c>
      <c r="J1353" s="29">
        <v>0</v>
      </c>
      <c r="K1353" s="29">
        <v>37600</v>
      </c>
      <c r="L1353" s="29">
        <v>16861.849999999999</v>
      </c>
      <c r="M1353" s="29">
        <v>16861.849999999999</v>
      </c>
      <c r="N1353" s="29">
        <v>3984.33</v>
      </c>
      <c r="O1353" s="29">
        <v>3984.33</v>
      </c>
    </row>
    <row r="1354" spans="1:15" x14ac:dyDescent="0.25">
      <c r="A1354" s="15" t="str">
        <f>MID(Tabla1[[#This Row],[Org 2]],1,2)</f>
        <v>11</v>
      </c>
      <c r="B1354" s="27" t="s">
        <v>544</v>
      </c>
      <c r="C1354" s="27" t="s">
        <v>564</v>
      </c>
      <c r="D1354" s="16" t="str">
        <f>VLOOKUP(Tabla1[[#This Row],[Prog.]],Hoja2!B:C,2,FALSE)</f>
        <v>Protección de la salubridad pública</v>
      </c>
      <c r="E1354" s="17" t="str">
        <f t="shared" si="64"/>
        <v>2</v>
      </c>
      <c r="F1354" s="17" t="str">
        <f t="shared" si="65"/>
        <v>22</v>
      </c>
      <c r="G1354" s="27" t="s">
        <v>159</v>
      </c>
      <c r="H1354" s="28" t="s">
        <v>160</v>
      </c>
      <c r="I1354" s="29">
        <v>17000</v>
      </c>
      <c r="J1354" s="29">
        <v>0</v>
      </c>
      <c r="K1354" s="29">
        <v>17000</v>
      </c>
      <c r="L1354" s="29">
        <v>11647.18</v>
      </c>
      <c r="M1354" s="29">
        <v>4802.6000000000004</v>
      </c>
      <c r="N1354" s="29">
        <v>2164.44</v>
      </c>
      <c r="O1354" s="29">
        <v>2164.44</v>
      </c>
    </row>
    <row r="1355" spans="1:15" x14ac:dyDescent="0.25">
      <c r="A1355" s="15" t="str">
        <f>MID(Tabla1[[#This Row],[Org 2]],1,2)</f>
        <v>11</v>
      </c>
      <c r="B1355" s="27" t="s">
        <v>544</v>
      </c>
      <c r="C1355" s="27" t="s">
        <v>564</v>
      </c>
      <c r="D1355" s="16" t="str">
        <f>VLOOKUP(Tabla1[[#This Row],[Prog.]],Hoja2!B:C,2,FALSE)</f>
        <v>Protección de la salubridad pública</v>
      </c>
      <c r="E1355" s="17" t="str">
        <f t="shared" ref="E1355:E1358" si="66">LEFT(G1355,1)</f>
        <v>2</v>
      </c>
      <c r="F1355" s="17" t="str">
        <f t="shared" ref="F1355:F1358" si="67">LEFT(G1355,2)</f>
        <v>22</v>
      </c>
      <c r="G1355" s="27" t="s">
        <v>189</v>
      </c>
      <c r="H1355" s="28" t="s">
        <v>190</v>
      </c>
      <c r="I1355" s="29">
        <v>500</v>
      </c>
      <c r="J1355" s="29">
        <v>0</v>
      </c>
      <c r="K1355" s="29">
        <v>500</v>
      </c>
      <c r="L1355" s="29">
        <v>375</v>
      </c>
      <c r="M1355" s="29">
        <v>375</v>
      </c>
      <c r="N1355" s="29">
        <v>117.74</v>
      </c>
      <c r="O1355" s="29">
        <v>117.74</v>
      </c>
    </row>
    <row r="1356" spans="1:15" x14ac:dyDescent="0.25">
      <c r="A1356" s="15" t="str">
        <f>MID(Tabla1[[#This Row],[Org 2]],1,2)</f>
        <v>11</v>
      </c>
      <c r="B1356" s="27" t="s">
        <v>544</v>
      </c>
      <c r="C1356" s="27" t="s">
        <v>564</v>
      </c>
      <c r="D1356" s="16" t="str">
        <f>VLOOKUP(Tabla1[[#This Row],[Prog.]],Hoja2!B:C,2,FALSE)</f>
        <v>Protección de la salubridad pública</v>
      </c>
      <c r="E1356" s="17" t="str">
        <f t="shared" si="66"/>
        <v>2</v>
      </c>
      <c r="F1356" s="17" t="str">
        <f t="shared" si="67"/>
        <v>22</v>
      </c>
      <c r="G1356" s="27" t="s">
        <v>161</v>
      </c>
      <c r="H1356" s="28" t="s">
        <v>162</v>
      </c>
      <c r="I1356" s="29">
        <v>3500</v>
      </c>
      <c r="J1356" s="29">
        <v>0</v>
      </c>
      <c r="K1356" s="29">
        <v>3500</v>
      </c>
      <c r="L1356" s="29">
        <v>0</v>
      </c>
      <c r="M1356" s="29">
        <v>0</v>
      </c>
      <c r="N1356" s="29">
        <v>0</v>
      </c>
      <c r="O1356" s="29">
        <v>0</v>
      </c>
    </row>
    <row r="1357" spans="1:15" x14ac:dyDescent="0.25">
      <c r="A1357" s="15" t="str">
        <f>MID(Tabla1[[#This Row],[Org 2]],1,2)</f>
        <v>11</v>
      </c>
      <c r="B1357" s="27" t="s">
        <v>544</v>
      </c>
      <c r="C1357" s="27" t="s">
        <v>564</v>
      </c>
      <c r="D1357" s="16" t="str">
        <f>VLOOKUP(Tabla1[[#This Row],[Prog.]],Hoja2!B:C,2,FALSE)</f>
        <v>Protección de la salubridad pública</v>
      </c>
      <c r="E1357" s="17" t="str">
        <f t="shared" si="66"/>
        <v>2</v>
      </c>
      <c r="F1357" s="17" t="str">
        <f t="shared" si="67"/>
        <v>22</v>
      </c>
      <c r="G1357" s="27" t="s">
        <v>163</v>
      </c>
      <c r="H1357" s="28" t="s">
        <v>164</v>
      </c>
      <c r="I1357" s="29">
        <v>3500</v>
      </c>
      <c r="J1357" s="29">
        <v>0</v>
      </c>
      <c r="K1357" s="29">
        <v>3500</v>
      </c>
      <c r="L1357" s="29">
        <v>0</v>
      </c>
      <c r="M1357" s="29">
        <v>0</v>
      </c>
      <c r="N1357" s="29">
        <v>0</v>
      </c>
      <c r="O1357" s="29">
        <v>0</v>
      </c>
    </row>
    <row r="1358" spans="1:15" x14ac:dyDescent="0.25">
      <c r="A1358" s="15" t="str">
        <f>MID(Tabla1[[#This Row],[Org 2]],1,2)</f>
        <v>11</v>
      </c>
      <c r="B1358" s="27" t="s">
        <v>544</v>
      </c>
      <c r="C1358" s="27" t="s">
        <v>564</v>
      </c>
      <c r="D1358" s="16" t="str">
        <f>VLOOKUP(Tabla1[[#This Row],[Prog.]],Hoja2!B:C,2,FALSE)</f>
        <v>Protección de la salubridad pública</v>
      </c>
      <c r="E1358" s="17" t="str">
        <f t="shared" si="66"/>
        <v>2</v>
      </c>
      <c r="F1358" s="17" t="str">
        <f t="shared" si="67"/>
        <v>22</v>
      </c>
      <c r="G1358" s="27" t="s">
        <v>165</v>
      </c>
      <c r="H1358" s="28" t="s">
        <v>166</v>
      </c>
      <c r="I1358" s="29">
        <v>3500</v>
      </c>
      <c r="J1358" s="29">
        <v>0</v>
      </c>
      <c r="K1358" s="29">
        <v>3500</v>
      </c>
      <c r="L1358" s="29">
        <v>0</v>
      </c>
      <c r="M1358" s="29">
        <v>0</v>
      </c>
      <c r="N1358" s="29">
        <v>0</v>
      </c>
      <c r="O1358" s="29">
        <v>0</v>
      </c>
    </row>
    <row r="1359" spans="1:15" x14ac:dyDescent="0.25">
      <c r="A1359" s="15" t="str">
        <f>MID(Tabla1[[#This Row],[Org 2]],1,2)</f>
        <v>11</v>
      </c>
      <c r="B1359" s="27" t="s">
        <v>544</v>
      </c>
      <c r="C1359" s="27" t="s">
        <v>564</v>
      </c>
      <c r="D1359" s="16" t="str">
        <f>VLOOKUP(Tabla1[[#This Row],[Prog.]],Hoja2!B:C,2,FALSE)</f>
        <v>Protección de la salubridad pública</v>
      </c>
      <c r="E1359" s="17" t="str">
        <f t="shared" ref="E1359:E1366" si="68">LEFT(G1359,1)</f>
        <v>2</v>
      </c>
      <c r="F1359" s="17" t="str">
        <f t="shared" ref="F1359:F1366" si="69">LEFT(G1359,2)</f>
        <v>22</v>
      </c>
      <c r="G1359" s="27" t="s">
        <v>215</v>
      </c>
      <c r="H1359" s="28" t="s">
        <v>216</v>
      </c>
      <c r="I1359" s="29">
        <v>12000</v>
      </c>
      <c r="J1359" s="29">
        <v>0</v>
      </c>
      <c r="K1359" s="29">
        <v>12000</v>
      </c>
      <c r="L1359" s="29">
        <v>13630.36</v>
      </c>
      <c r="M1359" s="29">
        <v>13630.36</v>
      </c>
      <c r="N1359" s="29">
        <v>3407.58</v>
      </c>
      <c r="O1359" s="29">
        <v>2271.7199999999998</v>
      </c>
    </row>
    <row r="1360" spans="1:15" x14ac:dyDescent="0.25">
      <c r="A1360" s="15" t="str">
        <f>MID(Tabla1[[#This Row],[Org 2]],1,2)</f>
        <v>11</v>
      </c>
      <c r="B1360" s="27" t="s">
        <v>544</v>
      </c>
      <c r="C1360" s="27" t="s">
        <v>564</v>
      </c>
      <c r="D1360" s="16" t="str">
        <f>VLOOKUP(Tabla1[[#This Row],[Prog.]],Hoja2!B:C,2,FALSE)</f>
        <v>Protección de la salubridad pública</v>
      </c>
      <c r="E1360" s="17" t="str">
        <f t="shared" si="68"/>
        <v>2</v>
      </c>
      <c r="F1360" s="17" t="str">
        <f t="shared" si="69"/>
        <v>22</v>
      </c>
      <c r="G1360" s="27" t="s">
        <v>171</v>
      </c>
      <c r="H1360" s="28" t="s">
        <v>172</v>
      </c>
      <c r="I1360" s="29">
        <v>97959</v>
      </c>
      <c r="J1360" s="29">
        <v>0</v>
      </c>
      <c r="K1360" s="29">
        <v>97959</v>
      </c>
      <c r="L1360" s="29">
        <v>21120.18</v>
      </c>
      <c r="M1360" s="29">
        <v>500</v>
      </c>
      <c r="N1360" s="29">
        <v>88</v>
      </c>
      <c r="O1360" s="29">
        <v>88</v>
      </c>
    </row>
    <row r="1361" spans="1:15" x14ac:dyDescent="0.25">
      <c r="A1361" s="15" t="str">
        <f>MID(Tabla1[[#This Row],[Org 2]],1,2)</f>
        <v>11</v>
      </c>
      <c r="B1361" s="27" t="s">
        <v>544</v>
      </c>
      <c r="C1361" s="27" t="s">
        <v>564</v>
      </c>
      <c r="D1361" s="16" t="str">
        <f>VLOOKUP(Tabla1[[#This Row],[Prog.]],Hoja2!B:C,2,FALSE)</f>
        <v>Protección de la salubridad pública</v>
      </c>
      <c r="E1361" s="17" t="str">
        <f t="shared" si="68"/>
        <v>2</v>
      </c>
      <c r="F1361" s="17" t="str">
        <f t="shared" si="69"/>
        <v>22</v>
      </c>
      <c r="G1361" s="27" t="s">
        <v>137</v>
      </c>
      <c r="H1361" s="28" t="s">
        <v>138</v>
      </c>
      <c r="I1361" s="29">
        <v>33110</v>
      </c>
      <c r="J1361" s="29">
        <v>0</v>
      </c>
      <c r="K1361" s="29">
        <v>33110</v>
      </c>
      <c r="L1361" s="29">
        <v>70081.45</v>
      </c>
      <c r="M1361" s="29">
        <v>70081.45</v>
      </c>
      <c r="N1361" s="29">
        <v>14926.18</v>
      </c>
      <c r="O1361" s="29">
        <v>14926.18</v>
      </c>
    </row>
    <row r="1362" spans="1:15" x14ac:dyDescent="0.25">
      <c r="A1362" s="15" t="str">
        <f>MID(Tabla1[[#This Row],[Org 2]],1,2)</f>
        <v>11</v>
      </c>
      <c r="B1362" s="27" t="s">
        <v>544</v>
      </c>
      <c r="C1362" s="27" t="s">
        <v>564</v>
      </c>
      <c r="D1362" s="16" t="str">
        <f>VLOOKUP(Tabla1[[#This Row],[Prog.]],Hoja2!B:C,2,FALSE)</f>
        <v>Protección de la salubridad pública</v>
      </c>
      <c r="E1362" s="17" t="str">
        <f t="shared" si="68"/>
        <v>2</v>
      </c>
      <c r="F1362" s="17" t="str">
        <f t="shared" si="69"/>
        <v>23</v>
      </c>
      <c r="G1362" s="27" t="s">
        <v>117</v>
      </c>
      <c r="H1362" s="28" t="s">
        <v>118</v>
      </c>
      <c r="I1362" s="29">
        <v>500</v>
      </c>
      <c r="J1362" s="29">
        <v>0</v>
      </c>
      <c r="K1362" s="29">
        <v>500</v>
      </c>
      <c r="L1362" s="29">
        <v>0</v>
      </c>
      <c r="M1362" s="29">
        <v>0</v>
      </c>
      <c r="N1362" s="29">
        <v>0</v>
      </c>
      <c r="O1362" s="29">
        <v>0</v>
      </c>
    </row>
    <row r="1363" spans="1:15" x14ac:dyDescent="0.25">
      <c r="A1363" s="15" t="str">
        <f>MID(Tabla1[[#This Row],[Org 2]],1,2)</f>
        <v>11</v>
      </c>
      <c r="B1363" s="27" t="s">
        <v>544</v>
      </c>
      <c r="C1363" s="27" t="s">
        <v>564</v>
      </c>
      <c r="D1363" s="16" t="str">
        <f>VLOOKUP(Tabla1[[#This Row],[Prog.]],Hoja2!B:C,2,FALSE)</f>
        <v>Protección de la salubridad pública</v>
      </c>
      <c r="E1363" s="17" t="str">
        <f t="shared" si="68"/>
        <v>2</v>
      </c>
      <c r="F1363" s="17" t="str">
        <f t="shared" si="69"/>
        <v>23</v>
      </c>
      <c r="G1363" s="27" t="s">
        <v>121</v>
      </c>
      <c r="H1363" s="28" t="s">
        <v>122</v>
      </c>
      <c r="I1363" s="29">
        <v>500</v>
      </c>
      <c r="J1363" s="29">
        <v>0</v>
      </c>
      <c r="K1363" s="29">
        <v>500</v>
      </c>
      <c r="L1363" s="29">
        <v>0</v>
      </c>
      <c r="M1363" s="29">
        <v>0</v>
      </c>
      <c r="N1363" s="29">
        <v>0</v>
      </c>
      <c r="O1363" s="29">
        <v>0</v>
      </c>
    </row>
    <row r="1364" spans="1:15" x14ac:dyDescent="0.25">
      <c r="A1364" s="15" t="str">
        <f>MID(Tabla1[[#This Row],[Org 2]],1,2)</f>
        <v>11</v>
      </c>
      <c r="B1364" s="27" t="s">
        <v>544</v>
      </c>
      <c r="C1364" s="27" t="s">
        <v>564</v>
      </c>
      <c r="D1364" s="16" t="str">
        <f>VLOOKUP(Tabla1[[#This Row],[Prog.]],Hoja2!B:C,2,FALSE)</f>
        <v>Protección de la salubridad pública</v>
      </c>
      <c r="E1364" s="17" t="str">
        <f t="shared" si="68"/>
        <v>4</v>
      </c>
      <c r="F1364" s="17" t="str">
        <f t="shared" si="69"/>
        <v>46</v>
      </c>
      <c r="G1364" s="27" t="s">
        <v>182</v>
      </c>
      <c r="H1364" s="28" t="s">
        <v>183</v>
      </c>
      <c r="I1364" s="29">
        <v>3000</v>
      </c>
      <c r="J1364" s="29">
        <v>0</v>
      </c>
      <c r="K1364" s="29">
        <v>3000</v>
      </c>
      <c r="L1364" s="29">
        <v>0</v>
      </c>
      <c r="M1364" s="29">
        <v>0</v>
      </c>
      <c r="N1364" s="29">
        <v>0</v>
      </c>
      <c r="O1364" s="29">
        <v>0</v>
      </c>
    </row>
    <row r="1365" spans="1:15" x14ac:dyDescent="0.25">
      <c r="A1365" s="15" t="str">
        <f>MID(Tabla1[[#This Row],[Org 2]],1,2)</f>
        <v>11</v>
      </c>
      <c r="B1365" s="27" t="s">
        <v>544</v>
      </c>
      <c r="C1365" s="27" t="s">
        <v>564</v>
      </c>
      <c r="D1365" s="16" t="str">
        <f>VLOOKUP(Tabla1[[#This Row],[Prog.]],Hoja2!B:C,2,FALSE)</f>
        <v>Protección de la salubridad pública</v>
      </c>
      <c r="E1365" s="17" t="str">
        <f t="shared" si="68"/>
        <v>4</v>
      </c>
      <c r="F1365" s="17" t="str">
        <f t="shared" si="69"/>
        <v>48</v>
      </c>
      <c r="G1365" s="27" t="s">
        <v>565</v>
      </c>
      <c r="H1365" s="28" t="s">
        <v>566</v>
      </c>
      <c r="I1365" s="29">
        <v>6000</v>
      </c>
      <c r="J1365" s="29">
        <v>0</v>
      </c>
      <c r="K1365" s="29">
        <v>6000</v>
      </c>
      <c r="L1365" s="29">
        <v>0</v>
      </c>
      <c r="M1365" s="29">
        <v>0</v>
      </c>
      <c r="N1365" s="29">
        <v>0</v>
      </c>
      <c r="O1365" s="29">
        <v>0</v>
      </c>
    </row>
    <row r="1366" spans="1:15" x14ac:dyDescent="0.25">
      <c r="A1366" s="15" t="str">
        <f>MID(Tabla1[[#This Row],[Org 2]],1,2)</f>
        <v>11</v>
      </c>
      <c r="B1366" s="27" t="s">
        <v>544</v>
      </c>
      <c r="C1366" s="27" t="s">
        <v>564</v>
      </c>
      <c r="D1366" s="16" t="str">
        <f>VLOOKUP(Tabla1[[#This Row],[Prog.]],Hoja2!B:C,2,FALSE)</f>
        <v>Protección de la salubridad pública</v>
      </c>
      <c r="E1366" s="17" t="str">
        <f t="shared" si="68"/>
        <v>4</v>
      </c>
      <c r="F1366" s="17" t="str">
        <f t="shared" si="69"/>
        <v>48</v>
      </c>
      <c r="G1366" s="27" t="s">
        <v>567</v>
      </c>
      <c r="H1366" s="28" t="s">
        <v>568</v>
      </c>
      <c r="I1366" s="29">
        <v>6000</v>
      </c>
      <c r="J1366" s="29">
        <v>0</v>
      </c>
      <c r="K1366" s="29">
        <v>6000</v>
      </c>
      <c r="L1366" s="29">
        <v>0</v>
      </c>
      <c r="M1366" s="29">
        <v>0</v>
      </c>
      <c r="N1366" s="29">
        <v>0</v>
      </c>
      <c r="O1366" s="29">
        <v>0</v>
      </c>
    </row>
    <row r="1367" spans="1:15" x14ac:dyDescent="0.25">
      <c r="A1367" s="20" t="str">
        <f>MID(Tabla1[[#This Row],[Org 2]],1,2)</f>
        <v>11</v>
      </c>
      <c r="B1367" s="27" t="s">
        <v>544</v>
      </c>
      <c r="C1367" s="27" t="s">
        <v>564</v>
      </c>
      <c r="D1367" s="19" t="str">
        <f>VLOOKUP(Tabla1[[#This Row],[Prog.]],Hoja2!B:C,2,FALSE)</f>
        <v>Protección de la salubridad pública</v>
      </c>
      <c r="E1367" s="17" t="str">
        <f t="shared" ref="E1367:E1379" si="70">LEFT(G1367,1)</f>
        <v>4</v>
      </c>
      <c r="F1367" s="17" t="str">
        <f t="shared" ref="F1367:F1379" si="71">LEFT(G1367,2)</f>
        <v>48</v>
      </c>
      <c r="G1367" s="27" t="s">
        <v>265</v>
      </c>
      <c r="H1367" s="28" t="s">
        <v>123</v>
      </c>
      <c r="I1367" s="29">
        <v>50000</v>
      </c>
      <c r="J1367" s="29">
        <v>0</v>
      </c>
      <c r="K1367" s="29">
        <v>50000</v>
      </c>
      <c r="L1367" s="29">
        <v>0</v>
      </c>
      <c r="M1367" s="29">
        <v>0</v>
      </c>
      <c r="N1367" s="29">
        <v>0</v>
      </c>
      <c r="O1367" s="29">
        <v>0</v>
      </c>
    </row>
    <row r="1368" spans="1:15" x14ac:dyDescent="0.25">
      <c r="A1368" s="20" t="str">
        <f>MID(Tabla1[[#This Row],[Org 2]],1,2)</f>
        <v>11</v>
      </c>
      <c r="B1368" s="27" t="s">
        <v>544</v>
      </c>
      <c r="C1368" s="27" t="s">
        <v>564</v>
      </c>
      <c r="D1368" s="19" t="str">
        <f>VLOOKUP(Tabla1[[#This Row],[Prog.]],Hoja2!B:C,2,FALSE)</f>
        <v>Protección de la salubridad pública</v>
      </c>
      <c r="E1368" s="17" t="str">
        <f t="shared" si="70"/>
        <v>6</v>
      </c>
      <c r="F1368" s="17" t="str">
        <f t="shared" si="71"/>
        <v>63</v>
      </c>
      <c r="G1368" s="27" t="s">
        <v>221</v>
      </c>
      <c r="H1368" s="28" t="s">
        <v>174</v>
      </c>
      <c r="I1368" s="29">
        <v>14000</v>
      </c>
      <c r="J1368" s="29">
        <v>0</v>
      </c>
      <c r="K1368" s="29">
        <v>14000</v>
      </c>
      <c r="L1368" s="29">
        <v>0</v>
      </c>
      <c r="M1368" s="29">
        <v>0</v>
      </c>
      <c r="N1368" s="29">
        <v>0</v>
      </c>
      <c r="O1368" s="29">
        <v>0</v>
      </c>
    </row>
    <row r="1369" spans="1:15" x14ac:dyDescent="0.25">
      <c r="A1369" s="20" t="str">
        <f>MID(Tabla1[[#This Row],[Org 2]],1,2)</f>
        <v>02</v>
      </c>
      <c r="B1369" s="27" t="s">
        <v>569</v>
      </c>
      <c r="C1369" s="27" t="s">
        <v>210</v>
      </c>
      <c r="D1369" s="19" t="str">
        <f>VLOOKUP(Tabla1[[#This Row],[Prog.]],Hoja2!B:C,2,FALSE)</f>
        <v>Mantenimiento de edificios e instalaciones municipales</v>
      </c>
      <c r="E1369" s="17" t="str">
        <f t="shared" si="70"/>
        <v>6</v>
      </c>
      <c r="F1369" s="17" t="str">
        <f t="shared" si="71"/>
        <v>63</v>
      </c>
      <c r="G1369" s="27" t="s">
        <v>219</v>
      </c>
      <c r="H1369" s="28" t="s">
        <v>220</v>
      </c>
      <c r="I1369" s="29">
        <v>5288165</v>
      </c>
      <c r="J1369" s="29">
        <v>4747100.68</v>
      </c>
      <c r="K1369" s="29">
        <v>10035265.68</v>
      </c>
      <c r="L1369" s="29">
        <v>9554261.0099999998</v>
      </c>
      <c r="M1369" s="29">
        <v>9554261.0099999998</v>
      </c>
      <c r="N1369" s="29">
        <v>2462442.38</v>
      </c>
      <c r="O1369" s="29">
        <v>2462442.38</v>
      </c>
    </row>
    <row r="1370" spans="1:15" x14ac:dyDescent="0.25">
      <c r="A1370" s="20" t="str">
        <f>MID(Tabla1[[#This Row],[Org 2]],1,2)</f>
        <v>04</v>
      </c>
      <c r="B1370" s="27" t="s">
        <v>570</v>
      </c>
      <c r="C1370" s="27" t="s">
        <v>301</v>
      </c>
      <c r="D1370" s="19" t="str">
        <f>VLOOKUP(Tabla1[[#This Row],[Prog.]],Hoja2!B:C,2,FALSE)</f>
        <v>Gestión de recursos humanos</v>
      </c>
      <c r="E1370" s="17" t="str">
        <f t="shared" si="70"/>
        <v>1</v>
      </c>
      <c r="F1370" s="17" t="str">
        <f t="shared" si="71"/>
        <v>16</v>
      </c>
      <c r="G1370" s="27" t="s">
        <v>306</v>
      </c>
      <c r="H1370" s="28" t="s">
        <v>307</v>
      </c>
      <c r="I1370" s="29">
        <v>0</v>
      </c>
      <c r="J1370" s="29">
        <v>0</v>
      </c>
      <c r="K1370" s="29">
        <v>0</v>
      </c>
      <c r="L1370" s="29">
        <v>2024.85</v>
      </c>
      <c r="M1370" s="29">
        <v>2024.85</v>
      </c>
      <c r="N1370" s="29">
        <v>2024.85</v>
      </c>
      <c r="O1370" s="29">
        <v>2024.85</v>
      </c>
    </row>
    <row r="1371" spans="1:15" x14ac:dyDescent="0.25">
      <c r="A1371" s="20" t="str">
        <f>MID(Tabla1[[#This Row],[Org 2]],1,2)</f>
        <v>05</v>
      </c>
      <c r="B1371" s="27" t="s">
        <v>939</v>
      </c>
      <c r="C1371" s="27" t="s">
        <v>344</v>
      </c>
      <c r="D1371" s="19" t="str">
        <f>VLOOKUP(Tabla1[[#This Row],[Prog.]],Hoja2!B:C,2,FALSE)</f>
        <v>Mercados</v>
      </c>
      <c r="E1371" s="17" t="str">
        <f t="shared" si="70"/>
        <v>6</v>
      </c>
      <c r="F1371" s="17" t="str">
        <f t="shared" si="71"/>
        <v>62</v>
      </c>
      <c r="G1371" s="27" t="s">
        <v>173</v>
      </c>
      <c r="H1371" s="28" t="s">
        <v>174</v>
      </c>
      <c r="I1371" s="29">
        <v>0</v>
      </c>
      <c r="J1371" s="29">
        <v>252730.28</v>
      </c>
      <c r="K1371" s="29">
        <v>252730.28</v>
      </c>
      <c r="L1371" s="29">
        <v>252730.28</v>
      </c>
      <c r="M1371" s="29">
        <v>252730.28</v>
      </c>
      <c r="N1371" s="29">
        <v>0</v>
      </c>
      <c r="O1371" s="29">
        <v>0</v>
      </c>
    </row>
    <row r="1372" spans="1:15" x14ac:dyDescent="0.25">
      <c r="A1372" s="20" t="str">
        <f>MID(Tabla1[[#This Row],[Org 2]],1,2)</f>
        <v>05</v>
      </c>
      <c r="B1372" s="27" t="s">
        <v>939</v>
      </c>
      <c r="C1372" s="27" t="s">
        <v>344</v>
      </c>
      <c r="D1372" s="19" t="str">
        <f>VLOOKUP(Tabla1[[#This Row],[Prog.]],Hoja2!B:C,2,FALSE)</f>
        <v>Mercados</v>
      </c>
      <c r="E1372" s="17" t="str">
        <f t="shared" si="70"/>
        <v>6</v>
      </c>
      <c r="F1372" s="17" t="str">
        <f t="shared" si="71"/>
        <v>63</v>
      </c>
      <c r="G1372" s="27" t="s">
        <v>288</v>
      </c>
      <c r="H1372" s="28" t="s">
        <v>289</v>
      </c>
      <c r="I1372" s="29">
        <v>0</v>
      </c>
      <c r="J1372" s="29">
        <v>109165.93</v>
      </c>
      <c r="K1372" s="29">
        <v>109165.93</v>
      </c>
      <c r="L1372" s="29">
        <v>109165.93</v>
      </c>
      <c r="M1372" s="29">
        <v>109165.93</v>
      </c>
      <c r="N1372" s="29">
        <v>0</v>
      </c>
      <c r="O1372" s="29">
        <v>0</v>
      </c>
    </row>
    <row r="1373" spans="1:15" x14ac:dyDescent="0.25">
      <c r="A1373" s="20" t="str">
        <f>MID(Tabla1[[#This Row],[Org 2]],1,2)</f>
        <v>05</v>
      </c>
      <c r="B1373" s="27" t="s">
        <v>939</v>
      </c>
      <c r="C1373" s="27" t="s">
        <v>346</v>
      </c>
      <c r="D1373" s="19" t="str">
        <f>VLOOKUP(Tabla1[[#This Row],[Prog.]],Hoja2!B:C,2,FALSE)</f>
        <v>Actuaciones en materia de comercio minorista</v>
      </c>
      <c r="E1373" s="17" t="str">
        <f t="shared" si="70"/>
        <v>6</v>
      </c>
      <c r="F1373" s="17" t="str">
        <f t="shared" si="71"/>
        <v>60</v>
      </c>
      <c r="G1373" s="27" t="s">
        <v>203</v>
      </c>
      <c r="H1373" s="28" t="s">
        <v>204</v>
      </c>
      <c r="I1373" s="29">
        <v>0</v>
      </c>
      <c r="J1373" s="29">
        <v>54773.61</v>
      </c>
      <c r="K1373" s="29">
        <v>54773.61</v>
      </c>
      <c r="L1373" s="29">
        <v>54773.61</v>
      </c>
      <c r="M1373" s="29">
        <v>54773.61</v>
      </c>
      <c r="N1373" s="29">
        <v>54773.61</v>
      </c>
      <c r="O1373" s="29">
        <v>54773.61</v>
      </c>
    </row>
    <row r="1374" spans="1:15" x14ac:dyDescent="0.25">
      <c r="A1374" s="20" t="str">
        <f>MID(Tabla1[[#This Row],[Org 2]],1,2)</f>
        <v>05</v>
      </c>
      <c r="B1374" s="27" t="s">
        <v>939</v>
      </c>
      <c r="C1374" s="27" t="s">
        <v>346</v>
      </c>
      <c r="D1374" s="19" t="str">
        <f>VLOOKUP(Tabla1[[#This Row],[Prog.]],Hoja2!B:C,2,FALSE)</f>
        <v>Actuaciones en materia de comercio minorista</v>
      </c>
      <c r="E1374" s="17" t="str">
        <f t="shared" si="70"/>
        <v>6</v>
      </c>
      <c r="F1374" s="17" t="str">
        <f t="shared" si="71"/>
        <v>63</v>
      </c>
      <c r="G1374" s="27" t="s">
        <v>221</v>
      </c>
      <c r="H1374" s="28" t="s">
        <v>174</v>
      </c>
      <c r="I1374" s="29">
        <v>0</v>
      </c>
      <c r="J1374" s="29">
        <v>355891.7</v>
      </c>
      <c r="K1374" s="29">
        <v>355891.7</v>
      </c>
      <c r="L1374" s="29">
        <v>355891.7</v>
      </c>
      <c r="M1374" s="29">
        <v>355891.7</v>
      </c>
      <c r="N1374" s="29">
        <v>75811.81</v>
      </c>
      <c r="O1374" s="29">
        <v>75811.81</v>
      </c>
    </row>
    <row r="1375" spans="1:15" x14ac:dyDescent="0.25">
      <c r="A1375" s="20" t="str">
        <f>MID(Tabla1[[#This Row],[Org 2]],1,2)</f>
        <v>05</v>
      </c>
      <c r="B1375" s="27" t="s">
        <v>939</v>
      </c>
      <c r="C1375" s="27" t="s">
        <v>346</v>
      </c>
      <c r="D1375" s="19" t="str">
        <f>VLOOKUP(Tabla1[[#This Row],[Prog.]],Hoja2!B:C,2,FALSE)</f>
        <v>Actuaciones en materia de comercio minorista</v>
      </c>
      <c r="E1375" s="17" t="str">
        <f t="shared" si="70"/>
        <v>6</v>
      </c>
      <c r="F1375" s="17" t="str">
        <f t="shared" si="71"/>
        <v>63</v>
      </c>
      <c r="G1375" s="27" t="s">
        <v>288</v>
      </c>
      <c r="H1375" s="28" t="s">
        <v>289</v>
      </c>
      <c r="I1375" s="29">
        <v>0</v>
      </c>
      <c r="J1375" s="29">
        <v>273160.05</v>
      </c>
      <c r="K1375" s="29">
        <v>273160.05</v>
      </c>
      <c r="L1375" s="29">
        <v>273160.05</v>
      </c>
      <c r="M1375" s="29">
        <v>273160.05</v>
      </c>
      <c r="N1375" s="29">
        <v>57897.62</v>
      </c>
      <c r="O1375" s="29">
        <v>57897.62</v>
      </c>
    </row>
    <row r="1376" spans="1:15" x14ac:dyDescent="0.25">
      <c r="A1376" s="20" t="str">
        <f>MID(Tabla1[[#This Row],[Org 2]],1,2)</f>
        <v>06</v>
      </c>
      <c r="B1376" s="27" t="s">
        <v>571</v>
      </c>
      <c r="C1376" s="27" t="s">
        <v>456</v>
      </c>
      <c r="D1376" s="19" t="str">
        <f>VLOOKUP(Tabla1[[#This Row],[Prog.]],Hoja2!B:C,2,FALSE)</f>
        <v>Coordinación de políticas culturales</v>
      </c>
      <c r="E1376" s="17" t="str">
        <f t="shared" si="70"/>
        <v>6</v>
      </c>
      <c r="F1376" s="17" t="str">
        <f t="shared" si="71"/>
        <v>63</v>
      </c>
      <c r="G1376" s="27" t="s">
        <v>219</v>
      </c>
      <c r="H1376" s="28" t="s">
        <v>220</v>
      </c>
      <c r="I1376" s="29">
        <v>801208</v>
      </c>
      <c r="J1376" s="29">
        <v>1926654</v>
      </c>
      <c r="K1376" s="29">
        <v>2727862</v>
      </c>
      <c r="L1376" s="29">
        <v>1640051.73</v>
      </c>
      <c r="M1376" s="29">
        <v>1638047.17</v>
      </c>
      <c r="N1376" s="29">
        <v>93159.16</v>
      </c>
      <c r="O1376" s="29">
        <v>93159.16</v>
      </c>
    </row>
    <row r="1377" spans="1:15" x14ac:dyDescent="0.25">
      <c r="A1377" s="20" t="str">
        <f>MID(Tabla1[[#This Row],[Org 2]],1,2)</f>
        <v>07</v>
      </c>
      <c r="B1377" s="27" t="s">
        <v>572</v>
      </c>
      <c r="C1377" s="27" t="s">
        <v>433</v>
      </c>
      <c r="D1377" s="19" t="str">
        <f>VLOOKUP(Tabla1[[#This Row],[Prog.]],Hoja2!B:C,2,FALSE)</f>
        <v>Tratamiento de residuos</v>
      </c>
      <c r="E1377" s="17" t="str">
        <f t="shared" si="70"/>
        <v>6</v>
      </c>
      <c r="F1377" s="17" t="str">
        <f t="shared" si="71"/>
        <v>63</v>
      </c>
      <c r="G1377" s="27" t="s">
        <v>221</v>
      </c>
      <c r="H1377" s="28" t="s">
        <v>174</v>
      </c>
      <c r="I1377" s="29">
        <v>756109</v>
      </c>
      <c r="J1377" s="29">
        <v>0</v>
      </c>
      <c r="K1377" s="29">
        <v>756109</v>
      </c>
      <c r="L1377" s="29">
        <v>0</v>
      </c>
      <c r="M1377" s="29">
        <v>0</v>
      </c>
      <c r="N1377" s="29">
        <v>0</v>
      </c>
      <c r="O1377" s="29">
        <v>0</v>
      </c>
    </row>
    <row r="1378" spans="1:15" x14ac:dyDescent="0.25">
      <c r="A1378" s="20" t="str">
        <f>MID(Tabla1[[#This Row],[Org 2]],1,2)</f>
        <v>07</v>
      </c>
      <c r="B1378" s="27" t="s">
        <v>572</v>
      </c>
      <c r="C1378" s="27" t="s">
        <v>434</v>
      </c>
      <c r="D1378" s="19" t="str">
        <f>VLOOKUP(Tabla1[[#This Row],[Prog.]],Hoja2!B:C,2,FALSE)</f>
        <v>Dirección del área de medio ambiente</v>
      </c>
      <c r="E1378" s="17" t="str">
        <f t="shared" si="70"/>
        <v>1</v>
      </c>
      <c r="F1378" s="17" t="str">
        <f t="shared" si="71"/>
        <v>12</v>
      </c>
      <c r="G1378" s="27" t="s">
        <v>125</v>
      </c>
      <c r="H1378" s="28" t="s">
        <v>126</v>
      </c>
      <c r="I1378" s="29">
        <v>0</v>
      </c>
      <c r="J1378" s="29">
        <v>0</v>
      </c>
      <c r="K1378" s="29">
        <v>0</v>
      </c>
      <c r="L1378" s="29">
        <v>600</v>
      </c>
      <c r="M1378" s="29">
        <v>600</v>
      </c>
      <c r="N1378" s="29">
        <v>265.36</v>
      </c>
      <c r="O1378" s="29">
        <v>265.36</v>
      </c>
    </row>
    <row r="1379" spans="1:15" x14ac:dyDescent="0.25">
      <c r="A1379" s="20" t="str">
        <f>MID(Tabla1[[#This Row],[Org 2]],1,2)</f>
        <v>07</v>
      </c>
      <c r="B1379" s="27" t="s">
        <v>572</v>
      </c>
      <c r="C1379" s="27" t="s">
        <v>434</v>
      </c>
      <c r="D1379" s="19" t="str">
        <f>VLOOKUP(Tabla1[[#This Row],[Prog.]],Hoja2!B:C,2,FALSE)</f>
        <v>Dirección del área de medio ambiente</v>
      </c>
      <c r="E1379" s="17" t="str">
        <f t="shared" si="70"/>
        <v>1</v>
      </c>
      <c r="F1379" s="17" t="str">
        <f t="shared" si="71"/>
        <v>12</v>
      </c>
      <c r="G1379" s="27" t="s">
        <v>97</v>
      </c>
      <c r="H1379" s="28" t="s">
        <v>98</v>
      </c>
      <c r="I1379" s="29">
        <v>0</v>
      </c>
      <c r="J1379" s="29">
        <v>0</v>
      </c>
      <c r="K1379" s="29">
        <v>0</v>
      </c>
      <c r="L1379" s="29">
        <v>200</v>
      </c>
      <c r="M1379" s="29">
        <v>200</v>
      </c>
      <c r="N1379" s="29">
        <v>71.48</v>
      </c>
      <c r="O1379" s="29">
        <v>71.48</v>
      </c>
    </row>
    <row r="1380" spans="1:15" x14ac:dyDescent="0.25">
      <c r="A1380" s="20" t="str">
        <f>MID(Tabla1[[#This Row],[Org 2]],1,2)</f>
        <v>07</v>
      </c>
      <c r="B1380" s="27" t="s">
        <v>572</v>
      </c>
      <c r="C1380" s="27" t="s">
        <v>434</v>
      </c>
      <c r="D1380" s="19" t="str">
        <f>VLOOKUP(Tabla1[[#This Row],[Prog.]],Hoja2!B:C,2,FALSE)</f>
        <v>Dirección del área de medio ambiente</v>
      </c>
      <c r="E1380" s="17" t="str">
        <f t="shared" ref="E1380:E1383" si="72">LEFT(G1380,1)</f>
        <v>1</v>
      </c>
      <c r="F1380" s="17" t="str">
        <f t="shared" ref="F1380:F1383" si="73">LEFT(G1380,2)</f>
        <v>12</v>
      </c>
      <c r="G1380" s="27" t="s">
        <v>99</v>
      </c>
      <c r="H1380" s="28" t="s">
        <v>100</v>
      </c>
      <c r="I1380" s="29">
        <v>0</v>
      </c>
      <c r="J1380" s="29">
        <v>0</v>
      </c>
      <c r="K1380" s="29">
        <v>0</v>
      </c>
      <c r="L1380" s="29">
        <v>800</v>
      </c>
      <c r="M1380" s="29">
        <v>800</v>
      </c>
      <c r="N1380" s="29">
        <v>231.8</v>
      </c>
      <c r="O1380" s="29">
        <v>231.8</v>
      </c>
    </row>
    <row r="1381" spans="1:15" x14ac:dyDescent="0.25">
      <c r="A1381" s="20" t="str">
        <f>MID(Tabla1[[#This Row],[Org 2]],1,2)</f>
        <v>07</v>
      </c>
      <c r="B1381" s="27" t="s">
        <v>572</v>
      </c>
      <c r="C1381" s="27" t="s">
        <v>434</v>
      </c>
      <c r="D1381" s="19" t="str">
        <f>VLOOKUP(Tabla1[[#This Row],[Prog.]],Hoja2!B:C,2,FALSE)</f>
        <v>Dirección del área de medio ambiente</v>
      </c>
      <c r="E1381" s="17" t="str">
        <f t="shared" si="72"/>
        <v>1</v>
      </c>
      <c r="F1381" s="17" t="str">
        <f t="shared" si="73"/>
        <v>12</v>
      </c>
      <c r="G1381" s="27" t="s">
        <v>101</v>
      </c>
      <c r="H1381" s="28" t="s">
        <v>102</v>
      </c>
      <c r="I1381" s="29">
        <v>0</v>
      </c>
      <c r="J1381" s="29">
        <v>0</v>
      </c>
      <c r="K1381" s="29">
        <v>0</v>
      </c>
      <c r="L1381" s="29">
        <v>800</v>
      </c>
      <c r="M1381" s="29">
        <v>800</v>
      </c>
      <c r="N1381" s="29">
        <v>577.08000000000004</v>
      </c>
      <c r="O1381" s="29">
        <v>577.08000000000004</v>
      </c>
    </row>
    <row r="1382" spans="1:15" x14ac:dyDescent="0.25">
      <c r="A1382" s="20" t="str">
        <f>MID(Tabla1[[#This Row],[Org 2]],1,2)</f>
        <v>07</v>
      </c>
      <c r="B1382" s="27" t="s">
        <v>572</v>
      </c>
      <c r="C1382" s="27" t="s">
        <v>434</v>
      </c>
      <c r="D1382" s="19" t="str">
        <f>VLOOKUP(Tabla1[[#This Row],[Prog.]],Hoja2!B:C,2,FALSE)</f>
        <v>Dirección del área de medio ambiente</v>
      </c>
      <c r="E1382" s="17" t="str">
        <f t="shared" si="72"/>
        <v>1</v>
      </c>
      <c r="F1382" s="17" t="str">
        <f t="shared" si="73"/>
        <v>12</v>
      </c>
      <c r="G1382" s="27" t="s">
        <v>103</v>
      </c>
      <c r="H1382" s="28" t="s">
        <v>104</v>
      </c>
      <c r="I1382" s="29">
        <v>0</v>
      </c>
      <c r="J1382" s="29">
        <v>0</v>
      </c>
      <c r="K1382" s="29">
        <v>0</v>
      </c>
      <c r="L1382" s="29">
        <v>100</v>
      </c>
      <c r="M1382" s="29">
        <v>100</v>
      </c>
      <c r="N1382" s="29">
        <v>37.92</v>
      </c>
      <c r="O1382" s="29">
        <v>37.92</v>
      </c>
    </row>
    <row r="1383" spans="1:15" x14ac:dyDescent="0.25">
      <c r="A1383" s="20" t="str">
        <f>MID(Tabla1[[#This Row],[Org 2]],1,2)</f>
        <v>07</v>
      </c>
      <c r="B1383" s="27" t="s">
        <v>572</v>
      </c>
      <c r="C1383" s="27" t="s">
        <v>435</v>
      </c>
      <c r="D1383" s="19" t="str">
        <f>VLOOKUP(Tabla1[[#This Row],[Prog.]],Hoja2!B:C,2,FALSE)</f>
        <v>Parques y jardines</v>
      </c>
      <c r="E1383" s="17" t="str">
        <f t="shared" si="72"/>
        <v>1</v>
      </c>
      <c r="F1383" s="17" t="str">
        <f t="shared" si="73"/>
        <v>12</v>
      </c>
      <c r="G1383" s="27" t="s">
        <v>125</v>
      </c>
      <c r="H1383" s="28" t="s">
        <v>126</v>
      </c>
      <c r="I1383" s="29">
        <v>0</v>
      </c>
      <c r="J1383" s="29">
        <v>0</v>
      </c>
      <c r="K1383" s="29">
        <v>0</v>
      </c>
      <c r="L1383" s="29">
        <v>2000</v>
      </c>
      <c r="M1383" s="29">
        <v>2000</v>
      </c>
      <c r="N1383" s="29">
        <v>796.12</v>
      </c>
      <c r="O1383" s="29">
        <v>796.12</v>
      </c>
    </row>
    <row r="1384" spans="1:15" x14ac:dyDescent="0.25">
      <c r="A1384" s="20" t="str">
        <f>MID(Tabla1[[#This Row],[Org 2]],1,2)</f>
        <v>07</v>
      </c>
      <c r="B1384" s="27" t="s">
        <v>572</v>
      </c>
      <c r="C1384" s="27" t="s">
        <v>435</v>
      </c>
      <c r="D1384" s="19" t="str">
        <f>VLOOKUP(Tabla1[[#This Row],[Prog.]],Hoja2!B:C,2,FALSE)</f>
        <v>Parques y jardines</v>
      </c>
      <c r="E1384" s="17" t="str">
        <f t="shared" ref="E1384:E1400" si="74">LEFT(G1384,1)</f>
        <v>1</v>
      </c>
      <c r="F1384" s="17" t="str">
        <f t="shared" ref="F1384:F1400" si="75">LEFT(G1384,2)</f>
        <v>12</v>
      </c>
      <c r="G1384" s="27" t="s">
        <v>129</v>
      </c>
      <c r="H1384" s="28" t="s">
        <v>130</v>
      </c>
      <c r="I1384" s="29">
        <v>0</v>
      </c>
      <c r="J1384" s="29">
        <v>0</v>
      </c>
      <c r="K1384" s="29">
        <v>0</v>
      </c>
      <c r="L1384" s="29">
        <v>2000</v>
      </c>
      <c r="M1384" s="29">
        <v>2000</v>
      </c>
      <c r="N1384" s="29">
        <v>573.55999999999995</v>
      </c>
      <c r="O1384" s="29">
        <v>573.55999999999995</v>
      </c>
    </row>
    <row r="1385" spans="1:15" x14ac:dyDescent="0.25">
      <c r="A1385" s="20" t="str">
        <f>MID(Tabla1[[#This Row],[Org 2]],1,2)</f>
        <v>07</v>
      </c>
      <c r="B1385" s="27" t="s">
        <v>572</v>
      </c>
      <c r="C1385" s="27" t="s">
        <v>435</v>
      </c>
      <c r="D1385" s="19" t="str">
        <f>VLOOKUP(Tabla1[[#This Row],[Prog.]],Hoja2!B:C,2,FALSE)</f>
        <v>Parques y jardines</v>
      </c>
      <c r="E1385" s="17" t="str">
        <f t="shared" si="74"/>
        <v>1</v>
      </c>
      <c r="F1385" s="17" t="str">
        <f t="shared" si="75"/>
        <v>12</v>
      </c>
      <c r="G1385" s="27" t="s">
        <v>97</v>
      </c>
      <c r="H1385" s="28" t="s">
        <v>98</v>
      </c>
      <c r="I1385" s="29">
        <v>0</v>
      </c>
      <c r="J1385" s="29">
        <v>0</v>
      </c>
      <c r="K1385" s="29">
        <v>0</v>
      </c>
      <c r="L1385" s="29">
        <v>200</v>
      </c>
      <c r="M1385" s="29">
        <v>200</v>
      </c>
      <c r="N1385" s="29">
        <v>61.28</v>
      </c>
      <c r="O1385" s="29">
        <v>61.28</v>
      </c>
    </row>
    <row r="1386" spans="1:15" x14ac:dyDescent="0.25">
      <c r="A1386" s="20" t="str">
        <f>MID(Tabla1[[#This Row],[Org 2]],1,2)</f>
        <v>07</v>
      </c>
      <c r="B1386" s="27" t="s">
        <v>572</v>
      </c>
      <c r="C1386" s="27" t="s">
        <v>435</v>
      </c>
      <c r="D1386" s="19" t="str">
        <f>VLOOKUP(Tabla1[[#This Row],[Prog.]],Hoja2!B:C,2,FALSE)</f>
        <v>Parques y jardines</v>
      </c>
      <c r="E1386" s="17" t="str">
        <f t="shared" si="74"/>
        <v>1</v>
      </c>
      <c r="F1386" s="17" t="str">
        <f t="shared" si="75"/>
        <v>12</v>
      </c>
      <c r="G1386" s="27" t="s">
        <v>99</v>
      </c>
      <c r="H1386" s="28" t="s">
        <v>100</v>
      </c>
      <c r="I1386" s="29">
        <v>0</v>
      </c>
      <c r="J1386" s="29">
        <v>0</v>
      </c>
      <c r="K1386" s="29">
        <v>0</v>
      </c>
      <c r="L1386" s="29">
        <v>2000</v>
      </c>
      <c r="M1386" s="29">
        <v>2000</v>
      </c>
      <c r="N1386" s="29">
        <v>889.48</v>
      </c>
      <c r="O1386" s="29">
        <v>889.48</v>
      </c>
    </row>
    <row r="1387" spans="1:15" x14ac:dyDescent="0.25">
      <c r="A1387" s="20" t="str">
        <f>MID(Tabla1[[#This Row],[Org 2]],1,2)</f>
        <v>07</v>
      </c>
      <c r="B1387" s="27" t="s">
        <v>572</v>
      </c>
      <c r="C1387" s="27" t="s">
        <v>435</v>
      </c>
      <c r="D1387" s="19" t="str">
        <f>VLOOKUP(Tabla1[[#This Row],[Prog.]],Hoja2!B:C,2,FALSE)</f>
        <v>Parques y jardines</v>
      </c>
      <c r="E1387" s="17" t="str">
        <f t="shared" si="74"/>
        <v>1</v>
      </c>
      <c r="F1387" s="17" t="str">
        <f t="shared" si="75"/>
        <v>12</v>
      </c>
      <c r="G1387" s="27" t="s">
        <v>101</v>
      </c>
      <c r="H1387" s="28" t="s">
        <v>102</v>
      </c>
      <c r="I1387" s="29">
        <v>0</v>
      </c>
      <c r="J1387" s="29">
        <v>0</v>
      </c>
      <c r="K1387" s="29">
        <v>0</v>
      </c>
      <c r="L1387" s="29">
        <v>5000</v>
      </c>
      <c r="M1387" s="29">
        <v>5000</v>
      </c>
      <c r="N1387" s="29">
        <v>2135.88</v>
      </c>
      <c r="O1387" s="29">
        <v>2135.88</v>
      </c>
    </row>
    <row r="1388" spans="1:15" x14ac:dyDescent="0.25">
      <c r="A1388" s="20" t="str">
        <f>MID(Tabla1[[#This Row],[Org 2]],1,2)</f>
        <v>07</v>
      </c>
      <c r="B1388" s="27" t="s">
        <v>572</v>
      </c>
      <c r="C1388" s="27" t="s">
        <v>435</v>
      </c>
      <c r="D1388" s="19" t="str">
        <f>VLOOKUP(Tabla1[[#This Row],[Prog.]],Hoja2!B:C,2,FALSE)</f>
        <v>Parques y jardines</v>
      </c>
      <c r="E1388" s="17" t="str">
        <f t="shared" si="74"/>
        <v>1</v>
      </c>
      <c r="F1388" s="17" t="str">
        <f t="shared" si="75"/>
        <v>12</v>
      </c>
      <c r="G1388" s="27" t="s">
        <v>103</v>
      </c>
      <c r="H1388" s="28" t="s">
        <v>104</v>
      </c>
      <c r="I1388" s="29">
        <v>0</v>
      </c>
      <c r="J1388" s="29">
        <v>0</v>
      </c>
      <c r="K1388" s="29">
        <v>0</v>
      </c>
      <c r="L1388" s="29">
        <v>100</v>
      </c>
      <c r="M1388" s="29">
        <v>100</v>
      </c>
      <c r="N1388" s="29">
        <v>46.96</v>
      </c>
      <c r="O1388" s="29">
        <v>46.96</v>
      </c>
    </row>
    <row r="1389" spans="1:15" x14ac:dyDescent="0.25">
      <c r="A1389" s="20" t="str">
        <f>MID(Tabla1[[#This Row],[Org 2]],1,2)</f>
        <v>07</v>
      </c>
      <c r="B1389" s="27" t="s">
        <v>572</v>
      </c>
      <c r="C1389" s="27" t="s">
        <v>435</v>
      </c>
      <c r="D1389" s="19" t="str">
        <f>VLOOKUP(Tabla1[[#This Row],[Prog.]],Hoja2!B:C,2,FALSE)</f>
        <v>Parques y jardines</v>
      </c>
      <c r="E1389" s="17" t="str">
        <f t="shared" si="74"/>
        <v>1</v>
      </c>
      <c r="F1389" s="17" t="str">
        <f t="shared" si="75"/>
        <v>13</v>
      </c>
      <c r="G1389" s="27" t="s">
        <v>142</v>
      </c>
      <c r="H1389" s="28" t="s">
        <v>94</v>
      </c>
      <c r="I1389" s="29">
        <v>0</v>
      </c>
      <c r="J1389" s="29">
        <v>0</v>
      </c>
      <c r="K1389" s="29">
        <v>0</v>
      </c>
      <c r="L1389" s="29">
        <v>300</v>
      </c>
      <c r="M1389" s="29">
        <v>300</v>
      </c>
      <c r="N1389" s="29">
        <v>285.31</v>
      </c>
      <c r="O1389" s="29">
        <v>285.31</v>
      </c>
    </row>
    <row r="1390" spans="1:15" x14ac:dyDescent="0.25">
      <c r="A1390" s="20" t="str">
        <f>MID(Tabla1[[#This Row],[Org 2]],1,2)</f>
        <v>07</v>
      </c>
      <c r="B1390" s="27" t="s">
        <v>572</v>
      </c>
      <c r="C1390" s="27" t="s">
        <v>435</v>
      </c>
      <c r="D1390" s="19" t="str">
        <f>VLOOKUP(Tabla1[[#This Row],[Prog.]],Hoja2!B:C,2,FALSE)</f>
        <v>Parques y jardines</v>
      </c>
      <c r="E1390" s="17" t="str">
        <f t="shared" si="74"/>
        <v>1</v>
      </c>
      <c r="F1390" s="17" t="str">
        <f t="shared" si="75"/>
        <v>13</v>
      </c>
      <c r="G1390" s="27" t="s">
        <v>145</v>
      </c>
      <c r="H1390" s="28" t="s">
        <v>146</v>
      </c>
      <c r="I1390" s="29">
        <v>0</v>
      </c>
      <c r="J1390" s="29">
        <v>0</v>
      </c>
      <c r="K1390" s="29">
        <v>0</v>
      </c>
      <c r="L1390" s="29">
        <v>2500</v>
      </c>
      <c r="M1390" s="29">
        <v>2500</v>
      </c>
      <c r="N1390" s="29">
        <v>950.45</v>
      </c>
      <c r="O1390" s="29">
        <v>950.45</v>
      </c>
    </row>
    <row r="1391" spans="1:15" x14ac:dyDescent="0.25">
      <c r="A1391" s="20" t="str">
        <f>MID(Tabla1[[#This Row],[Org 2]],1,2)</f>
        <v>07</v>
      </c>
      <c r="B1391" s="27" t="s">
        <v>572</v>
      </c>
      <c r="C1391" s="27" t="s">
        <v>435</v>
      </c>
      <c r="D1391" s="19" t="str">
        <f>VLOOKUP(Tabla1[[#This Row],[Prog.]],Hoja2!B:C,2,FALSE)</f>
        <v>Parques y jardines</v>
      </c>
      <c r="E1391" s="17" t="str">
        <f t="shared" si="74"/>
        <v>1</v>
      </c>
      <c r="F1391" s="17" t="str">
        <f t="shared" si="75"/>
        <v>14</v>
      </c>
      <c r="G1391" s="27" t="s">
        <v>302</v>
      </c>
      <c r="H1391" s="28" t="s">
        <v>303</v>
      </c>
      <c r="I1391" s="29">
        <v>0</v>
      </c>
      <c r="J1391" s="29">
        <v>0</v>
      </c>
      <c r="K1391" s="29">
        <v>0</v>
      </c>
      <c r="L1391" s="29">
        <v>49000</v>
      </c>
      <c r="M1391" s="29">
        <v>49000</v>
      </c>
      <c r="N1391" s="29">
        <v>22470.84</v>
      </c>
      <c r="O1391" s="29">
        <v>22470.84</v>
      </c>
    </row>
    <row r="1392" spans="1:15" x14ac:dyDescent="0.25">
      <c r="A1392" s="20" t="str">
        <f>MID(Tabla1[[#This Row],[Org 2]],1,2)</f>
        <v>07</v>
      </c>
      <c r="B1392" s="27" t="s">
        <v>572</v>
      </c>
      <c r="C1392" s="27" t="s">
        <v>435</v>
      </c>
      <c r="D1392" s="19" t="str">
        <f>VLOOKUP(Tabla1[[#This Row],[Prog.]],Hoja2!B:C,2,FALSE)</f>
        <v>Parques y jardines</v>
      </c>
      <c r="E1392" s="17" t="str">
        <f t="shared" si="74"/>
        <v>2</v>
      </c>
      <c r="F1392" s="17" t="str">
        <f t="shared" si="75"/>
        <v>22</v>
      </c>
      <c r="G1392" s="27" t="s">
        <v>161</v>
      </c>
      <c r="H1392" s="28" t="s">
        <v>162</v>
      </c>
      <c r="I1392" s="29">
        <v>6000</v>
      </c>
      <c r="J1392" s="29">
        <v>0</v>
      </c>
      <c r="K1392" s="29">
        <v>6000</v>
      </c>
      <c r="L1392" s="29">
        <v>0</v>
      </c>
      <c r="M1392" s="29">
        <v>0</v>
      </c>
      <c r="N1392" s="29">
        <v>0</v>
      </c>
      <c r="O1392" s="29">
        <v>0</v>
      </c>
    </row>
    <row r="1393" spans="1:15" x14ac:dyDescent="0.25">
      <c r="A1393" s="20" t="str">
        <f>MID(Tabla1[[#This Row],[Org 2]],1,2)</f>
        <v>07</v>
      </c>
      <c r="B1393" s="27" t="s">
        <v>572</v>
      </c>
      <c r="C1393" s="27" t="s">
        <v>435</v>
      </c>
      <c r="D1393" s="19" t="str">
        <f>VLOOKUP(Tabla1[[#This Row],[Prog.]],Hoja2!B:C,2,FALSE)</f>
        <v>Parques y jardines</v>
      </c>
      <c r="E1393" s="17" t="str">
        <f t="shared" si="74"/>
        <v>2</v>
      </c>
      <c r="F1393" s="17" t="str">
        <f t="shared" si="75"/>
        <v>22</v>
      </c>
      <c r="G1393" s="27" t="s">
        <v>163</v>
      </c>
      <c r="H1393" s="28" t="s">
        <v>164</v>
      </c>
      <c r="I1393" s="29">
        <v>3000</v>
      </c>
      <c r="J1393" s="29">
        <v>0</v>
      </c>
      <c r="K1393" s="29">
        <v>3000</v>
      </c>
      <c r="L1393" s="29">
        <v>0</v>
      </c>
      <c r="M1393" s="29">
        <v>0</v>
      </c>
      <c r="N1393" s="29">
        <v>0</v>
      </c>
      <c r="O1393" s="29">
        <v>0</v>
      </c>
    </row>
    <row r="1394" spans="1:15" x14ac:dyDescent="0.25">
      <c r="A1394" s="20" t="str">
        <f>MID(Tabla1[[#This Row],[Org 2]],1,2)</f>
        <v>07</v>
      </c>
      <c r="B1394" s="27" t="s">
        <v>572</v>
      </c>
      <c r="C1394" s="27" t="s">
        <v>435</v>
      </c>
      <c r="D1394" s="19" t="str">
        <f>VLOOKUP(Tabla1[[#This Row],[Prog.]],Hoja2!B:C,2,FALSE)</f>
        <v>Parques y jardines</v>
      </c>
      <c r="E1394" s="17" t="str">
        <f t="shared" si="74"/>
        <v>2</v>
      </c>
      <c r="F1394" s="17" t="str">
        <f t="shared" si="75"/>
        <v>23</v>
      </c>
      <c r="G1394" s="27" t="s">
        <v>117</v>
      </c>
      <c r="H1394" s="28" t="s">
        <v>118</v>
      </c>
      <c r="I1394" s="29">
        <v>1000</v>
      </c>
      <c r="J1394" s="29">
        <v>0</v>
      </c>
      <c r="K1394" s="29">
        <v>1000</v>
      </c>
      <c r="L1394" s="29">
        <v>0</v>
      </c>
      <c r="M1394" s="29">
        <v>0</v>
      </c>
      <c r="N1394" s="29">
        <v>0</v>
      </c>
      <c r="O1394" s="29">
        <v>0</v>
      </c>
    </row>
    <row r="1395" spans="1:15" x14ac:dyDescent="0.25">
      <c r="A1395" s="20" t="str">
        <f>MID(Tabla1[[#This Row],[Org 2]],1,2)</f>
        <v>07</v>
      </c>
      <c r="B1395" s="27" t="s">
        <v>572</v>
      </c>
      <c r="C1395" s="27" t="s">
        <v>435</v>
      </c>
      <c r="D1395" s="19" t="str">
        <f>VLOOKUP(Tabla1[[#This Row],[Prog.]],Hoja2!B:C,2,FALSE)</f>
        <v>Parques y jardines</v>
      </c>
      <c r="E1395" s="17" t="str">
        <f t="shared" si="74"/>
        <v>2</v>
      </c>
      <c r="F1395" s="17" t="str">
        <f t="shared" si="75"/>
        <v>23</v>
      </c>
      <c r="G1395" s="27" t="s">
        <v>121</v>
      </c>
      <c r="H1395" s="28" t="s">
        <v>122</v>
      </c>
      <c r="I1395" s="29">
        <v>1000</v>
      </c>
      <c r="J1395" s="29">
        <v>0</v>
      </c>
      <c r="K1395" s="29">
        <v>1000</v>
      </c>
      <c r="L1395" s="29">
        <v>0</v>
      </c>
      <c r="M1395" s="29">
        <v>0</v>
      </c>
      <c r="N1395" s="29">
        <v>0</v>
      </c>
      <c r="O1395" s="29">
        <v>0</v>
      </c>
    </row>
    <row r="1396" spans="1:15" x14ac:dyDescent="0.25">
      <c r="A1396" s="20" t="str">
        <f>MID(Tabla1[[#This Row],[Org 2]],1,2)</f>
        <v>07</v>
      </c>
      <c r="B1396" s="27" t="s">
        <v>572</v>
      </c>
      <c r="C1396" s="27" t="s">
        <v>435</v>
      </c>
      <c r="D1396" s="19" t="str">
        <f>VLOOKUP(Tabla1[[#This Row],[Prog.]],Hoja2!B:C,2,FALSE)</f>
        <v>Parques y jardines</v>
      </c>
      <c r="E1396" s="17" t="str">
        <f t="shared" si="74"/>
        <v>6</v>
      </c>
      <c r="F1396" s="17" t="str">
        <f t="shared" si="75"/>
        <v>61</v>
      </c>
      <c r="G1396" s="27" t="s">
        <v>440</v>
      </c>
      <c r="H1396" s="28" t="s">
        <v>202</v>
      </c>
      <c r="I1396" s="29">
        <v>4646876</v>
      </c>
      <c r="J1396" s="29">
        <v>311531.03999999998</v>
      </c>
      <c r="K1396" s="29">
        <v>4958407.04</v>
      </c>
      <c r="L1396" s="29">
        <v>945252.5</v>
      </c>
      <c r="M1396" s="29">
        <v>880052.62</v>
      </c>
      <c r="N1396" s="29">
        <v>3029.76</v>
      </c>
      <c r="O1396" s="29">
        <v>3029.76</v>
      </c>
    </row>
    <row r="1397" spans="1:15" x14ac:dyDescent="0.25">
      <c r="A1397" s="20" t="str">
        <f>MID(Tabla1[[#This Row],[Org 2]],1,2)</f>
        <v>07</v>
      </c>
      <c r="B1397" s="27" t="s">
        <v>572</v>
      </c>
      <c r="C1397" s="27" t="s">
        <v>441</v>
      </c>
      <c r="D1397" s="19" t="str">
        <f>VLOOKUP(Tabla1[[#This Row],[Prog.]],Hoja2!B:C,2,FALSE)</f>
        <v>Protección del medio ambiente</v>
      </c>
      <c r="E1397" s="17" t="str">
        <f t="shared" si="74"/>
        <v>6</v>
      </c>
      <c r="F1397" s="17" t="str">
        <f t="shared" si="75"/>
        <v>62</v>
      </c>
      <c r="G1397" s="27" t="s">
        <v>173</v>
      </c>
      <c r="H1397" s="28" t="s">
        <v>174</v>
      </c>
      <c r="I1397" s="29">
        <v>34680</v>
      </c>
      <c r="J1397" s="29">
        <v>199831.5</v>
      </c>
      <c r="K1397" s="29">
        <v>234511.5</v>
      </c>
      <c r="L1397" s="29">
        <v>0</v>
      </c>
      <c r="M1397" s="29">
        <v>0</v>
      </c>
      <c r="N1397" s="29">
        <v>0</v>
      </c>
      <c r="O1397" s="29">
        <v>0</v>
      </c>
    </row>
    <row r="1398" spans="1:15" x14ac:dyDescent="0.25">
      <c r="A1398" s="20" t="str">
        <f>MID(Tabla1[[#This Row],[Org 2]],1,2)</f>
        <v>07</v>
      </c>
      <c r="B1398" s="27" t="s">
        <v>572</v>
      </c>
      <c r="C1398" s="27" t="s">
        <v>441</v>
      </c>
      <c r="D1398" s="19" t="str">
        <f>VLOOKUP(Tabla1[[#This Row],[Prog.]],Hoja2!B:C,2,FALSE)</f>
        <v>Protección del medio ambiente</v>
      </c>
      <c r="E1398" s="17" t="str">
        <f t="shared" si="74"/>
        <v>6</v>
      </c>
      <c r="F1398" s="17" t="str">
        <f t="shared" si="75"/>
        <v>62</v>
      </c>
      <c r="G1398" s="27" t="s">
        <v>217</v>
      </c>
      <c r="H1398" s="28" t="s">
        <v>218</v>
      </c>
      <c r="I1398" s="29">
        <v>40741</v>
      </c>
      <c r="J1398" s="29">
        <v>0</v>
      </c>
      <c r="K1398" s="29">
        <v>40741</v>
      </c>
      <c r="L1398" s="29">
        <v>40329.199999999997</v>
      </c>
      <c r="M1398" s="29">
        <v>40329.199999999997</v>
      </c>
      <c r="N1398" s="29">
        <v>0</v>
      </c>
      <c r="O1398" s="29">
        <v>0</v>
      </c>
    </row>
    <row r="1399" spans="1:15" x14ac:dyDescent="0.25">
      <c r="A1399" s="20" t="str">
        <f>MID(Tabla1[[#This Row],[Org 2]],1,2)</f>
        <v>07</v>
      </c>
      <c r="B1399" s="27" t="s">
        <v>572</v>
      </c>
      <c r="C1399" s="27" t="s">
        <v>441</v>
      </c>
      <c r="D1399" s="19" t="str">
        <f>VLOOKUP(Tabla1[[#This Row],[Prog.]],Hoja2!B:C,2,FALSE)</f>
        <v>Protección del medio ambiente</v>
      </c>
      <c r="E1399" s="17" t="str">
        <f t="shared" si="74"/>
        <v>6</v>
      </c>
      <c r="F1399" s="17" t="str">
        <f t="shared" si="75"/>
        <v>63</v>
      </c>
      <c r="G1399" s="27" t="s">
        <v>221</v>
      </c>
      <c r="H1399" s="28" t="s">
        <v>174</v>
      </c>
      <c r="I1399" s="29">
        <v>199832</v>
      </c>
      <c r="J1399" s="29">
        <v>0</v>
      </c>
      <c r="K1399" s="29">
        <v>199832</v>
      </c>
      <c r="L1399" s="29">
        <v>0</v>
      </c>
      <c r="M1399" s="29">
        <v>0</v>
      </c>
      <c r="N1399" s="29">
        <v>0</v>
      </c>
      <c r="O1399" s="29">
        <v>0</v>
      </c>
    </row>
    <row r="1400" spans="1:15" x14ac:dyDescent="0.25">
      <c r="A1400" s="20" t="str">
        <f>MID(Tabla1[[#This Row],[Org 2]],1,2)</f>
        <v>07</v>
      </c>
      <c r="B1400" s="27" t="s">
        <v>572</v>
      </c>
      <c r="C1400" s="27" t="s">
        <v>441</v>
      </c>
      <c r="D1400" s="19" t="str">
        <f>VLOOKUP(Tabla1[[#This Row],[Prog.]],Hoja2!B:C,2,FALSE)</f>
        <v>Protección del medio ambiente</v>
      </c>
      <c r="E1400" s="17" t="str">
        <f t="shared" si="74"/>
        <v>6</v>
      </c>
      <c r="F1400" s="17" t="str">
        <f t="shared" si="75"/>
        <v>64</v>
      </c>
      <c r="G1400" s="27" t="s">
        <v>205</v>
      </c>
      <c r="H1400" s="28" t="s">
        <v>206</v>
      </c>
      <c r="I1400" s="29">
        <v>0</v>
      </c>
      <c r="J1400" s="29">
        <v>120303.63</v>
      </c>
      <c r="K1400" s="29">
        <v>120303.63</v>
      </c>
      <c r="L1400" s="29">
        <v>120303.63</v>
      </c>
      <c r="M1400" s="29">
        <v>120303.63</v>
      </c>
      <c r="N1400" s="29">
        <v>0</v>
      </c>
      <c r="O1400" s="29">
        <v>0</v>
      </c>
    </row>
    <row r="1401" spans="1:15" x14ac:dyDescent="0.25">
      <c r="A1401" s="20" t="str">
        <f>MID(Tabla1[[#This Row],[Org 2]],1,2)</f>
        <v>08</v>
      </c>
      <c r="B1401" s="27" t="s">
        <v>573</v>
      </c>
      <c r="C1401" s="27" t="s">
        <v>446</v>
      </c>
      <c r="D1401" s="19" t="str">
        <f>VLOOKUP(Tabla1[[#This Row],[Prog.]],Hoja2!B:C,2,FALSE)</f>
        <v>Movilidad</v>
      </c>
      <c r="E1401" s="17" t="str">
        <f t="shared" ref="E1401:E1409" si="76">LEFT(G1401,1)</f>
        <v>6</v>
      </c>
      <c r="F1401" s="17" t="str">
        <f t="shared" ref="F1401:F1409" si="77">LEFT(G1401,2)</f>
        <v>60</v>
      </c>
      <c r="G1401" s="27" t="s">
        <v>203</v>
      </c>
      <c r="H1401" s="28" t="s">
        <v>204</v>
      </c>
      <c r="I1401" s="29">
        <v>50000</v>
      </c>
      <c r="J1401" s="29">
        <v>0</v>
      </c>
      <c r="K1401" s="29">
        <v>50000</v>
      </c>
      <c r="L1401" s="29">
        <v>0</v>
      </c>
      <c r="M1401" s="29">
        <v>0</v>
      </c>
      <c r="N1401" s="29">
        <v>0</v>
      </c>
      <c r="O1401" s="29">
        <v>0</v>
      </c>
    </row>
    <row r="1402" spans="1:15" x14ac:dyDescent="0.25">
      <c r="A1402" s="20" t="str">
        <f>MID(Tabla1[[#This Row],[Org 2]],1,2)</f>
        <v>08</v>
      </c>
      <c r="B1402" s="27" t="s">
        <v>573</v>
      </c>
      <c r="C1402" s="27" t="s">
        <v>448</v>
      </c>
      <c r="D1402" s="19" t="str">
        <f>VLOOKUP(Tabla1[[#This Row],[Prog.]],Hoja2!B:C,2,FALSE)</f>
        <v>Pavimentación de vías públicas y otros servicios urbanísticos</v>
      </c>
      <c r="E1402" s="17" t="str">
        <f t="shared" si="76"/>
        <v>6</v>
      </c>
      <c r="F1402" s="17" t="str">
        <f t="shared" si="77"/>
        <v>60</v>
      </c>
      <c r="G1402" s="27" t="s">
        <v>203</v>
      </c>
      <c r="H1402" s="28" t="s">
        <v>204</v>
      </c>
      <c r="I1402" s="29">
        <v>1100674</v>
      </c>
      <c r="J1402" s="29">
        <v>0</v>
      </c>
      <c r="K1402" s="29">
        <v>1100674</v>
      </c>
      <c r="L1402" s="29">
        <v>910427.39</v>
      </c>
      <c r="M1402" s="29">
        <v>910427.39</v>
      </c>
      <c r="N1402" s="29">
        <v>15641.59</v>
      </c>
      <c r="O1402" s="29">
        <v>0</v>
      </c>
    </row>
    <row r="1403" spans="1:15" x14ac:dyDescent="0.25">
      <c r="A1403" s="20" t="str">
        <f>MID(Tabla1[[#This Row],[Org 2]],1,2)</f>
        <v>08</v>
      </c>
      <c r="B1403" s="27" t="s">
        <v>573</v>
      </c>
      <c r="C1403" s="27" t="s">
        <v>448</v>
      </c>
      <c r="D1403" s="19" t="str">
        <f>VLOOKUP(Tabla1[[#This Row],[Prog.]],Hoja2!B:C,2,FALSE)</f>
        <v>Pavimentación de vías públicas y otros servicios urbanísticos</v>
      </c>
      <c r="E1403" s="17" t="str">
        <f t="shared" si="76"/>
        <v>6</v>
      </c>
      <c r="F1403" s="17" t="str">
        <f t="shared" si="77"/>
        <v>61</v>
      </c>
      <c r="G1403" s="27" t="s">
        <v>193</v>
      </c>
      <c r="H1403" s="28" t="s">
        <v>194</v>
      </c>
      <c r="I1403" s="29">
        <v>4154504</v>
      </c>
      <c r="J1403" s="29">
        <v>0</v>
      </c>
      <c r="K1403" s="29">
        <v>4154504</v>
      </c>
      <c r="L1403" s="29">
        <v>3526472.15</v>
      </c>
      <c r="M1403" s="29">
        <v>3438859.18</v>
      </c>
      <c r="N1403" s="29">
        <v>636502.9</v>
      </c>
      <c r="O1403" s="29">
        <v>417949.28</v>
      </c>
    </row>
    <row r="1404" spans="1:15" x14ac:dyDescent="0.25">
      <c r="A1404" s="20" t="str">
        <f>MID(Tabla1[[#This Row],[Org 2]],1,2)</f>
        <v>09</v>
      </c>
      <c r="B1404" s="27" t="s">
        <v>574</v>
      </c>
      <c r="C1404" s="27" t="s">
        <v>486</v>
      </c>
      <c r="D1404" s="19" t="str">
        <f>VLOOKUP(Tabla1[[#This Row],[Prog.]],Hoja2!B:C,2,FALSE)</f>
        <v>Turismo</v>
      </c>
      <c r="E1404" s="17" t="str">
        <f t="shared" si="76"/>
        <v>6</v>
      </c>
      <c r="F1404" s="17" t="str">
        <f t="shared" si="77"/>
        <v>60</v>
      </c>
      <c r="G1404" s="27" t="s">
        <v>203</v>
      </c>
      <c r="H1404" s="28" t="s">
        <v>204</v>
      </c>
      <c r="I1404" s="29">
        <v>55000</v>
      </c>
      <c r="J1404" s="29">
        <v>0</v>
      </c>
      <c r="K1404" s="29">
        <v>55000</v>
      </c>
      <c r="L1404" s="29">
        <v>55000</v>
      </c>
      <c r="M1404" s="29">
        <v>0</v>
      </c>
      <c r="N1404" s="29">
        <v>0</v>
      </c>
      <c r="O1404" s="29">
        <v>0</v>
      </c>
    </row>
    <row r="1405" spans="1:15" x14ac:dyDescent="0.25">
      <c r="A1405" s="20" t="str">
        <f>MID(Tabla1[[#This Row],[Org 2]],1,2)</f>
        <v>09</v>
      </c>
      <c r="B1405" s="27" t="s">
        <v>574</v>
      </c>
      <c r="C1405" s="27" t="s">
        <v>486</v>
      </c>
      <c r="D1405" s="19" t="str">
        <f>VLOOKUP(Tabla1[[#This Row],[Prog.]],Hoja2!B:C,2,FALSE)</f>
        <v>Turismo</v>
      </c>
      <c r="E1405" s="17" t="str">
        <f t="shared" si="76"/>
        <v>6</v>
      </c>
      <c r="F1405" s="17" t="str">
        <f t="shared" si="77"/>
        <v>62</v>
      </c>
      <c r="G1405" s="27" t="s">
        <v>217</v>
      </c>
      <c r="H1405" s="28" t="s">
        <v>218</v>
      </c>
      <c r="I1405" s="29">
        <v>0</v>
      </c>
      <c r="J1405" s="29">
        <v>660449</v>
      </c>
      <c r="K1405" s="29">
        <v>660449</v>
      </c>
      <c r="L1405" s="29">
        <v>7048.25</v>
      </c>
      <c r="M1405" s="29">
        <v>7048.25</v>
      </c>
      <c r="N1405" s="29">
        <v>0</v>
      </c>
      <c r="O1405" s="29">
        <v>0</v>
      </c>
    </row>
    <row r="1406" spans="1:15" x14ac:dyDescent="0.25">
      <c r="A1406" s="20" t="str">
        <f>MID(Tabla1[[#This Row],[Org 2]],1,2)</f>
        <v>09</v>
      </c>
      <c r="B1406" s="27" t="s">
        <v>574</v>
      </c>
      <c r="C1406" s="27" t="s">
        <v>486</v>
      </c>
      <c r="D1406" s="19" t="str">
        <f>VLOOKUP(Tabla1[[#This Row],[Prog.]],Hoja2!B:C,2,FALSE)</f>
        <v>Turismo</v>
      </c>
      <c r="E1406" s="17" t="str">
        <f t="shared" si="76"/>
        <v>6</v>
      </c>
      <c r="F1406" s="17" t="str">
        <f t="shared" si="77"/>
        <v>62</v>
      </c>
      <c r="G1406" s="27" t="s">
        <v>723</v>
      </c>
      <c r="H1406" s="28" t="s">
        <v>724</v>
      </c>
      <c r="I1406" s="29">
        <v>95437</v>
      </c>
      <c r="J1406" s="29">
        <v>20468.3</v>
      </c>
      <c r="K1406" s="29">
        <v>115905.3</v>
      </c>
      <c r="L1406" s="29">
        <v>33355.279999999999</v>
      </c>
      <c r="M1406" s="29">
        <v>33355.279999999999</v>
      </c>
      <c r="N1406" s="29">
        <v>0</v>
      </c>
      <c r="O1406" s="29">
        <v>0</v>
      </c>
    </row>
    <row r="1407" spans="1:15" x14ac:dyDescent="0.25">
      <c r="A1407" s="20" t="str">
        <f>MID(Tabla1[[#This Row],[Org 2]],1,2)</f>
        <v>09</v>
      </c>
      <c r="B1407" s="27" t="s">
        <v>574</v>
      </c>
      <c r="C1407" s="27" t="s">
        <v>486</v>
      </c>
      <c r="D1407" s="19" t="str">
        <f>VLOOKUP(Tabla1[[#This Row],[Prog.]],Hoja2!B:C,2,FALSE)</f>
        <v>Turismo</v>
      </c>
      <c r="E1407" s="17" t="str">
        <f t="shared" si="76"/>
        <v>6</v>
      </c>
      <c r="F1407" s="17" t="str">
        <f t="shared" si="77"/>
        <v>63</v>
      </c>
      <c r="G1407" s="27" t="s">
        <v>219</v>
      </c>
      <c r="H1407" s="28" t="s">
        <v>220</v>
      </c>
      <c r="I1407" s="29">
        <v>78575</v>
      </c>
      <c r="J1407" s="29">
        <v>4026010.33</v>
      </c>
      <c r="K1407" s="29">
        <v>4104585.33</v>
      </c>
      <c r="L1407" s="29">
        <v>4049379.26</v>
      </c>
      <c r="M1407" s="29">
        <v>4029179.26</v>
      </c>
      <c r="N1407" s="29">
        <v>0</v>
      </c>
      <c r="O1407" s="29">
        <v>0</v>
      </c>
    </row>
    <row r="1408" spans="1:15" x14ac:dyDescent="0.25">
      <c r="A1408" s="20" t="str">
        <f>MID(Tabla1[[#This Row],[Org 2]],1,2)</f>
        <v>09</v>
      </c>
      <c r="B1408" s="27" t="s">
        <v>574</v>
      </c>
      <c r="C1408" s="27" t="s">
        <v>486</v>
      </c>
      <c r="D1408" s="19" t="str">
        <f>VLOOKUP(Tabla1[[#This Row],[Prog.]],Hoja2!B:C,2,FALSE)</f>
        <v>Turismo</v>
      </c>
      <c r="E1408" s="17" t="str">
        <f t="shared" si="76"/>
        <v>6</v>
      </c>
      <c r="F1408" s="17" t="str">
        <f t="shared" si="77"/>
        <v>63</v>
      </c>
      <c r="G1408" s="27" t="s">
        <v>221</v>
      </c>
      <c r="H1408" s="28" t="s">
        <v>174</v>
      </c>
      <c r="I1408" s="29">
        <v>0</v>
      </c>
      <c r="J1408" s="29">
        <v>151700</v>
      </c>
      <c r="K1408" s="29">
        <v>151700</v>
      </c>
      <c r="L1408" s="29">
        <v>5820.1</v>
      </c>
      <c r="M1408" s="29">
        <v>5820.1</v>
      </c>
      <c r="N1408" s="29">
        <v>0</v>
      </c>
      <c r="O1408" s="29">
        <v>0</v>
      </c>
    </row>
    <row r="1409" spans="1:15" x14ac:dyDescent="0.25">
      <c r="A1409" s="20" t="str">
        <f>MID(Tabla1[[#This Row],[Org 2]],1,2)</f>
        <v>09</v>
      </c>
      <c r="B1409" s="27" t="s">
        <v>574</v>
      </c>
      <c r="C1409" s="27" t="s">
        <v>486</v>
      </c>
      <c r="D1409" s="19" t="str">
        <f>VLOOKUP(Tabla1[[#This Row],[Prog.]],Hoja2!B:C,2,FALSE)</f>
        <v>Turismo</v>
      </c>
      <c r="E1409" s="17" t="str">
        <f t="shared" si="76"/>
        <v>6</v>
      </c>
      <c r="F1409" s="17" t="str">
        <f t="shared" si="77"/>
        <v>64</v>
      </c>
      <c r="G1409" s="27" t="s">
        <v>561</v>
      </c>
      <c r="H1409" s="28" t="s">
        <v>562</v>
      </c>
      <c r="I1409" s="29">
        <v>440724</v>
      </c>
      <c r="J1409" s="29">
        <v>654080</v>
      </c>
      <c r="K1409" s="29">
        <v>1094804</v>
      </c>
      <c r="L1409" s="29">
        <v>410375.49</v>
      </c>
      <c r="M1409" s="29">
        <v>410375.49</v>
      </c>
      <c r="N1409" s="29">
        <v>111060.83</v>
      </c>
      <c r="O1409" s="29">
        <v>104552.2</v>
      </c>
    </row>
  </sheetData>
  <printOptions horizontalCentered="1"/>
  <pageMargins left="0.23622047244094491" right="0.74803149606299213" top="0.43307086614173229" bottom="0.59055118110236227" header="0" footer="0"/>
  <pageSetup paperSize="9" scale="75" orientation="landscape" r:id="rId1"/>
  <headerFooter alignWithMargins="0">
    <oddHeader>&amp;C&amp;UEJECUCIÓN DEL ESTADO DE GASTOS ABRIL DE 2025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topLeftCell="A25" workbookViewId="0">
      <selection activeCell="E64" sqref="E64"/>
    </sheetView>
  </sheetViews>
  <sheetFormatPr baseColWidth="10" defaultRowHeight="12.75" x14ac:dyDescent="0.2"/>
  <cols>
    <col min="1" max="1" width="50.28515625" bestFit="1" customWidth="1"/>
    <col min="2" max="2" width="4.85546875" style="8" bestFit="1" customWidth="1"/>
    <col min="3" max="3" width="82.5703125" bestFit="1" customWidth="1"/>
    <col min="7" max="7" width="4.85546875" style="8" bestFit="1" customWidth="1"/>
    <col min="8" max="8" width="82.5703125" bestFit="1" customWidth="1"/>
  </cols>
  <sheetData>
    <row r="1" spans="1:8" ht="15" x14ac:dyDescent="0.25">
      <c r="A1" s="2" t="s">
        <v>20</v>
      </c>
      <c r="B1" s="8" t="s">
        <v>355</v>
      </c>
      <c r="C1" t="s">
        <v>785</v>
      </c>
      <c r="G1" s="8">
        <v>4331</v>
      </c>
      <c r="H1" t="s">
        <v>783</v>
      </c>
    </row>
    <row r="2" spans="1:8" ht="15" x14ac:dyDescent="0.25">
      <c r="A2" s="2" t="s">
        <v>21</v>
      </c>
      <c r="B2" s="8" t="s">
        <v>90</v>
      </c>
      <c r="C2" t="s">
        <v>872</v>
      </c>
      <c r="G2" s="8">
        <v>9121</v>
      </c>
      <c r="H2" t="s">
        <v>727</v>
      </c>
    </row>
    <row r="3" spans="1:8" ht="15" x14ac:dyDescent="0.25">
      <c r="A3" s="2" t="s">
        <v>22</v>
      </c>
      <c r="B3" s="8" t="s">
        <v>124</v>
      </c>
      <c r="C3" t="s">
        <v>579</v>
      </c>
      <c r="G3" s="8">
        <v>9201</v>
      </c>
      <c r="H3" t="s">
        <v>728</v>
      </c>
    </row>
    <row r="4" spans="1:8" ht="15" x14ac:dyDescent="0.25">
      <c r="A4" s="2" t="s">
        <v>23</v>
      </c>
      <c r="B4" s="8" t="s">
        <v>139</v>
      </c>
      <c r="C4" t="s">
        <v>786</v>
      </c>
      <c r="G4" s="8">
        <v>9203</v>
      </c>
      <c r="H4" t="s">
        <v>729</v>
      </c>
    </row>
    <row r="5" spans="1:8" ht="15" x14ac:dyDescent="0.25">
      <c r="A5" s="2" t="s">
        <v>24</v>
      </c>
      <c r="B5" s="8" t="s">
        <v>167</v>
      </c>
      <c r="C5" t="s">
        <v>787</v>
      </c>
      <c r="G5" s="8">
        <v>9205</v>
      </c>
      <c r="H5" t="s">
        <v>730</v>
      </c>
    </row>
    <row r="6" spans="1:8" ht="15" x14ac:dyDescent="0.25">
      <c r="A6" s="2" t="s">
        <v>25</v>
      </c>
      <c r="B6" s="8" t="s">
        <v>170</v>
      </c>
      <c r="C6" t="s">
        <v>788</v>
      </c>
      <c r="G6" s="8">
        <v>9206</v>
      </c>
      <c r="H6" t="s">
        <v>731</v>
      </c>
    </row>
    <row r="7" spans="1:8" ht="15" x14ac:dyDescent="0.25">
      <c r="A7" s="2" t="s">
        <v>26</v>
      </c>
      <c r="B7" s="8" t="s">
        <v>177</v>
      </c>
      <c r="C7" t="s">
        <v>789</v>
      </c>
      <c r="G7" s="8">
        <v>9207</v>
      </c>
      <c r="H7" t="s">
        <v>732</v>
      </c>
    </row>
    <row r="8" spans="1:8" ht="15" x14ac:dyDescent="0.25">
      <c r="A8" s="2" t="s">
        <v>27</v>
      </c>
      <c r="B8" s="8" t="s">
        <v>184</v>
      </c>
      <c r="C8" t="s">
        <v>587</v>
      </c>
      <c r="G8" s="8">
        <v>9312</v>
      </c>
      <c r="H8" t="s">
        <v>733</v>
      </c>
    </row>
    <row r="9" spans="1:8" ht="15" x14ac:dyDescent="0.25">
      <c r="A9" s="2" t="s">
        <v>28</v>
      </c>
      <c r="B9" s="8" t="s">
        <v>186</v>
      </c>
      <c r="C9" t="s">
        <v>790</v>
      </c>
      <c r="G9" s="8">
        <v>1501</v>
      </c>
      <c r="H9" t="s">
        <v>734</v>
      </c>
    </row>
    <row r="10" spans="1:8" ht="15" x14ac:dyDescent="0.25">
      <c r="A10" s="2" t="s">
        <v>42</v>
      </c>
      <c r="B10" s="8" t="s">
        <v>199</v>
      </c>
      <c r="C10" t="s">
        <v>791</v>
      </c>
      <c r="G10" s="8">
        <v>1511</v>
      </c>
      <c r="H10" t="s">
        <v>735</v>
      </c>
    </row>
    <row r="11" spans="1:8" ht="15" x14ac:dyDescent="0.25">
      <c r="A11" s="2" t="s">
        <v>29</v>
      </c>
      <c r="B11" s="8" t="s">
        <v>447</v>
      </c>
      <c r="C11" t="s">
        <v>792</v>
      </c>
      <c r="G11" s="8">
        <v>1513</v>
      </c>
      <c r="H11" t="s">
        <v>784</v>
      </c>
    </row>
    <row r="12" spans="1:8" ht="15" x14ac:dyDescent="0.25">
      <c r="A12" s="2" t="s">
        <v>30</v>
      </c>
      <c r="B12" s="8" t="s">
        <v>207</v>
      </c>
      <c r="C12" t="s">
        <v>793</v>
      </c>
      <c r="G12" s="8">
        <v>9331</v>
      </c>
      <c r="H12" t="s">
        <v>736</v>
      </c>
    </row>
    <row r="13" spans="1:8" ht="15" x14ac:dyDescent="0.25">
      <c r="A13" s="2" t="s">
        <v>31</v>
      </c>
      <c r="B13" s="8" t="s">
        <v>210</v>
      </c>
      <c r="C13" t="s">
        <v>794</v>
      </c>
      <c r="G13" s="8">
        <v>9332</v>
      </c>
      <c r="H13" t="s">
        <v>737</v>
      </c>
    </row>
    <row r="14" spans="1:8" ht="15" x14ac:dyDescent="0.25">
      <c r="A14" s="2" t="s">
        <v>32</v>
      </c>
      <c r="B14" s="8" t="s">
        <v>223</v>
      </c>
      <c r="C14" t="s">
        <v>795</v>
      </c>
      <c r="G14" s="8">
        <v>3411</v>
      </c>
      <c r="H14" t="s">
        <v>738</v>
      </c>
    </row>
    <row r="15" spans="1:8" ht="15" x14ac:dyDescent="0.25">
      <c r="A15" s="2" t="s">
        <v>33</v>
      </c>
      <c r="B15" s="8" t="s">
        <v>270</v>
      </c>
      <c r="C15" t="s">
        <v>796</v>
      </c>
      <c r="G15" s="8">
        <v>9200</v>
      </c>
      <c r="H15" t="s">
        <v>739</v>
      </c>
    </row>
    <row r="16" spans="1:8" ht="15" x14ac:dyDescent="0.25">
      <c r="A16" s="2" t="s">
        <v>34</v>
      </c>
      <c r="B16" s="8" t="s">
        <v>271</v>
      </c>
      <c r="C16" t="s">
        <v>797</v>
      </c>
      <c r="G16" s="8">
        <v>9241</v>
      </c>
      <c r="H16" t="s">
        <v>740</v>
      </c>
    </row>
    <row r="17" spans="1:8" ht="15" x14ac:dyDescent="0.25">
      <c r="A17" s="2" t="s">
        <v>35</v>
      </c>
      <c r="B17" s="8" t="s">
        <v>291</v>
      </c>
      <c r="C17" t="s">
        <v>798</v>
      </c>
      <c r="G17" s="8" t="s">
        <v>291</v>
      </c>
      <c r="H17" t="s">
        <v>741</v>
      </c>
    </row>
    <row r="18" spans="1:8" ht="15" x14ac:dyDescent="0.25">
      <c r="A18" s="2" t="s">
        <v>36</v>
      </c>
      <c r="B18" s="8" t="s">
        <v>296</v>
      </c>
      <c r="C18" t="s">
        <v>799</v>
      </c>
      <c r="G18" s="8">
        <v>3121</v>
      </c>
      <c r="H18" t="s">
        <v>742</v>
      </c>
    </row>
    <row r="19" spans="1:8" ht="15" x14ac:dyDescent="0.25">
      <c r="A19" s="2" t="s">
        <v>37</v>
      </c>
      <c r="B19" s="8" t="s">
        <v>301</v>
      </c>
      <c r="C19" t="s">
        <v>800</v>
      </c>
      <c r="G19" s="8">
        <v>9202</v>
      </c>
      <c r="H19" t="s">
        <v>743</v>
      </c>
    </row>
    <row r="20" spans="1:8" ht="15" x14ac:dyDescent="0.25">
      <c r="A20" s="2" t="s">
        <v>38</v>
      </c>
      <c r="B20" s="8" t="s">
        <v>322</v>
      </c>
      <c r="C20" t="s">
        <v>801</v>
      </c>
      <c r="G20" s="8">
        <v>9204</v>
      </c>
      <c r="H20" t="s">
        <v>744</v>
      </c>
    </row>
    <row r="21" spans="1:8" ht="15" x14ac:dyDescent="0.25">
      <c r="A21" s="2" t="s">
        <v>39</v>
      </c>
      <c r="B21" s="8" t="s">
        <v>327</v>
      </c>
      <c r="C21" t="s">
        <v>802</v>
      </c>
      <c r="G21" s="8">
        <v>9209</v>
      </c>
      <c r="H21" t="s">
        <v>745</v>
      </c>
    </row>
    <row r="22" spans="1:8" ht="15" x14ac:dyDescent="0.25">
      <c r="A22" s="2" t="s">
        <v>40</v>
      </c>
      <c r="B22" s="8" t="s">
        <v>329</v>
      </c>
      <c r="C22" t="s">
        <v>803</v>
      </c>
      <c r="G22" s="8">
        <v>9231</v>
      </c>
      <c r="H22" t="s">
        <v>746</v>
      </c>
    </row>
    <row r="23" spans="1:8" ht="15" x14ac:dyDescent="0.25">
      <c r="A23" s="2" t="s">
        <v>41</v>
      </c>
      <c r="B23" s="8" t="s">
        <v>336</v>
      </c>
      <c r="C23" t="s">
        <v>804</v>
      </c>
      <c r="G23" s="8">
        <v>9291</v>
      </c>
      <c r="H23" t="s">
        <v>747</v>
      </c>
    </row>
    <row r="24" spans="1:8" ht="15" x14ac:dyDescent="0.25">
      <c r="A24" s="2" t="s">
        <v>43</v>
      </c>
      <c r="B24" s="8" t="s">
        <v>339</v>
      </c>
      <c r="C24" t="s">
        <v>805</v>
      </c>
      <c r="G24" s="8">
        <v>9311</v>
      </c>
      <c r="H24" t="s">
        <v>748</v>
      </c>
    </row>
    <row r="25" spans="1:8" ht="15" x14ac:dyDescent="0.25">
      <c r="A25" s="2" t="s">
        <v>44</v>
      </c>
      <c r="B25" s="8" t="s">
        <v>340</v>
      </c>
      <c r="C25" t="s">
        <v>806</v>
      </c>
      <c r="G25" s="8">
        <v>9321</v>
      </c>
      <c r="H25" t="s">
        <v>749</v>
      </c>
    </row>
    <row r="26" spans="1:8" ht="15" x14ac:dyDescent="0.25">
      <c r="A26" s="7" t="s">
        <v>88</v>
      </c>
      <c r="B26" s="8" t="s">
        <v>341</v>
      </c>
      <c r="C26" t="s">
        <v>807</v>
      </c>
      <c r="G26" s="8">
        <v>9341</v>
      </c>
      <c r="H26" t="s">
        <v>750</v>
      </c>
    </row>
    <row r="27" spans="1:8" ht="15" x14ac:dyDescent="0.25">
      <c r="A27" s="2" t="s">
        <v>45</v>
      </c>
      <c r="B27" s="8" t="s">
        <v>343</v>
      </c>
      <c r="C27" t="s">
        <v>808</v>
      </c>
      <c r="G27" s="8">
        <v>4301</v>
      </c>
      <c r="H27" t="s">
        <v>751</v>
      </c>
    </row>
    <row r="28" spans="1:8" ht="15" x14ac:dyDescent="0.25">
      <c r="A28" s="2" t="s">
        <v>46</v>
      </c>
      <c r="B28" s="8" t="s">
        <v>344</v>
      </c>
      <c r="C28" t="s">
        <v>619</v>
      </c>
      <c r="G28" s="8">
        <v>4312</v>
      </c>
      <c r="H28" t="s">
        <v>752</v>
      </c>
    </row>
    <row r="29" spans="1:8" ht="15" x14ac:dyDescent="0.25">
      <c r="A29" s="2" t="s">
        <v>47</v>
      </c>
      <c r="B29" s="8" t="s">
        <v>346</v>
      </c>
      <c r="C29" t="s">
        <v>84</v>
      </c>
      <c r="G29" s="8">
        <v>4314</v>
      </c>
      <c r="H29" t="s">
        <v>753</v>
      </c>
    </row>
    <row r="30" spans="1:8" ht="15" x14ac:dyDescent="0.25">
      <c r="A30" s="9" t="s">
        <v>888</v>
      </c>
      <c r="B30" s="8" t="s">
        <v>420</v>
      </c>
      <c r="C30" t="s">
        <v>809</v>
      </c>
      <c r="G30" s="8">
        <v>3202</v>
      </c>
      <c r="H30" t="s">
        <v>754</v>
      </c>
    </row>
    <row r="31" spans="1:8" ht="15" x14ac:dyDescent="0.25">
      <c r="A31" s="2" t="s">
        <v>48</v>
      </c>
      <c r="B31" s="8" t="s">
        <v>421</v>
      </c>
      <c r="C31" t="s">
        <v>810</v>
      </c>
      <c r="G31" s="8">
        <v>3231</v>
      </c>
      <c r="H31" t="s">
        <v>755</v>
      </c>
    </row>
    <row r="32" spans="1:8" ht="15" x14ac:dyDescent="0.25">
      <c r="A32" s="2" t="s">
        <v>49</v>
      </c>
      <c r="B32" s="8" t="s">
        <v>422</v>
      </c>
      <c r="C32" t="s">
        <v>811</v>
      </c>
      <c r="G32" s="8">
        <v>3232</v>
      </c>
      <c r="H32" t="s">
        <v>756</v>
      </c>
    </row>
    <row r="33" spans="1:8" ht="15" x14ac:dyDescent="0.25">
      <c r="A33" s="2" t="s">
        <v>50</v>
      </c>
      <c r="B33" s="8" t="s">
        <v>423</v>
      </c>
      <c r="C33" t="s">
        <v>812</v>
      </c>
      <c r="G33" s="8">
        <v>3261</v>
      </c>
      <c r="H33" t="s">
        <v>757</v>
      </c>
    </row>
    <row r="34" spans="1:8" ht="15" x14ac:dyDescent="0.25">
      <c r="A34" s="2" t="s">
        <v>51</v>
      </c>
      <c r="B34" s="8" t="s">
        <v>428</v>
      </c>
      <c r="C34" t="s">
        <v>813</v>
      </c>
      <c r="G34" s="8">
        <v>3321</v>
      </c>
      <c r="H34" t="s">
        <v>758</v>
      </c>
    </row>
    <row r="35" spans="1:8" ht="15" x14ac:dyDescent="0.25">
      <c r="A35" s="2" t="s">
        <v>52</v>
      </c>
      <c r="B35" s="8" t="s">
        <v>456</v>
      </c>
      <c r="C35" t="s">
        <v>814</v>
      </c>
      <c r="G35" s="8">
        <v>3341</v>
      </c>
      <c r="H35" t="s">
        <v>782</v>
      </c>
    </row>
    <row r="36" spans="1:8" ht="15" x14ac:dyDescent="0.25">
      <c r="A36" s="2" t="s">
        <v>53</v>
      </c>
      <c r="B36" s="8" t="s">
        <v>433</v>
      </c>
      <c r="C36" t="s">
        <v>815</v>
      </c>
      <c r="G36" s="8">
        <v>1623</v>
      </c>
      <c r="H36" t="s">
        <v>759</v>
      </c>
    </row>
    <row r="37" spans="1:8" ht="15" x14ac:dyDescent="0.25">
      <c r="A37" s="2" t="s">
        <v>54</v>
      </c>
      <c r="B37" s="8" t="s">
        <v>434</v>
      </c>
      <c r="C37" t="s">
        <v>816</v>
      </c>
      <c r="G37" s="8">
        <v>1701</v>
      </c>
      <c r="H37" t="s">
        <v>760</v>
      </c>
    </row>
    <row r="38" spans="1:8" ht="15" x14ac:dyDescent="0.25">
      <c r="A38" s="2" t="s">
        <v>55</v>
      </c>
      <c r="B38" s="8" t="s">
        <v>435</v>
      </c>
      <c r="C38" t="s">
        <v>817</v>
      </c>
      <c r="G38" s="8">
        <v>1711</v>
      </c>
      <c r="H38" t="s">
        <v>761</v>
      </c>
    </row>
    <row r="39" spans="1:8" ht="15" x14ac:dyDescent="0.25">
      <c r="A39" s="2" t="s">
        <v>56</v>
      </c>
      <c r="B39" s="8" t="s">
        <v>441</v>
      </c>
      <c r="C39" t="s">
        <v>818</v>
      </c>
      <c r="G39" s="8">
        <v>1721</v>
      </c>
      <c r="H39" t="s">
        <v>762</v>
      </c>
    </row>
    <row r="40" spans="1:8" ht="15" x14ac:dyDescent="0.25">
      <c r="A40" s="2" t="s">
        <v>57</v>
      </c>
      <c r="B40" s="8" t="s">
        <v>445</v>
      </c>
      <c r="C40" t="s">
        <v>819</v>
      </c>
      <c r="G40" s="8">
        <v>1301</v>
      </c>
      <c r="H40" t="s">
        <v>763</v>
      </c>
    </row>
    <row r="41" spans="1:8" ht="15" x14ac:dyDescent="0.25">
      <c r="A41" s="2" t="s">
        <v>58</v>
      </c>
      <c r="B41" s="8" t="s">
        <v>446</v>
      </c>
      <c r="C41" t="s">
        <v>642</v>
      </c>
      <c r="G41" s="8">
        <v>1341</v>
      </c>
      <c r="H41" t="s">
        <v>764</v>
      </c>
    </row>
    <row r="42" spans="1:8" ht="15" x14ac:dyDescent="0.25">
      <c r="A42" s="2" t="s">
        <v>59</v>
      </c>
      <c r="B42" s="8" t="s">
        <v>448</v>
      </c>
      <c r="C42" t="s">
        <v>820</v>
      </c>
      <c r="G42" s="8">
        <v>1532</v>
      </c>
      <c r="H42" t="s">
        <v>765</v>
      </c>
    </row>
    <row r="43" spans="1:8" ht="15" x14ac:dyDescent="0.25">
      <c r="A43" s="2" t="s">
        <v>60</v>
      </c>
      <c r="B43" s="8" t="s">
        <v>449</v>
      </c>
      <c r="C43" t="s">
        <v>821</v>
      </c>
      <c r="G43" s="8">
        <v>1651</v>
      </c>
      <c r="H43" t="s">
        <v>766</v>
      </c>
    </row>
    <row r="44" spans="1:8" ht="15" x14ac:dyDescent="0.25">
      <c r="A44" s="2" t="s">
        <v>61</v>
      </c>
      <c r="B44" s="8" t="s">
        <v>450</v>
      </c>
      <c r="C44" t="s">
        <v>822</v>
      </c>
      <c r="G44" s="8">
        <v>4411</v>
      </c>
      <c r="H44" t="s">
        <v>767</v>
      </c>
    </row>
    <row r="45" spans="1:8" ht="15" x14ac:dyDescent="0.25">
      <c r="A45" s="2" t="s">
        <v>62</v>
      </c>
      <c r="B45" s="8" t="s">
        <v>709</v>
      </c>
      <c r="C45" t="s">
        <v>860</v>
      </c>
      <c r="G45" s="8">
        <v>4322</v>
      </c>
      <c r="H45" t="s">
        <v>768</v>
      </c>
    </row>
    <row r="46" spans="1:8" ht="15" x14ac:dyDescent="0.25">
      <c r="A46" s="2" t="s">
        <v>63</v>
      </c>
      <c r="B46" s="8" t="s">
        <v>486</v>
      </c>
      <c r="C46" t="s">
        <v>652</v>
      </c>
      <c r="G46" s="8">
        <v>4321</v>
      </c>
      <c r="H46" t="s">
        <v>769</v>
      </c>
    </row>
    <row r="47" spans="1:8" ht="15" x14ac:dyDescent="0.25">
      <c r="A47" s="2" t="s">
        <v>64</v>
      </c>
      <c r="B47" s="8" t="s">
        <v>492</v>
      </c>
      <c r="C47" t="s">
        <v>861</v>
      </c>
      <c r="G47" s="8">
        <v>2311</v>
      </c>
      <c r="H47" t="s">
        <v>780</v>
      </c>
    </row>
    <row r="48" spans="1:8" ht="15" x14ac:dyDescent="0.25">
      <c r="A48" s="2" t="s">
        <v>65</v>
      </c>
      <c r="B48" s="8" t="s">
        <v>503</v>
      </c>
      <c r="C48" t="s">
        <v>862</v>
      </c>
      <c r="G48" s="8">
        <v>2312</v>
      </c>
      <c r="H48" t="s">
        <v>770</v>
      </c>
    </row>
    <row r="49" spans="1:8" ht="15" x14ac:dyDescent="0.25">
      <c r="A49" s="2" t="s">
        <v>66</v>
      </c>
      <c r="B49" s="8" t="s">
        <v>536</v>
      </c>
      <c r="C49" t="s">
        <v>873</v>
      </c>
      <c r="G49" s="8">
        <v>2313</v>
      </c>
      <c r="H49" t="s">
        <v>771</v>
      </c>
    </row>
    <row r="50" spans="1:8" ht="15" x14ac:dyDescent="0.25">
      <c r="A50" s="2" t="s">
        <v>67</v>
      </c>
      <c r="B50" s="8" t="s">
        <v>371</v>
      </c>
      <c r="C50" t="s">
        <v>863</v>
      </c>
      <c r="G50" s="8">
        <v>2314</v>
      </c>
      <c r="H50" t="s">
        <v>781</v>
      </c>
    </row>
    <row r="51" spans="1:8" ht="15" x14ac:dyDescent="0.25">
      <c r="A51" s="2" t="s">
        <v>68</v>
      </c>
      <c r="B51" s="8" t="s">
        <v>382</v>
      </c>
      <c r="C51" t="s">
        <v>889</v>
      </c>
      <c r="G51" s="8">
        <v>2315</v>
      </c>
      <c r="H51" t="s">
        <v>890</v>
      </c>
    </row>
    <row r="52" spans="1:8" ht="15" x14ac:dyDescent="0.25">
      <c r="A52" s="2" t="s">
        <v>69</v>
      </c>
      <c r="B52" s="8" t="s">
        <v>539</v>
      </c>
      <c r="C52" t="s">
        <v>864</v>
      </c>
      <c r="G52" s="8">
        <v>2412</v>
      </c>
      <c r="H52" t="s">
        <v>772</v>
      </c>
    </row>
    <row r="53" spans="1:8" ht="15" x14ac:dyDescent="0.25">
      <c r="A53" s="2" t="s">
        <v>70</v>
      </c>
      <c r="B53" s="8" t="s">
        <v>545</v>
      </c>
      <c r="C53" t="s">
        <v>865</v>
      </c>
      <c r="G53" s="8">
        <v>1302</v>
      </c>
      <c r="H53" t="s">
        <v>773</v>
      </c>
    </row>
    <row r="54" spans="1:8" ht="15" x14ac:dyDescent="0.25">
      <c r="A54" s="2" t="s">
        <v>71</v>
      </c>
      <c r="B54" s="8" t="s">
        <v>546</v>
      </c>
      <c r="C54" t="s">
        <v>866</v>
      </c>
      <c r="G54" s="8">
        <v>1321</v>
      </c>
      <c r="H54" t="s">
        <v>774</v>
      </c>
    </row>
    <row r="55" spans="1:8" ht="15" x14ac:dyDescent="0.25">
      <c r="A55" s="2" t="s">
        <v>72</v>
      </c>
      <c r="B55" s="8" t="s">
        <v>547</v>
      </c>
      <c r="C55" t="s">
        <v>867</v>
      </c>
      <c r="G55" s="8">
        <v>1351</v>
      </c>
      <c r="H55" t="s">
        <v>775</v>
      </c>
    </row>
    <row r="56" spans="1:8" ht="15" x14ac:dyDescent="0.25">
      <c r="A56" s="2" t="s">
        <v>73</v>
      </c>
      <c r="B56" s="8" t="s">
        <v>554</v>
      </c>
      <c r="C56" t="s">
        <v>868</v>
      </c>
      <c r="G56" s="8">
        <v>1361</v>
      </c>
      <c r="H56" t="s">
        <v>776</v>
      </c>
    </row>
    <row r="57" spans="1:8" ht="15" x14ac:dyDescent="0.25">
      <c r="A57" s="2" t="s">
        <v>74</v>
      </c>
      <c r="B57" s="8" t="s">
        <v>557</v>
      </c>
      <c r="C57" t="s">
        <v>869</v>
      </c>
      <c r="G57" s="8">
        <v>1621</v>
      </c>
      <c r="H57" t="s">
        <v>777</v>
      </c>
    </row>
    <row r="58" spans="1:8" ht="15" x14ac:dyDescent="0.25">
      <c r="A58" s="2" t="s">
        <v>75</v>
      </c>
      <c r="B58" s="8" t="s">
        <v>563</v>
      </c>
      <c r="C58" t="s">
        <v>870</v>
      </c>
      <c r="G58" s="8">
        <v>1631</v>
      </c>
      <c r="H58" t="s">
        <v>778</v>
      </c>
    </row>
    <row r="59" spans="1:8" ht="15" x14ac:dyDescent="0.25">
      <c r="A59" s="2" t="s">
        <v>76</v>
      </c>
      <c r="B59" s="8" t="s">
        <v>564</v>
      </c>
      <c r="C59" t="s">
        <v>871</v>
      </c>
      <c r="G59" s="8">
        <v>3111</v>
      </c>
      <c r="H59" t="s">
        <v>779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725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30 ABRIL 2025</vt:lpstr>
      <vt:lpstr>Ejecución 30 ABRIL 2025</vt:lpstr>
      <vt:lpstr>Hoja2</vt:lpstr>
      <vt:lpstr>'TABLA DINAMICA 30 ABRIL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2025-05-02T07:01:30Z</cp:lastPrinted>
  <dcterms:created xsi:type="dcterms:W3CDTF">2016-04-19T12:18:23Z</dcterms:created>
  <dcterms:modified xsi:type="dcterms:W3CDTF">2025-05-02T07:13:41Z</dcterms:modified>
</cp:coreProperties>
</file>