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11 - NOVIEMBRE\"/>
    </mc:Choice>
  </mc:AlternateContent>
  <xr:revisionPtr revIDLastSave="0" documentId="13_ncr:1_{6089BEC1-9D00-4C29-A515-7EF98FA16E22}" xr6:coauthVersionLast="47" xr6:coauthVersionMax="47" xr10:uidLastSave="{00000000-0000-0000-0000-000000000000}"/>
  <bookViews>
    <workbookView xWindow="30600" yWindow="-120" windowWidth="29040" windowHeight="15720" xr2:uid="{00000000-000D-0000-FFFF-FFFF00000000}"/>
  </bookViews>
  <sheets>
    <sheet name="TABLA DINAMICA 30 NOVIEMBR 2025" sheetId="2" r:id="rId1"/>
    <sheet name="Ejecución 30 noviembre 2025" sheetId="1" state="hidden" r:id="rId2"/>
    <sheet name="Hoja2" sheetId="4" state="hidden" r:id="rId3"/>
  </sheets>
  <definedNames>
    <definedName name="_xlnm._FilterDatabase" localSheetId="1" hidden="1">'Ejecución 30 noviembre 2025'!$B$1:$O$1462</definedName>
    <definedName name="_xlnm.Print_Titles" localSheetId="0">'TABLA DINAMICA 30 NOVIEMBR 2025'!$1:$3</definedName>
  </definedNames>
  <calcPr calcId="191029"/>
  <pivotCaches>
    <pivotCache cacheId="1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56" i="1" l="1"/>
  <c r="A1457" i="1"/>
  <c r="A1458" i="1"/>
  <c r="A1459" i="1"/>
  <c r="A1460" i="1"/>
  <c r="A1461" i="1"/>
  <c r="A1462" i="1"/>
  <c r="D1456" i="1"/>
  <c r="D1457" i="1"/>
  <c r="D1458" i="1"/>
  <c r="D1459" i="1"/>
  <c r="D1460" i="1"/>
  <c r="D1461" i="1"/>
  <c r="D1462" i="1"/>
  <c r="E1456" i="1"/>
  <c r="E1457" i="1"/>
  <c r="E1458" i="1"/>
  <c r="E1459" i="1"/>
  <c r="E1460" i="1"/>
  <c r="E1461" i="1"/>
  <c r="E1462" i="1"/>
  <c r="F1456" i="1"/>
  <c r="F1457" i="1"/>
  <c r="F1458" i="1"/>
  <c r="F1459" i="1"/>
  <c r="F1460" i="1"/>
  <c r="F1461" i="1"/>
  <c r="F1462" i="1"/>
  <c r="A2" i="1"/>
  <c r="D2" i="1"/>
  <c r="E2" i="1"/>
  <c r="F2" i="1"/>
  <c r="A3" i="1"/>
  <c r="D3" i="1"/>
  <c r="E3" i="1"/>
  <c r="F3" i="1"/>
  <c r="A4" i="1"/>
  <c r="D4" i="1"/>
  <c r="E4" i="1"/>
  <c r="F4" i="1"/>
  <c r="A5" i="1"/>
  <c r="D5" i="1"/>
  <c r="E5" i="1"/>
  <c r="F5" i="1"/>
  <c r="A6" i="1"/>
  <c r="D6" i="1"/>
  <c r="E6" i="1"/>
  <c r="F6" i="1"/>
  <c r="A7" i="1"/>
  <c r="D7" i="1"/>
  <c r="E7" i="1"/>
  <c r="F7" i="1"/>
  <c r="A8" i="1"/>
  <c r="D8" i="1"/>
  <c r="E8" i="1"/>
  <c r="F8" i="1"/>
  <c r="A9" i="1"/>
  <c r="D9" i="1"/>
  <c r="E9" i="1"/>
  <c r="F9" i="1"/>
  <c r="A10" i="1"/>
  <c r="D10" i="1"/>
  <c r="E10" i="1"/>
  <c r="F10" i="1"/>
  <c r="A11" i="1"/>
  <c r="D11" i="1"/>
  <c r="E11" i="1"/>
  <c r="F11" i="1"/>
  <c r="A12" i="1"/>
  <c r="D12" i="1"/>
  <c r="E12" i="1"/>
  <c r="F12" i="1"/>
  <c r="A13" i="1"/>
  <c r="D13" i="1"/>
  <c r="E13" i="1"/>
  <c r="F13" i="1"/>
  <c r="A14" i="1"/>
  <c r="D14" i="1"/>
  <c r="E14" i="1"/>
  <c r="F14" i="1"/>
  <c r="A15" i="1"/>
  <c r="D15" i="1"/>
  <c r="E15" i="1"/>
  <c r="F15" i="1"/>
  <c r="A16" i="1"/>
  <c r="D16" i="1"/>
  <c r="E16" i="1"/>
  <c r="F16" i="1"/>
  <c r="A17" i="1"/>
  <c r="D17" i="1"/>
  <c r="E17" i="1"/>
  <c r="F17" i="1"/>
  <c r="A18" i="1"/>
  <c r="D18" i="1"/>
  <c r="E18" i="1"/>
  <c r="F18" i="1"/>
  <c r="A19" i="1"/>
  <c r="D19" i="1"/>
  <c r="E19" i="1"/>
  <c r="F19" i="1"/>
  <c r="A20" i="1"/>
  <c r="D20" i="1"/>
  <c r="E20" i="1"/>
  <c r="F20" i="1"/>
  <c r="A21" i="1"/>
  <c r="D21" i="1"/>
  <c r="E21" i="1"/>
  <c r="F21" i="1"/>
  <c r="A22" i="1"/>
  <c r="D22" i="1"/>
  <c r="E22" i="1"/>
  <c r="F22" i="1"/>
  <c r="A23" i="1"/>
  <c r="D23" i="1"/>
  <c r="E23" i="1"/>
  <c r="F23" i="1"/>
  <c r="A24" i="1"/>
  <c r="D24" i="1"/>
  <c r="E24" i="1"/>
  <c r="F24" i="1"/>
  <c r="A25" i="1"/>
  <c r="D25" i="1"/>
  <c r="E25" i="1"/>
  <c r="F25" i="1"/>
  <c r="A26" i="1"/>
  <c r="D26" i="1"/>
  <c r="E26" i="1"/>
  <c r="F26" i="1"/>
  <c r="A27" i="1"/>
  <c r="D27" i="1"/>
  <c r="E27" i="1"/>
  <c r="F27" i="1"/>
  <c r="A28" i="1"/>
  <c r="D28" i="1"/>
  <c r="E28" i="1"/>
  <c r="F28" i="1"/>
  <c r="A29" i="1"/>
  <c r="D29" i="1"/>
  <c r="E29" i="1"/>
  <c r="F29" i="1"/>
  <c r="A30" i="1"/>
  <c r="D30" i="1"/>
  <c r="E30" i="1"/>
  <c r="F30" i="1"/>
  <c r="A31" i="1"/>
  <c r="D31" i="1"/>
  <c r="E31" i="1"/>
  <c r="F31" i="1"/>
  <c r="A32" i="1"/>
  <c r="D32" i="1"/>
  <c r="E32" i="1"/>
  <c r="F32" i="1"/>
  <c r="A33" i="1"/>
  <c r="D33" i="1"/>
  <c r="E33" i="1"/>
  <c r="F33" i="1"/>
  <c r="A34" i="1"/>
  <c r="D34" i="1"/>
  <c r="E34" i="1"/>
  <c r="F34" i="1"/>
  <c r="A35" i="1"/>
  <c r="D35" i="1"/>
  <c r="E35" i="1"/>
  <c r="F35" i="1"/>
  <c r="A36" i="1"/>
  <c r="D36" i="1"/>
  <c r="E36" i="1"/>
  <c r="F36" i="1"/>
  <c r="A37" i="1"/>
  <c r="D37" i="1"/>
  <c r="E37" i="1"/>
  <c r="F37" i="1"/>
  <c r="A38" i="1"/>
  <c r="D38" i="1"/>
  <c r="E38" i="1"/>
  <c r="F38" i="1"/>
  <c r="A39" i="1"/>
  <c r="D39" i="1"/>
  <c r="E39" i="1"/>
  <c r="F39" i="1"/>
  <c r="A40" i="1"/>
  <c r="D40" i="1"/>
  <c r="E40" i="1"/>
  <c r="F40" i="1"/>
  <c r="A41" i="1"/>
  <c r="D41" i="1"/>
  <c r="E41" i="1"/>
  <c r="F41" i="1"/>
  <c r="A42" i="1"/>
  <c r="D42" i="1"/>
  <c r="E42" i="1"/>
  <c r="F42" i="1"/>
  <c r="A43" i="1"/>
  <c r="D43" i="1"/>
  <c r="E43" i="1"/>
  <c r="F43" i="1"/>
  <c r="A44" i="1"/>
  <c r="D44" i="1"/>
  <c r="E44" i="1"/>
  <c r="F44" i="1"/>
  <c r="A45" i="1"/>
  <c r="D45" i="1"/>
  <c r="E45" i="1"/>
  <c r="F45" i="1"/>
  <c r="A46" i="1"/>
  <c r="D46" i="1"/>
  <c r="E46" i="1"/>
  <c r="F46" i="1"/>
  <c r="A47" i="1"/>
  <c r="D47" i="1"/>
  <c r="E47" i="1"/>
  <c r="F47" i="1"/>
  <c r="A48" i="1"/>
  <c r="D48" i="1"/>
  <c r="E48" i="1"/>
  <c r="F48" i="1"/>
  <c r="A49" i="1"/>
  <c r="D49" i="1"/>
  <c r="E49" i="1"/>
  <c r="F49" i="1"/>
  <c r="A50" i="1"/>
  <c r="D50" i="1"/>
  <c r="E50" i="1"/>
  <c r="F50" i="1"/>
  <c r="A51" i="1"/>
  <c r="D51" i="1"/>
  <c r="E51" i="1"/>
  <c r="F51" i="1"/>
  <c r="A52" i="1"/>
  <c r="D52" i="1"/>
  <c r="E52" i="1"/>
  <c r="F52" i="1"/>
  <c r="A53" i="1"/>
  <c r="D53" i="1"/>
  <c r="E53" i="1"/>
  <c r="F53" i="1"/>
  <c r="A54" i="1"/>
  <c r="D54" i="1"/>
  <c r="E54" i="1"/>
  <c r="F54" i="1"/>
  <c r="A55" i="1"/>
  <c r="D55" i="1"/>
  <c r="E55" i="1"/>
  <c r="F55" i="1"/>
  <c r="A56" i="1"/>
  <c r="D56" i="1"/>
  <c r="E56" i="1"/>
  <c r="F56" i="1"/>
  <c r="A57" i="1"/>
  <c r="D57" i="1"/>
  <c r="E57" i="1"/>
  <c r="F57" i="1"/>
  <c r="A58" i="1"/>
  <c r="D58" i="1"/>
  <c r="E58" i="1"/>
  <c r="F58" i="1"/>
  <c r="A59" i="1"/>
  <c r="D59" i="1"/>
  <c r="E59" i="1"/>
  <c r="F59" i="1"/>
  <c r="A60" i="1"/>
  <c r="D60" i="1"/>
  <c r="E60" i="1"/>
  <c r="F60" i="1"/>
  <c r="A61" i="1"/>
  <c r="D61" i="1"/>
  <c r="E61" i="1"/>
  <c r="F61" i="1"/>
  <c r="A62" i="1"/>
  <c r="D62" i="1"/>
  <c r="E62" i="1"/>
  <c r="F62" i="1"/>
  <c r="A63" i="1"/>
  <c r="D63" i="1"/>
  <c r="E63" i="1"/>
  <c r="F63" i="1"/>
  <c r="A64" i="1"/>
  <c r="D64" i="1"/>
  <c r="E64" i="1"/>
  <c r="F64" i="1"/>
  <c r="A65" i="1"/>
  <c r="D65" i="1"/>
  <c r="E65" i="1"/>
  <c r="F65" i="1"/>
  <c r="A66" i="1"/>
  <c r="D66" i="1"/>
  <c r="E66" i="1"/>
  <c r="F66" i="1"/>
  <c r="A67" i="1"/>
  <c r="D67" i="1"/>
  <c r="E67" i="1"/>
  <c r="F67" i="1"/>
  <c r="A68" i="1"/>
  <c r="D68" i="1"/>
  <c r="E68" i="1"/>
  <c r="F68" i="1"/>
  <c r="A69" i="1"/>
  <c r="D69" i="1"/>
  <c r="E69" i="1"/>
  <c r="F69" i="1"/>
  <c r="A70" i="1"/>
  <c r="D70" i="1"/>
  <c r="E70" i="1"/>
  <c r="F70" i="1"/>
  <c r="A71" i="1"/>
  <c r="D71" i="1"/>
  <c r="E71" i="1"/>
  <c r="F71" i="1"/>
  <c r="A72" i="1"/>
  <c r="D72" i="1"/>
  <c r="E72" i="1"/>
  <c r="F72" i="1"/>
  <c r="A73" i="1"/>
  <c r="D73" i="1"/>
  <c r="E73" i="1"/>
  <c r="F73" i="1"/>
  <c r="A74" i="1"/>
  <c r="D74" i="1"/>
  <c r="E74" i="1"/>
  <c r="F74" i="1"/>
  <c r="A75" i="1"/>
  <c r="D75" i="1"/>
  <c r="E75" i="1"/>
  <c r="F75" i="1"/>
  <c r="A76" i="1"/>
  <c r="D76" i="1"/>
  <c r="E76" i="1"/>
  <c r="F76" i="1"/>
  <c r="A77" i="1"/>
  <c r="D77" i="1"/>
  <c r="E77" i="1"/>
  <c r="F77" i="1"/>
  <c r="A78" i="1"/>
  <c r="D78" i="1"/>
  <c r="E78" i="1"/>
  <c r="F78" i="1"/>
  <c r="A79" i="1"/>
  <c r="D79" i="1"/>
  <c r="E79" i="1"/>
  <c r="F79" i="1"/>
  <c r="A80" i="1"/>
  <c r="D80" i="1"/>
  <c r="E80" i="1"/>
  <c r="F80" i="1"/>
  <c r="A81" i="1"/>
  <c r="D81" i="1"/>
  <c r="E81" i="1"/>
  <c r="F81" i="1"/>
  <c r="A82" i="1"/>
  <c r="D82" i="1"/>
  <c r="E82" i="1"/>
  <c r="F82" i="1"/>
  <c r="A83" i="1"/>
  <c r="D83" i="1"/>
  <c r="E83" i="1"/>
  <c r="F83" i="1"/>
  <c r="A84" i="1"/>
  <c r="D84" i="1"/>
  <c r="E84" i="1"/>
  <c r="F84" i="1"/>
  <c r="A85" i="1"/>
  <c r="D85" i="1"/>
  <c r="E85" i="1"/>
  <c r="F85" i="1"/>
  <c r="A86" i="1"/>
  <c r="D86" i="1"/>
  <c r="E86" i="1"/>
  <c r="F86" i="1"/>
  <c r="A87" i="1"/>
  <c r="D87" i="1"/>
  <c r="E87" i="1"/>
  <c r="F87" i="1"/>
  <c r="A88" i="1"/>
  <c r="D88" i="1"/>
  <c r="E88" i="1"/>
  <c r="F88" i="1"/>
  <c r="A89" i="1"/>
  <c r="D89" i="1"/>
  <c r="E89" i="1"/>
  <c r="F89" i="1"/>
  <c r="A90" i="1"/>
  <c r="D90" i="1"/>
  <c r="E90" i="1"/>
  <c r="F90" i="1"/>
  <c r="A91" i="1"/>
  <c r="D91" i="1"/>
  <c r="E91" i="1"/>
  <c r="F91" i="1"/>
  <c r="A92" i="1"/>
  <c r="D92" i="1"/>
  <c r="E92" i="1"/>
  <c r="F92" i="1"/>
  <c r="A93" i="1"/>
  <c r="D93" i="1"/>
  <c r="E93" i="1"/>
  <c r="F93" i="1"/>
  <c r="A94" i="1"/>
  <c r="D94" i="1"/>
  <c r="E94" i="1"/>
  <c r="F94" i="1"/>
  <c r="A95" i="1"/>
  <c r="D95" i="1"/>
  <c r="E95" i="1"/>
  <c r="F95" i="1"/>
  <c r="A96" i="1"/>
  <c r="D96" i="1"/>
  <c r="E96" i="1"/>
  <c r="F96" i="1"/>
  <c r="A97" i="1"/>
  <c r="D97" i="1"/>
  <c r="E97" i="1"/>
  <c r="F97" i="1"/>
  <c r="A98" i="1"/>
  <c r="D98" i="1"/>
  <c r="E98" i="1"/>
  <c r="F98" i="1"/>
  <c r="A99" i="1"/>
  <c r="D99" i="1"/>
  <c r="E99" i="1"/>
  <c r="F99" i="1"/>
  <c r="A100" i="1"/>
  <c r="D100" i="1"/>
  <c r="E100" i="1"/>
  <c r="F100" i="1"/>
  <c r="A101" i="1"/>
  <c r="D101" i="1"/>
  <c r="E101" i="1"/>
  <c r="F101" i="1"/>
  <c r="A102" i="1"/>
  <c r="D102" i="1"/>
  <c r="E102" i="1"/>
  <c r="F102" i="1"/>
  <c r="A103" i="1"/>
  <c r="D103" i="1"/>
  <c r="E103" i="1"/>
  <c r="F103" i="1"/>
  <c r="A104" i="1"/>
  <c r="D104" i="1"/>
  <c r="E104" i="1"/>
  <c r="F104" i="1"/>
  <c r="A105" i="1"/>
  <c r="D105" i="1"/>
  <c r="E105" i="1"/>
  <c r="F105" i="1"/>
  <c r="A106" i="1"/>
  <c r="D106" i="1"/>
  <c r="E106" i="1"/>
  <c r="F106" i="1"/>
  <c r="A107" i="1"/>
  <c r="D107" i="1"/>
  <c r="E107" i="1"/>
  <c r="F107" i="1"/>
  <c r="A108" i="1"/>
  <c r="D108" i="1"/>
  <c r="E108" i="1"/>
  <c r="F108" i="1"/>
  <c r="A109" i="1"/>
  <c r="D109" i="1"/>
  <c r="E109" i="1"/>
  <c r="F109" i="1"/>
  <c r="A110" i="1"/>
  <c r="D110" i="1"/>
  <c r="E110" i="1"/>
  <c r="F110" i="1"/>
  <c r="A111" i="1"/>
  <c r="D111" i="1"/>
  <c r="E111" i="1"/>
  <c r="F111" i="1"/>
  <c r="A112" i="1"/>
  <c r="D112" i="1"/>
  <c r="E112" i="1"/>
  <c r="F112" i="1"/>
  <c r="A113" i="1"/>
  <c r="D113" i="1"/>
  <c r="E113" i="1"/>
  <c r="F113" i="1"/>
  <c r="A114" i="1"/>
  <c r="D114" i="1"/>
  <c r="E114" i="1"/>
  <c r="F114" i="1"/>
  <c r="A115" i="1"/>
  <c r="D115" i="1"/>
  <c r="E115" i="1"/>
  <c r="F115" i="1"/>
  <c r="A116" i="1"/>
  <c r="D116" i="1"/>
  <c r="E116" i="1"/>
  <c r="F116" i="1"/>
  <c r="A117" i="1"/>
  <c r="D117" i="1"/>
  <c r="E117" i="1"/>
  <c r="F117" i="1"/>
  <c r="A118" i="1"/>
  <c r="D118" i="1"/>
  <c r="E118" i="1"/>
  <c r="F118" i="1"/>
  <c r="A119" i="1"/>
  <c r="D119" i="1"/>
  <c r="E119" i="1"/>
  <c r="F119" i="1"/>
  <c r="A120" i="1"/>
  <c r="D120" i="1"/>
  <c r="E120" i="1"/>
  <c r="F120" i="1"/>
  <c r="A121" i="1"/>
  <c r="D121" i="1"/>
  <c r="E121" i="1"/>
  <c r="F121" i="1"/>
  <c r="A122" i="1"/>
  <c r="D122" i="1"/>
  <c r="E122" i="1"/>
  <c r="F122" i="1"/>
  <c r="A123" i="1"/>
  <c r="D123" i="1"/>
  <c r="E123" i="1"/>
  <c r="F123" i="1"/>
  <c r="A124" i="1"/>
  <c r="D124" i="1"/>
  <c r="E124" i="1"/>
  <c r="F124" i="1"/>
  <c r="A125" i="1"/>
  <c r="D125" i="1"/>
  <c r="E125" i="1"/>
  <c r="F125" i="1"/>
  <c r="A126" i="1"/>
  <c r="D126" i="1"/>
  <c r="E126" i="1"/>
  <c r="F126" i="1"/>
  <c r="A127" i="1"/>
  <c r="D127" i="1"/>
  <c r="E127" i="1"/>
  <c r="F127" i="1"/>
  <c r="A128" i="1"/>
  <c r="D128" i="1"/>
  <c r="E128" i="1"/>
  <c r="F128" i="1"/>
  <c r="A129" i="1"/>
  <c r="D129" i="1"/>
  <c r="E129" i="1"/>
  <c r="F129" i="1"/>
  <c r="A130" i="1"/>
  <c r="D130" i="1"/>
  <c r="E130" i="1"/>
  <c r="F130" i="1"/>
  <c r="A131" i="1"/>
  <c r="D131" i="1"/>
  <c r="E131" i="1"/>
  <c r="F131" i="1"/>
  <c r="A132" i="1"/>
  <c r="D132" i="1"/>
  <c r="E132" i="1"/>
  <c r="F132" i="1"/>
  <c r="A133" i="1"/>
  <c r="D133" i="1"/>
  <c r="E133" i="1"/>
  <c r="F133" i="1"/>
  <c r="A134" i="1"/>
  <c r="D134" i="1"/>
  <c r="E134" i="1"/>
  <c r="F134" i="1"/>
  <c r="A135" i="1"/>
  <c r="D135" i="1"/>
  <c r="E135" i="1"/>
  <c r="F135" i="1"/>
  <c r="A136" i="1"/>
  <c r="D136" i="1"/>
  <c r="E136" i="1"/>
  <c r="F136" i="1"/>
  <c r="A137" i="1"/>
  <c r="D137" i="1"/>
  <c r="E137" i="1"/>
  <c r="F137" i="1"/>
  <c r="A138" i="1"/>
  <c r="D138" i="1"/>
  <c r="E138" i="1"/>
  <c r="F138" i="1"/>
  <c r="A139" i="1"/>
  <c r="D139" i="1"/>
  <c r="E139" i="1"/>
  <c r="F139" i="1"/>
  <c r="A140" i="1"/>
  <c r="D140" i="1"/>
  <c r="E140" i="1"/>
  <c r="F140" i="1"/>
  <c r="A141" i="1"/>
  <c r="D141" i="1"/>
  <c r="E141" i="1"/>
  <c r="F141" i="1"/>
  <c r="A142" i="1"/>
  <c r="D142" i="1"/>
  <c r="E142" i="1"/>
  <c r="F142" i="1"/>
  <c r="A143" i="1"/>
  <c r="D143" i="1"/>
  <c r="E143" i="1"/>
  <c r="F143" i="1"/>
  <c r="A144" i="1"/>
  <c r="D144" i="1"/>
  <c r="E144" i="1"/>
  <c r="F144" i="1"/>
  <c r="A145" i="1"/>
  <c r="D145" i="1"/>
  <c r="E145" i="1"/>
  <c r="F145" i="1"/>
  <c r="A146" i="1"/>
  <c r="D146" i="1"/>
  <c r="E146" i="1"/>
  <c r="F146" i="1"/>
  <c r="A147" i="1"/>
  <c r="D147" i="1"/>
  <c r="E147" i="1"/>
  <c r="F147" i="1"/>
  <c r="A148" i="1"/>
  <c r="D148" i="1"/>
  <c r="E148" i="1"/>
  <c r="F148" i="1"/>
  <c r="A149" i="1"/>
  <c r="D149" i="1"/>
  <c r="E149" i="1"/>
  <c r="F149" i="1"/>
  <c r="A150" i="1"/>
  <c r="D150" i="1"/>
  <c r="E150" i="1"/>
  <c r="F150" i="1"/>
  <c r="A151" i="1"/>
  <c r="D151" i="1"/>
  <c r="E151" i="1"/>
  <c r="F151" i="1"/>
  <c r="A152" i="1"/>
  <c r="D152" i="1"/>
  <c r="E152" i="1"/>
  <c r="F152" i="1"/>
  <c r="A153" i="1"/>
  <c r="D153" i="1"/>
  <c r="E153" i="1"/>
  <c r="F153" i="1"/>
  <c r="A154" i="1"/>
  <c r="D154" i="1"/>
  <c r="E154" i="1"/>
  <c r="F154" i="1"/>
  <c r="A155" i="1"/>
  <c r="D155" i="1"/>
  <c r="E155" i="1"/>
  <c r="F155" i="1"/>
  <c r="A156" i="1"/>
  <c r="D156" i="1"/>
  <c r="E156" i="1"/>
  <c r="F156" i="1"/>
  <c r="A157" i="1"/>
  <c r="D157" i="1"/>
  <c r="E157" i="1"/>
  <c r="F157" i="1"/>
  <c r="A158" i="1"/>
  <c r="D158" i="1"/>
  <c r="E158" i="1"/>
  <c r="F158" i="1"/>
  <c r="A159" i="1"/>
  <c r="D159" i="1"/>
  <c r="E159" i="1"/>
  <c r="F159" i="1"/>
  <c r="A160" i="1"/>
  <c r="D160" i="1"/>
  <c r="E160" i="1"/>
  <c r="F160" i="1"/>
  <c r="A161" i="1"/>
  <c r="D161" i="1"/>
  <c r="E161" i="1"/>
  <c r="F161" i="1"/>
  <c r="A162" i="1"/>
  <c r="D162" i="1"/>
  <c r="E162" i="1"/>
  <c r="F162" i="1"/>
  <c r="A163" i="1"/>
  <c r="D163" i="1"/>
  <c r="E163" i="1"/>
  <c r="F163" i="1"/>
  <c r="A164" i="1"/>
  <c r="D164" i="1"/>
  <c r="E164" i="1"/>
  <c r="F164" i="1"/>
  <c r="A165" i="1"/>
  <c r="D165" i="1"/>
  <c r="E165" i="1"/>
  <c r="F165" i="1"/>
  <c r="A166" i="1"/>
  <c r="D166" i="1"/>
  <c r="E166" i="1"/>
  <c r="F166" i="1"/>
  <c r="A167" i="1"/>
  <c r="D167" i="1"/>
  <c r="E167" i="1"/>
  <c r="F167" i="1"/>
  <c r="A168" i="1"/>
  <c r="D168" i="1"/>
  <c r="E168" i="1"/>
  <c r="F168" i="1"/>
  <c r="A169" i="1"/>
  <c r="D169" i="1"/>
  <c r="E169" i="1"/>
  <c r="F169" i="1"/>
  <c r="A170" i="1"/>
  <c r="D170" i="1"/>
  <c r="E170" i="1"/>
  <c r="F170" i="1"/>
  <c r="A171" i="1"/>
  <c r="D171" i="1"/>
  <c r="E171" i="1"/>
  <c r="F171" i="1"/>
  <c r="A172" i="1"/>
  <c r="D172" i="1"/>
  <c r="E172" i="1"/>
  <c r="F172" i="1"/>
  <c r="A173" i="1"/>
  <c r="D173" i="1"/>
  <c r="E173" i="1"/>
  <c r="F173" i="1"/>
  <c r="A174" i="1"/>
  <c r="D174" i="1"/>
  <c r="E174" i="1"/>
  <c r="F174" i="1"/>
  <c r="A175" i="1"/>
  <c r="D175" i="1"/>
  <c r="E175" i="1"/>
  <c r="F175" i="1"/>
  <c r="A176" i="1"/>
  <c r="D176" i="1"/>
  <c r="E176" i="1"/>
  <c r="F176" i="1"/>
  <c r="A177" i="1"/>
  <c r="D177" i="1"/>
  <c r="E177" i="1"/>
  <c r="F177" i="1"/>
  <c r="A178" i="1"/>
  <c r="D178" i="1"/>
  <c r="E178" i="1"/>
  <c r="F178" i="1"/>
  <c r="A179" i="1"/>
  <c r="D179" i="1"/>
  <c r="E179" i="1"/>
  <c r="F179" i="1"/>
  <c r="A180" i="1"/>
  <c r="D180" i="1"/>
  <c r="E180" i="1"/>
  <c r="F180" i="1"/>
  <c r="A181" i="1"/>
  <c r="D181" i="1"/>
  <c r="E181" i="1"/>
  <c r="F181" i="1"/>
  <c r="A182" i="1"/>
  <c r="D182" i="1"/>
  <c r="E182" i="1"/>
  <c r="F182" i="1"/>
  <c r="A183" i="1"/>
  <c r="D183" i="1"/>
  <c r="E183" i="1"/>
  <c r="F183" i="1"/>
  <c r="A184" i="1"/>
  <c r="D184" i="1"/>
  <c r="E184" i="1"/>
  <c r="F184" i="1"/>
  <c r="A185" i="1"/>
  <c r="D185" i="1"/>
  <c r="E185" i="1"/>
  <c r="F185" i="1"/>
  <c r="A186" i="1"/>
  <c r="D186" i="1"/>
  <c r="E186" i="1"/>
  <c r="F186" i="1"/>
  <c r="A187" i="1"/>
  <c r="D187" i="1"/>
  <c r="E187" i="1"/>
  <c r="F187" i="1"/>
  <c r="A188" i="1"/>
  <c r="D188" i="1"/>
  <c r="E188" i="1"/>
  <c r="F188" i="1"/>
  <c r="A189" i="1"/>
  <c r="D189" i="1"/>
  <c r="E189" i="1"/>
  <c r="F189" i="1"/>
  <c r="A190" i="1"/>
  <c r="D190" i="1"/>
  <c r="E190" i="1"/>
  <c r="F190" i="1"/>
  <c r="A191" i="1"/>
  <c r="D191" i="1"/>
  <c r="E191" i="1"/>
  <c r="F191" i="1"/>
  <c r="A192" i="1"/>
  <c r="D192" i="1"/>
  <c r="E192" i="1"/>
  <c r="F192" i="1"/>
  <c r="A193" i="1"/>
  <c r="D193" i="1"/>
  <c r="E193" i="1"/>
  <c r="F193" i="1"/>
  <c r="A194" i="1"/>
  <c r="D194" i="1"/>
  <c r="E194" i="1"/>
  <c r="F194" i="1"/>
  <c r="A195" i="1"/>
  <c r="D195" i="1"/>
  <c r="E195" i="1"/>
  <c r="F195" i="1"/>
  <c r="A196" i="1"/>
  <c r="D196" i="1"/>
  <c r="E196" i="1"/>
  <c r="F196" i="1"/>
  <c r="A197" i="1"/>
  <c r="D197" i="1"/>
  <c r="E197" i="1"/>
  <c r="F197" i="1"/>
  <c r="A198" i="1"/>
  <c r="D198" i="1"/>
  <c r="E198" i="1"/>
  <c r="F198" i="1"/>
  <c r="A199" i="1"/>
  <c r="D199" i="1"/>
  <c r="E199" i="1"/>
  <c r="F199" i="1"/>
  <c r="A200" i="1"/>
  <c r="D200" i="1"/>
  <c r="E200" i="1"/>
  <c r="F200" i="1"/>
  <c r="A201" i="1"/>
  <c r="D201" i="1"/>
  <c r="E201" i="1"/>
  <c r="F201" i="1"/>
  <c r="A202" i="1"/>
  <c r="D202" i="1"/>
  <c r="E202" i="1"/>
  <c r="F202" i="1"/>
  <c r="A203" i="1"/>
  <c r="D203" i="1"/>
  <c r="E203" i="1"/>
  <c r="F203" i="1"/>
  <c r="A204" i="1"/>
  <c r="D204" i="1"/>
  <c r="E204" i="1"/>
  <c r="F204" i="1"/>
  <c r="A205" i="1"/>
  <c r="D205" i="1"/>
  <c r="E205" i="1"/>
  <c r="F205" i="1"/>
  <c r="A206" i="1"/>
  <c r="D206" i="1"/>
  <c r="E206" i="1"/>
  <c r="F206" i="1"/>
  <c r="A207" i="1"/>
  <c r="D207" i="1"/>
  <c r="E207" i="1"/>
  <c r="F207" i="1"/>
  <c r="A208" i="1"/>
  <c r="D208" i="1"/>
  <c r="E208" i="1"/>
  <c r="F208" i="1"/>
  <c r="A209" i="1"/>
  <c r="D209" i="1"/>
  <c r="E209" i="1"/>
  <c r="F209" i="1"/>
  <c r="A210" i="1"/>
  <c r="D210" i="1"/>
  <c r="E210" i="1"/>
  <c r="F210" i="1"/>
  <c r="A211" i="1"/>
  <c r="D211" i="1"/>
  <c r="E211" i="1"/>
  <c r="F211" i="1"/>
  <c r="A212" i="1"/>
  <c r="D212" i="1"/>
  <c r="E212" i="1"/>
  <c r="F212" i="1"/>
  <c r="A213" i="1"/>
  <c r="D213" i="1"/>
  <c r="E213" i="1"/>
  <c r="F213" i="1"/>
  <c r="A214" i="1"/>
  <c r="D214" i="1"/>
  <c r="E214" i="1"/>
  <c r="F214" i="1"/>
  <c r="A215" i="1"/>
  <c r="D215" i="1"/>
  <c r="E215" i="1"/>
  <c r="F215" i="1"/>
  <c r="A216" i="1"/>
  <c r="D216" i="1"/>
  <c r="E216" i="1"/>
  <c r="F216" i="1"/>
  <c r="A217" i="1"/>
  <c r="D217" i="1"/>
  <c r="E217" i="1"/>
  <c r="F217" i="1"/>
  <c r="A218" i="1"/>
  <c r="D218" i="1"/>
  <c r="E218" i="1"/>
  <c r="F218" i="1"/>
  <c r="A219" i="1"/>
  <c r="D219" i="1"/>
  <c r="E219" i="1"/>
  <c r="F219" i="1"/>
  <c r="A220" i="1"/>
  <c r="D220" i="1"/>
  <c r="E220" i="1"/>
  <c r="F220" i="1"/>
  <c r="A221" i="1"/>
  <c r="D221" i="1"/>
  <c r="E221" i="1"/>
  <c r="F221" i="1"/>
  <c r="A222" i="1"/>
  <c r="D222" i="1"/>
  <c r="E222" i="1"/>
  <c r="F222" i="1"/>
  <c r="A223" i="1"/>
  <c r="D223" i="1"/>
  <c r="E223" i="1"/>
  <c r="F223" i="1"/>
  <c r="A224" i="1"/>
  <c r="D224" i="1"/>
  <c r="E224" i="1"/>
  <c r="F224" i="1"/>
  <c r="A225" i="1"/>
  <c r="D225" i="1"/>
  <c r="E225" i="1"/>
  <c r="F225" i="1"/>
  <c r="A226" i="1"/>
  <c r="D226" i="1"/>
  <c r="E226" i="1"/>
  <c r="F226" i="1"/>
  <c r="A227" i="1"/>
  <c r="D227" i="1"/>
  <c r="E227" i="1"/>
  <c r="F227" i="1"/>
  <c r="A228" i="1"/>
  <c r="D228" i="1"/>
  <c r="E228" i="1"/>
  <c r="F228" i="1"/>
  <c r="A229" i="1"/>
  <c r="D229" i="1"/>
  <c r="E229" i="1"/>
  <c r="F229" i="1"/>
  <c r="A230" i="1"/>
  <c r="D230" i="1"/>
  <c r="E230" i="1"/>
  <c r="F230" i="1"/>
  <c r="A231" i="1"/>
  <c r="D231" i="1"/>
  <c r="E231" i="1"/>
  <c r="F231" i="1"/>
  <c r="A232" i="1"/>
  <c r="D232" i="1"/>
  <c r="E232" i="1"/>
  <c r="F232" i="1"/>
  <c r="A233" i="1"/>
  <c r="D233" i="1"/>
  <c r="E233" i="1"/>
  <c r="F233" i="1"/>
  <c r="A234" i="1"/>
  <c r="D234" i="1"/>
  <c r="E234" i="1"/>
  <c r="F234" i="1"/>
  <c r="A235" i="1"/>
  <c r="D235" i="1"/>
  <c r="E235" i="1"/>
  <c r="F235" i="1"/>
  <c r="A236" i="1"/>
  <c r="D236" i="1"/>
  <c r="E236" i="1"/>
  <c r="F236" i="1"/>
  <c r="A237" i="1"/>
  <c r="D237" i="1"/>
  <c r="E237" i="1"/>
  <c r="F237" i="1"/>
  <c r="A238" i="1"/>
  <c r="D238" i="1"/>
  <c r="E238" i="1"/>
  <c r="F238" i="1"/>
  <c r="A239" i="1"/>
  <c r="D239" i="1"/>
  <c r="E239" i="1"/>
  <c r="F239" i="1"/>
  <c r="A240" i="1"/>
  <c r="D240" i="1"/>
  <c r="E240" i="1"/>
  <c r="F240" i="1"/>
  <c r="A241" i="1"/>
  <c r="D241" i="1"/>
  <c r="E241" i="1"/>
  <c r="F241" i="1"/>
  <c r="A242" i="1"/>
  <c r="D242" i="1"/>
  <c r="E242" i="1"/>
  <c r="F242" i="1"/>
  <c r="A243" i="1"/>
  <c r="D243" i="1"/>
  <c r="E243" i="1"/>
  <c r="F243" i="1"/>
  <c r="A244" i="1"/>
  <c r="D244" i="1"/>
  <c r="E244" i="1"/>
  <c r="F244" i="1"/>
  <c r="A245" i="1"/>
  <c r="D245" i="1"/>
  <c r="E245" i="1"/>
  <c r="F245" i="1"/>
  <c r="A246" i="1"/>
  <c r="D246" i="1"/>
  <c r="E246" i="1"/>
  <c r="F246" i="1"/>
  <c r="A247" i="1"/>
  <c r="D247" i="1"/>
  <c r="E247" i="1"/>
  <c r="F247" i="1"/>
  <c r="A248" i="1"/>
  <c r="D248" i="1"/>
  <c r="E248" i="1"/>
  <c r="F248" i="1"/>
  <c r="A249" i="1"/>
  <c r="D249" i="1"/>
  <c r="E249" i="1"/>
  <c r="F249" i="1"/>
  <c r="A250" i="1"/>
  <c r="D250" i="1"/>
  <c r="E250" i="1"/>
  <c r="F250" i="1"/>
  <c r="A251" i="1"/>
  <c r="D251" i="1"/>
  <c r="E251" i="1"/>
  <c r="F251" i="1"/>
  <c r="A252" i="1"/>
  <c r="D252" i="1"/>
  <c r="E252" i="1"/>
  <c r="F252" i="1"/>
  <c r="A253" i="1"/>
  <c r="D253" i="1"/>
  <c r="E253" i="1"/>
  <c r="F253" i="1"/>
  <c r="A254" i="1"/>
  <c r="D254" i="1"/>
  <c r="E254" i="1"/>
  <c r="F254" i="1"/>
  <c r="A255" i="1"/>
  <c r="D255" i="1"/>
  <c r="E255" i="1"/>
  <c r="F255" i="1"/>
  <c r="A256" i="1"/>
  <c r="D256" i="1"/>
  <c r="E256" i="1"/>
  <c r="F256" i="1"/>
  <c r="A257" i="1"/>
  <c r="D257" i="1"/>
  <c r="E257" i="1"/>
  <c r="F257" i="1"/>
  <c r="A258" i="1"/>
  <c r="D258" i="1"/>
  <c r="E258" i="1"/>
  <c r="F258" i="1"/>
  <c r="A259" i="1"/>
  <c r="D259" i="1"/>
  <c r="E259" i="1"/>
  <c r="F259" i="1"/>
  <c r="A260" i="1"/>
  <c r="D260" i="1"/>
  <c r="E260" i="1"/>
  <c r="F260" i="1"/>
  <c r="A261" i="1"/>
  <c r="D261" i="1"/>
  <c r="E261" i="1"/>
  <c r="F261" i="1"/>
  <c r="A262" i="1"/>
  <c r="D262" i="1"/>
  <c r="E262" i="1"/>
  <c r="F262" i="1"/>
  <c r="A263" i="1"/>
  <c r="D263" i="1"/>
  <c r="E263" i="1"/>
  <c r="F263" i="1"/>
  <c r="A264" i="1"/>
  <c r="D264" i="1"/>
  <c r="E264" i="1"/>
  <c r="F264" i="1"/>
  <c r="A265" i="1"/>
  <c r="D265" i="1"/>
  <c r="E265" i="1"/>
  <c r="F265" i="1"/>
  <c r="A266" i="1"/>
  <c r="D266" i="1"/>
  <c r="E266" i="1"/>
  <c r="F266" i="1"/>
  <c r="A267" i="1"/>
  <c r="D267" i="1"/>
  <c r="E267" i="1"/>
  <c r="F267" i="1"/>
  <c r="A268" i="1"/>
  <c r="D268" i="1"/>
  <c r="E268" i="1"/>
  <c r="F268" i="1"/>
  <c r="A269" i="1"/>
  <c r="D269" i="1"/>
  <c r="E269" i="1"/>
  <c r="F269" i="1"/>
  <c r="A270" i="1"/>
  <c r="D270" i="1"/>
  <c r="E270" i="1"/>
  <c r="F270" i="1"/>
  <c r="A271" i="1"/>
  <c r="D271" i="1"/>
  <c r="E271" i="1"/>
  <c r="F271" i="1"/>
  <c r="A272" i="1"/>
  <c r="D272" i="1"/>
  <c r="E272" i="1"/>
  <c r="F272" i="1"/>
  <c r="A273" i="1"/>
  <c r="D273" i="1"/>
  <c r="E273" i="1"/>
  <c r="F273" i="1"/>
  <c r="A274" i="1"/>
  <c r="D274" i="1"/>
  <c r="E274" i="1"/>
  <c r="F274" i="1"/>
  <c r="A275" i="1"/>
  <c r="D275" i="1"/>
  <c r="E275" i="1"/>
  <c r="F275" i="1"/>
  <c r="A276" i="1"/>
  <c r="D276" i="1"/>
  <c r="E276" i="1"/>
  <c r="F276" i="1"/>
  <c r="A277" i="1"/>
  <c r="D277" i="1"/>
  <c r="E277" i="1"/>
  <c r="F277" i="1"/>
  <c r="A278" i="1"/>
  <c r="D278" i="1"/>
  <c r="E278" i="1"/>
  <c r="F278" i="1"/>
  <c r="A279" i="1"/>
  <c r="D279" i="1"/>
  <c r="E279" i="1"/>
  <c r="F279" i="1"/>
  <c r="A280" i="1"/>
  <c r="D280" i="1"/>
  <c r="E280" i="1"/>
  <c r="F280" i="1"/>
  <c r="A281" i="1"/>
  <c r="D281" i="1"/>
  <c r="E281" i="1"/>
  <c r="F281" i="1"/>
  <c r="A282" i="1"/>
  <c r="D282" i="1"/>
  <c r="E282" i="1"/>
  <c r="F282" i="1"/>
  <c r="A283" i="1"/>
  <c r="D283" i="1"/>
  <c r="E283" i="1"/>
  <c r="F283" i="1"/>
  <c r="A284" i="1"/>
  <c r="D284" i="1"/>
  <c r="E284" i="1"/>
  <c r="F284" i="1"/>
  <c r="A285" i="1"/>
  <c r="D285" i="1"/>
  <c r="E285" i="1"/>
  <c r="F285" i="1"/>
  <c r="A286" i="1"/>
  <c r="D286" i="1"/>
  <c r="E286" i="1"/>
  <c r="F286" i="1"/>
  <c r="A287" i="1"/>
  <c r="D287" i="1"/>
  <c r="E287" i="1"/>
  <c r="F287" i="1"/>
  <c r="A288" i="1"/>
  <c r="D288" i="1"/>
  <c r="E288" i="1"/>
  <c r="F288" i="1"/>
  <c r="A289" i="1"/>
  <c r="D289" i="1"/>
  <c r="E289" i="1"/>
  <c r="F289" i="1"/>
  <c r="A290" i="1"/>
  <c r="D290" i="1"/>
  <c r="E290" i="1"/>
  <c r="F290" i="1"/>
  <c r="A291" i="1"/>
  <c r="D291" i="1"/>
  <c r="E291" i="1"/>
  <c r="F291" i="1"/>
  <c r="A292" i="1"/>
  <c r="D292" i="1"/>
  <c r="E292" i="1"/>
  <c r="F292" i="1"/>
  <c r="A293" i="1"/>
  <c r="D293" i="1"/>
  <c r="E293" i="1"/>
  <c r="F293" i="1"/>
  <c r="A294" i="1"/>
  <c r="D294" i="1"/>
  <c r="E294" i="1"/>
  <c r="F294" i="1"/>
  <c r="A295" i="1"/>
  <c r="D295" i="1"/>
  <c r="E295" i="1"/>
  <c r="F295" i="1"/>
  <c r="A296" i="1"/>
  <c r="D296" i="1"/>
  <c r="E296" i="1"/>
  <c r="F296" i="1"/>
  <c r="A297" i="1"/>
  <c r="D297" i="1"/>
  <c r="E297" i="1"/>
  <c r="F297" i="1"/>
  <c r="A298" i="1"/>
  <c r="D298" i="1"/>
  <c r="E298" i="1"/>
  <c r="F298" i="1"/>
  <c r="A299" i="1"/>
  <c r="D299" i="1"/>
  <c r="E299" i="1"/>
  <c r="F299" i="1"/>
  <c r="A300" i="1"/>
  <c r="D300" i="1"/>
  <c r="E300" i="1"/>
  <c r="F300" i="1"/>
  <c r="A301" i="1"/>
  <c r="D301" i="1"/>
  <c r="E301" i="1"/>
  <c r="F301" i="1"/>
  <c r="A302" i="1"/>
  <c r="D302" i="1"/>
  <c r="E302" i="1"/>
  <c r="F302" i="1"/>
  <c r="A303" i="1"/>
  <c r="D303" i="1"/>
  <c r="E303" i="1"/>
  <c r="F303" i="1"/>
  <c r="A304" i="1"/>
  <c r="D304" i="1"/>
  <c r="E304" i="1"/>
  <c r="F304" i="1"/>
  <c r="A305" i="1"/>
  <c r="D305" i="1"/>
  <c r="E305" i="1"/>
  <c r="F305" i="1"/>
  <c r="A306" i="1"/>
  <c r="D306" i="1"/>
  <c r="E306" i="1"/>
  <c r="F306" i="1"/>
  <c r="A307" i="1"/>
  <c r="D307" i="1"/>
  <c r="E307" i="1"/>
  <c r="F307" i="1"/>
  <c r="A308" i="1"/>
  <c r="D308" i="1"/>
  <c r="E308" i="1"/>
  <c r="F308" i="1"/>
  <c r="A309" i="1"/>
  <c r="D309" i="1"/>
  <c r="E309" i="1"/>
  <c r="F309" i="1"/>
  <c r="A310" i="1"/>
  <c r="D310" i="1"/>
  <c r="E310" i="1"/>
  <c r="F310" i="1"/>
  <c r="A311" i="1"/>
  <c r="D311" i="1"/>
  <c r="E311" i="1"/>
  <c r="F311" i="1"/>
  <c r="A312" i="1"/>
  <c r="D312" i="1"/>
  <c r="E312" i="1"/>
  <c r="F312" i="1"/>
  <c r="A313" i="1"/>
  <c r="D313" i="1"/>
  <c r="E313" i="1"/>
  <c r="F313" i="1"/>
  <c r="A314" i="1"/>
  <c r="D314" i="1"/>
  <c r="E314" i="1"/>
  <c r="F314" i="1"/>
  <c r="A315" i="1"/>
  <c r="D315" i="1"/>
  <c r="E315" i="1"/>
  <c r="F315" i="1"/>
  <c r="A316" i="1"/>
  <c r="D316" i="1"/>
  <c r="E316" i="1"/>
  <c r="F316" i="1"/>
  <c r="A317" i="1"/>
  <c r="D317" i="1"/>
  <c r="E317" i="1"/>
  <c r="F317" i="1"/>
  <c r="A318" i="1"/>
  <c r="D318" i="1"/>
  <c r="E318" i="1"/>
  <c r="F318" i="1"/>
  <c r="A319" i="1"/>
  <c r="D319" i="1"/>
  <c r="E319" i="1"/>
  <c r="F319" i="1"/>
  <c r="A320" i="1"/>
  <c r="D320" i="1"/>
  <c r="E320" i="1"/>
  <c r="F320" i="1"/>
  <c r="A321" i="1"/>
  <c r="D321" i="1"/>
  <c r="E321" i="1"/>
  <c r="F321" i="1"/>
  <c r="A322" i="1"/>
  <c r="D322" i="1"/>
  <c r="E322" i="1"/>
  <c r="F322" i="1"/>
  <c r="A323" i="1"/>
  <c r="D323" i="1"/>
  <c r="E323" i="1"/>
  <c r="F323" i="1"/>
  <c r="A324" i="1"/>
  <c r="D324" i="1"/>
  <c r="E324" i="1"/>
  <c r="F324" i="1"/>
  <c r="A325" i="1"/>
  <c r="D325" i="1"/>
  <c r="E325" i="1"/>
  <c r="F325" i="1"/>
  <c r="A326" i="1"/>
  <c r="D326" i="1"/>
  <c r="E326" i="1"/>
  <c r="F326" i="1"/>
  <c r="A327" i="1"/>
  <c r="D327" i="1"/>
  <c r="E327" i="1"/>
  <c r="F327" i="1"/>
  <c r="A328" i="1"/>
  <c r="D328" i="1"/>
  <c r="E328" i="1"/>
  <c r="F328" i="1"/>
  <c r="A329" i="1"/>
  <c r="D329" i="1"/>
  <c r="E329" i="1"/>
  <c r="F329" i="1"/>
  <c r="A330" i="1"/>
  <c r="D330" i="1"/>
  <c r="E330" i="1"/>
  <c r="F330" i="1"/>
  <c r="A331" i="1"/>
  <c r="D331" i="1"/>
  <c r="E331" i="1"/>
  <c r="F331" i="1"/>
  <c r="A332" i="1"/>
  <c r="D332" i="1"/>
  <c r="E332" i="1"/>
  <c r="F332" i="1"/>
  <c r="A333" i="1"/>
  <c r="D333" i="1"/>
  <c r="E333" i="1"/>
  <c r="F333" i="1"/>
  <c r="A334" i="1"/>
  <c r="D334" i="1"/>
  <c r="E334" i="1"/>
  <c r="F334" i="1"/>
  <c r="A335" i="1"/>
  <c r="D335" i="1"/>
  <c r="E335" i="1"/>
  <c r="F335" i="1"/>
  <c r="A336" i="1"/>
  <c r="D336" i="1"/>
  <c r="E336" i="1"/>
  <c r="F336" i="1"/>
  <c r="A337" i="1"/>
  <c r="D337" i="1"/>
  <c r="E337" i="1"/>
  <c r="F337" i="1"/>
  <c r="A338" i="1"/>
  <c r="D338" i="1"/>
  <c r="E338" i="1"/>
  <c r="F338" i="1"/>
  <c r="A339" i="1"/>
  <c r="D339" i="1"/>
  <c r="E339" i="1"/>
  <c r="F339" i="1"/>
  <c r="A340" i="1"/>
  <c r="D340" i="1"/>
  <c r="E340" i="1"/>
  <c r="F340" i="1"/>
  <c r="A341" i="1"/>
  <c r="D341" i="1"/>
  <c r="E341" i="1"/>
  <c r="F341" i="1"/>
  <c r="A342" i="1"/>
  <c r="D342" i="1"/>
  <c r="E342" i="1"/>
  <c r="F342" i="1"/>
  <c r="A343" i="1"/>
  <c r="D343" i="1"/>
  <c r="E343" i="1"/>
  <c r="F343" i="1"/>
  <c r="A344" i="1"/>
  <c r="D344" i="1"/>
  <c r="E344" i="1"/>
  <c r="F344" i="1"/>
  <c r="A345" i="1"/>
  <c r="D345" i="1"/>
  <c r="E345" i="1"/>
  <c r="F345" i="1"/>
  <c r="A346" i="1"/>
  <c r="D346" i="1"/>
  <c r="E346" i="1"/>
  <c r="F346" i="1"/>
  <c r="A347" i="1"/>
  <c r="D347" i="1"/>
  <c r="E347" i="1"/>
  <c r="F347" i="1"/>
  <c r="A348" i="1"/>
  <c r="D348" i="1"/>
  <c r="E348" i="1"/>
  <c r="F348" i="1"/>
  <c r="A349" i="1"/>
  <c r="D349" i="1"/>
  <c r="E349" i="1"/>
  <c r="F349" i="1"/>
  <c r="A350" i="1"/>
  <c r="D350" i="1"/>
  <c r="E350" i="1"/>
  <c r="F350" i="1"/>
  <c r="A351" i="1"/>
  <c r="D351" i="1"/>
  <c r="E351" i="1"/>
  <c r="F351" i="1"/>
  <c r="A352" i="1"/>
  <c r="D352" i="1"/>
  <c r="E352" i="1"/>
  <c r="F352" i="1"/>
  <c r="A353" i="1"/>
  <c r="D353" i="1"/>
  <c r="E353" i="1"/>
  <c r="F353" i="1"/>
  <c r="A354" i="1"/>
  <c r="D354" i="1"/>
  <c r="E354" i="1"/>
  <c r="F354" i="1"/>
  <c r="A355" i="1"/>
  <c r="D355" i="1"/>
  <c r="E355" i="1"/>
  <c r="F355" i="1"/>
  <c r="A356" i="1"/>
  <c r="D356" i="1"/>
  <c r="E356" i="1"/>
  <c r="F356" i="1"/>
  <c r="A357" i="1"/>
  <c r="D357" i="1"/>
  <c r="E357" i="1"/>
  <c r="F357" i="1"/>
  <c r="A358" i="1"/>
  <c r="D358" i="1"/>
  <c r="E358" i="1"/>
  <c r="F358" i="1"/>
  <c r="A359" i="1"/>
  <c r="D359" i="1"/>
  <c r="E359" i="1"/>
  <c r="F359" i="1"/>
  <c r="A360" i="1"/>
  <c r="D360" i="1"/>
  <c r="E360" i="1"/>
  <c r="F360" i="1"/>
  <c r="A361" i="1"/>
  <c r="D361" i="1"/>
  <c r="E361" i="1"/>
  <c r="F361" i="1"/>
  <c r="A362" i="1"/>
  <c r="D362" i="1"/>
  <c r="E362" i="1"/>
  <c r="F362" i="1"/>
  <c r="A363" i="1"/>
  <c r="D363" i="1"/>
  <c r="E363" i="1"/>
  <c r="F363" i="1"/>
  <c r="A364" i="1"/>
  <c r="D364" i="1"/>
  <c r="E364" i="1"/>
  <c r="F364" i="1"/>
  <c r="A365" i="1"/>
  <c r="D365" i="1"/>
  <c r="E365" i="1"/>
  <c r="F365" i="1"/>
  <c r="A366" i="1"/>
  <c r="D366" i="1"/>
  <c r="E366" i="1"/>
  <c r="F366" i="1"/>
  <c r="A367" i="1"/>
  <c r="D367" i="1"/>
  <c r="E367" i="1"/>
  <c r="F367" i="1"/>
  <c r="A368" i="1"/>
  <c r="D368" i="1"/>
  <c r="E368" i="1"/>
  <c r="F368" i="1"/>
  <c r="A369" i="1"/>
  <c r="D369" i="1"/>
  <c r="E369" i="1"/>
  <c r="F369" i="1"/>
  <c r="A370" i="1"/>
  <c r="D370" i="1"/>
  <c r="E370" i="1"/>
  <c r="F370" i="1"/>
  <c r="A371" i="1"/>
  <c r="D371" i="1"/>
  <c r="E371" i="1"/>
  <c r="F371" i="1"/>
  <c r="A372" i="1"/>
  <c r="D372" i="1"/>
  <c r="E372" i="1"/>
  <c r="F372" i="1"/>
  <c r="A373" i="1"/>
  <c r="D373" i="1"/>
  <c r="E373" i="1"/>
  <c r="F373" i="1"/>
  <c r="A374" i="1"/>
  <c r="D374" i="1"/>
  <c r="E374" i="1"/>
  <c r="F374" i="1"/>
  <c r="A375" i="1"/>
  <c r="D375" i="1"/>
  <c r="E375" i="1"/>
  <c r="F375" i="1"/>
  <c r="A376" i="1"/>
  <c r="D376" i="1"/>
  <c r="E376" i="1"/>
  <c r="F376" i="1"/>
  <c r="A377" i="1"/>
  <c r="D377" i="1"/>
  <c r="E377" i="1"/>
  <c r="F377" i="1"/>
  <c r="A378" i="1"/>
  <c r="D378" i="1"/>
  <c r="E378" i="1"/>
  <c r="F378" i="1"/>
  <c r="A379" i="1"/>
  <c r="D379" i="1"/>
  <c r="E379" i="1"/>
  <c r="F379" i="1"/>
  <c r="A380" i="1"/>
  <c r="D380" i="1"/>
  <c r="E380" i="1"/>
  <c r="F380" i="1"/>
  <c r="A381" i="1"/>
  <c r="D381" i="1"/>
  <c r="E381" i="1"/>
  <c r="F381" i="1"/>
  <c r="A382" i="1"/>
  <c r="D382" i="1"/>
  <c r="E382" i="1"/>
  <c r="F382" i="1"/>
  <c r="A383" i="1"/>
  <c r="D383" i="1"/>
  <c r="E383" i="1"/>
  <c r="F383" i="1"/>
  <c r="A384" i="1"/>
  <c r="D384" i="1"/>
  <c r="E384" i="1"/>
  <c r="F384" i="1"/>
  <c r="A385" i="1"/>
  <c r="D385" i="1"/>
  <c r="E385" i="1"/>
  <c r="F385" i="1"/>
  <c r="A386" i="1"/>
  <c r="D386" i="1"/>
  <c r="E386" i="1"/>
  <c r="F386" i="1"/>
  <c r="A387" i="1"/>
  <c r="D387" i="1"/>
  <c r="E387" i="1"/>
  <c r="F387" i="1"/>
  <c r="A388" i="1"/>
  <c r="D388" i="1"/>
  <c r="E388" i="1"/>
  <c r="F388" i="1"/>
  <c r="A389" i="1"/>
  <c r="D389" i="1"/>
  <c r="E389" i="1"/>
  <c r="F389" i="1"/>
  <c r="A390" i="1"/>
  <c r="D390" i="1"/>
  <c r="E390" i="1"/>
  <c r="F390" i="1"/>
  <c r="A391" i="1"/>
  <c r="D391" i="1"/>
  <c r="E391" i="1"/>
  <c r="F391" i="1"/>
  <c r="A392" i="1"/>
  <c r="D392" i="1"/>
  <c r="E392" i="1"/>
  <c r="F392" i="1"/>
  <c r="A393" i="1"/>
  <c r="D393" i="1"/>
  <c r="E393" i="1"/>
  <c r="F393" i="1"/>
  <c r="A394" i="1"/>
  <c r="D394" i="1"/>
  <c r="E394" i="1"/>
  <c r="F394" i="1"/>
  <c r="A395" i="1"/>
  <c r="D395" i="1"/>
  <c r="E395" i="1"/>
  <c r="F395" i="1"/>
  <c r="A396" i="1"/>
  <c r="D396" i="1"/>
  <c r="E396" i="1"/>
  <c r="F396" i="1"/>
  <c r="A397" i="1"/>
  <c r="D397" i="1"/>
  <c r="E397" i="1"/>
  <c r="F397" i="1"/>
  <c r="A398" i="1"/>
  <c r="D398" i="1"/>
  <c r="E398" i="1"/>
  <c r="F398" i="1"/>
  <c r="A399" i="1"/>
  <c r="D399" i="1"/>
  <c r="E399" i="1"/>
  <c r="F399" i="1"/>
  <c r="A400" i="1"/>
  <c r="D400" i="1"/>
  <c r="E400" i="1"/>
  <c r="F400" i="1"/>
  <c r="A401" i="1"/>
  <c r="D401" i="1"/>
  <c r="E401" i="1"/>
  <c r="F401" i="1"/>
  <c r="A402" i="1"/>
  <c r="D402" i="1"/>
  <c r="E402" i="1"/>
  <c r="F402" i="1"/>
  <c r="A403" i="1"/>
  <c r="D403" i="1"/>
  <c r="E403" i="1"/>
  <c r="F403" i="1"/>
  <c r="A404" i="1"/>
  <c r="D404" i="1"/>
  <c r="E404" i="1"/>
  <c r="F404" i="1"/>
  <c r="A405" i="1"/>
  <c r="D405" i="1"/>
  <c r="E405" i="1"/>
  <c r="F405" i="1"/>
  <c r="A406" i="1"/>
  <c r="D406" i="1"/>
  <c r="E406" i="1"/>
  <c r="F406" i="1"/>
  <c r="A407" i="1"/>
  <c r="D407" i="1"/>
  <c r="E407" i="1"/>
  <c r="F407" i="1"/>
  <c r="A408" i="1"/>
  <c r="D408" i="1"/>
  <c r="E408" i="1"/>
  <c r="F408" i="1"/>
  <c r="A409" i="1"/>
  <c r="D409" i="1"/>
  <c r="E409" i="1"/>
  <c r="F409" i="1"/>
  <c r="A410" i="1"/>
  <c r="D410" i="1"/>
  <c r="E410" i="1"/>
  <c r="F410" i="1"/>
  <c r="A411" i="1"/>
  <c r="D411" i="1"/>
  <c r="E411" i="1"/>
  <c r="F411" i="1"/>
  <c r="A412" i="1"/>
  <c r="D412" i="1"/>
  <c r="E412" i="1"/>
  <c r="F412" i="1"/>
  <c r="A413" i="1"/>
  <c r="D413" i="1"/>
  <c r="E413" i="1"/>
  <c r="F413" i="1"/>
  <c r="A414" i="1"/>
  <c r="D414" i="1"/>
  <c r="E414" i="1"/>
  <c r="F414" i="1"/>
  <c r="A415" i="1"/>
  <c r="D415" i="1"/>
  <c r="E415" i="1"/>
  <c r="F415" i="1"/>
  <c r="A416" i="1"/>
  <c r="D416" i="1"/>
  <c r="E416" i="1"/>
  <c r="F416" i="1"/>
  <c r="A417" i="1"/>
  <c r="D417" i="1"/>
  <c r="E417" i="1"/>
  <c r="F417" i="1"/>
  <c r="A418" i="1"/>
  <c r="D418" i="1"/>
  <c r="E418" i="1"/>
  <c r="F418" i="1"/>
  <c r="A419" i="1"/>
  <c r="D419" i="1"/>
  <c r="E419" i="1"/>
  <c r="F419" i="1"/>
  <c r="A420" i="1"/>
  <c r="D420" i="1"/>
  <c r="E420" i="1"/>
  <c r="F420" i="1"/>
  <c r="A421" i="1"/>
  <c r="D421" i="1"/>
  <c r="E421" i="1"/>
  <c r="F421" i="1"/>
  <c r="A422" i="1"/>
  <c r="D422" i="1"/>
  <c r="E422" i="1"/>
  <c r="F422" i="1"/>
  <c r="A423" i="1"/>
  <c r="D423" i="1"/>
  <c r="E423" i="1"/>
  <c r="F423" i="1"/>
  <c r="A424" i="1"/>
  <c r="D424" i="1"/>
  <c r="E424" i="1"/>
  <c r="F424" i="1"/>
  <c r="A425" i="1"/>
  <c r="D425" i="1"/>
  <c r="E425" i="1"/>
  <c r="F425" i="1"/>
  <c r="A426" i="1"/>
  <c r="D426" i="1"/>
  <c r="E426" i="1"/>
  <c r="F426" i="1"/>
  <c r="A427" i="1"/>
  <c r="D427" i="1"/>
  <c r="E427" i="1"/>
  <c r="F427" i="1"/>
  <c r="A428" i="1"/>
  <c r="D428" i="1"/>
  <c r="E428" i="1"/>
  <c r="F428" i="1"/>
  <c r="A429" i="1"/>
  <c r="D429" i="1"/>
  <c r="E429" i="1"/>
  <c r="F429" i="1"/>
  <c r="A430" i="1"/>
  <c r="D430" i="1"/>
  <c r="E430" i="1"/>
  <c r="F430" i="1"/>
  <c r="A431" i="1"/>
  <c r="D431" i="1"/>
  <c r="E431" i="1"/>
  <c r="F431" i="1"/>
  <c r="A432" i="1"/>
  <c r="D432" i="1"/>
  <c r="E432" i="1"/>
  <c r="F432" i="1"/>
  <c r="A433" i="1"/>
  <c r="D433" i="1"/>
  <c r="E433" i="1"/>
  <c r="F433" i="1"/>
  <c r="A434" i="1"/>
  <c r="D434" i="1"/>
  <c r="E434" i="1"/>
  <c r="F434" i="1"/>
  <c r="A435" i="1"/>
  <c r="D435" i="1"/>
  <c r="E435" i="1"/>
  <c r="F435" i="1"/>
  <c r="A436" i="1"/>
  <c r="D436" i="1"/>
  <c r="E436" i="1"/>
  <c r="F436" i="1"/>
  <c r="A437" i="1"/>
  <c r="D437" i="1"/>
  <c r="E437" i="1"/>
  <c r="F437" i="1"/>
  <c r="A438" i="1"/>
  <c r="D438" i="1"/>
  <c r="E438" i="1"/>
  <c r="F438" i="1"/>
  <c r="A439" i="1"/>
  <c r="D439" i="1"/>
  <c r="E439" i="1"/>
  <c r="F439" i="1"/>
  <c r="A440" i="1"/>
  <c r="D440" i="1"/>
  <c r="E440" i="1"/>
  <c r="F440" i="1"/>
  <c r="A441" i="1"/>
  <c r="D441" i="1"/>
  <c r="E441" i="1"/>
  <c r="F441" i="1"/>
  <c r="A442" i="1"/>
  <c r="D442" i="1"/>
  <c r="E442" i="1"/>
  <c r="F442" i="1"/>
  <c r="A443" i="1"/>
  <c r="D443" i="1"/>
  <c r="E443" i="1"/>
  <c r="F443" i="1"/>
  <c r="A444" i="1"/>
  <c r="D444" i="1"/>
  <c r="E444" i="1"/>
  <c r="F444" i="1"/>
  <c r="A445" i="1"/>
  <c r="D445" i="1"/>
  <c r="E445" i="1"/>
  <c r="F445" i="1"/>
  <c r="A446" i="1"/>
  <c r="D446" i="1"/>
  <c r="E446" i="1"/>
  <c r="F446" i="1"/>
  <c r="A447" i="1"/>
  <c r="D447" i="1"/>
  <c r="E447" i="1"/>
  <c r="F447" i="1"/>
  <c r="A448" i="1"/>
  <c r="D448" i="1"/>
  <c r="E448" i="1"/>
  <c r="F448" i="1"/>
  <c r="A449" i="1"/>
  <c r="D449" i="1"/>
  <c r="E449" i="1"/>
  <c r="F449" i="1"/>
  <c r="A450" i="1"/>
  <c r="D450" i="1"/>
  <c r="E450" i="1"/>
  <c r="F450" i="1"/>
  <c r="A451" i="1"/>
  <c r="D451" i="1"/>
  <c r="E451" i="1"/>
  <c r="F451" i="1"/>
  <c r="A452" i="1"/>
  <c r="D452" i="1"/>
  <c r="E452" i="1"/>
  <c r="F452" i="1"/>
  <c r="A453" i="1"/>
  <c r="D453" i="1"/>
  <c r="E453" i="1"/>
  <c r="F453" i="1"/>
  <c r="A454" i="1"/>
  <c r="D454" i="1"/>
  <c r="E454" i="1"/>
  <c r="F454" i="1"/>
  <c r="A455" i="1"/>
  <c r="D455" i="1"/>
  <c r="E455" i="1"/>
  <c r="F455" i="1"/>
  <c r="A456" i="1"/>
  <c r="D456" i="1"/>
  <c r="E456" i="1"/>
  <c r="F456" i="1"/>
  <c r="A457" i="1"/>
  <c r="D457" i="1"/>
  <c r="E457" i="1"/>
  <c r="F457" i="1"/>
  <c r="A458" i="1"/>
  <c r="D458" i="1"/>
  <c r="E458" i="1"/>
  <c r="F458" i="1"/>
  <c r="A459" i="1"/>
  <c r="D459" i="1"/>
  <c r="E459" i="1"/>
  <c r="F459" i="1"/>
  <c r="A460" i="1"/>
  <c r="D460" i="1"/>
  <c r="E460" i="1"/>
  <c r="F460" i="1"/>
  <c r="A461" i="1"/>
  <c r="D461" i="1"/>
  <c r="E461" i="1"/>
  <c r="F461" i="1"/>
  <c r="A462" i="1"/>
  <c r="D462" i="1"/>
  <c r="E462" i="1"/>
  <c r="F462" i="1"/>
  <c r="A463" i="1"/>
  <c r="D463" i="1"/>
  <c r="E463" i="1"/>
  <c r="F463" i="1"/>
  <c r="A464" i="1"/>
  <c r="D464" i="1"/>
  <c r="E464" i="1"/>
  <c r="F464" i="1"/>
  <c r="A465" i="1"/>
  <c r="D465" i="1"/>
  <c r="E465" i="1"/>
  <c r="F465" i="1"/>
  <c r="A466" i="1"/>
  <c r="D466" i="1"/>
  <c r="E466" i="1"/>
  <c r="F466" i="1"/>
  <c r="A467" i="1"/>
  <c r="D467" i="1"/>
  <c r="E467" i="1"/>
  <c r="F467" i="1"/>
  <c r="A468" i="1"/>
  <c r="D468" i="1"/>
  <c r="E468" i="1"/>
  <c r="F468" i="1"/>
  <c r="A469" i="1"/>
  <c r="D469" i="1"/>
  <c r="E469" i="1"/>
  <c r="F469" i="1"/>
  <c r="A470" i="1"/>
  <c r="D470" i="1"/>
  <c r="E470" i="1"/>
  <c r="F470" i="1"/>
  <c r="A471" i="1"/>
  <c r="D471" i="1"/>
  <c r="E471" i="1"/>
  <c r="F471" i="1"/>
  <c r="A472" i="1"/>
  <c r="D472" i="1"/>
  <c r="E472" i="1"/>
  <c r="F472" i="1"/>
  <c r="A473" i="1"/>
  <c r="D473" i="1"/>
  <c r="E473" i="1"/>
  <c r="F473" i="1"/>
  <c r="A474" i="1"/>
  <c r="D474" i="1"/>
  <c r="E474" i="1"/>
  <c r="F474" i="1"/>
  <c r="A475" i="1"/>
  <c r="D475" i="1"/>
  <c r="E475" i="1"/>
  <c r="F475" i="1"/>
  <c r="A476" i="1"/>
  <c r="D476" i="1"/>
  <c r="E476" i="1"/>
  <c r="F476" i="1"/>
  <c r="A477" i="1"/>
  <c r="D477" i="1"/>
  <c r="E477" i="1"/>
  <c r="F477" i="1"/>
  <c r="A478" i="1"/>
  <c r="D478" i="1"/>
  <c r="E478" i="1"/>
  <c r="F478" i="1"/>
  <c r="A479" i="1"/>
  <c r="D479" i="1"/>
  <c r="E479" i="1"/>
  <c r="F479" i="1"/>
  <c r="A480" i="1"/>
  <c r="D480" i="1"/>
  <c r="E480" i="1"/>
  <c r="F480" i="1"/>
  <c r="A481" i="1"/>
  <c r="D481" i="1"/>
  <c r="E481" i="1"/>
  <c r="F481" i="1"/>
  <c r="A482" i="1"/>
  <c r="D482" i="1"/>
  <c r="E482" i="1"/>
  <c r="F482" i="1"/>
  <c r="A483" i="1"/>
  <c r="D483" i="1"/>
  <c r="E483" i="1"/>
  <c r="F483" i="1"/>
  <c r="A484" i="1"/>
  <c r="D484" i="1"/>
  <c r="E484" i="1"/>
  <c r="F484" i="1"/>
  <c r="A485" i="1"/>
  <c r="D485" i="1"/>
  <c r="E485" i="1"/>
  <c r="F485" i="1"/>
  <c r="A486" i="1"/>
  <c r="D486" i="1"/>
  <c r="E486" i="1"/>
  <c r="F486" i="1"/>
  <c r="A487" i="1"/>
  <c r="D487" i="1"/>
  <c r="E487" i="1"/>
  <c r="F487" i="1"/>
  <c r="A488" i="1"/>
  <c r="D488" i="1"/>
  <c r="E488" i="1"/>
  <c r="F488" i="1"/>
  <c r="A489" i="1"/>
  <c r="D489" i="1"/>
  <c r="E489" i="1"/>
  <c r="F489" i="1"/>
  <c r="A490" i="1"/>
  <c r="D490" i="1"/>
  <c r="E490" i="1"/>
  <c r="F490" i="1"/>
  <c r="A491" i="1"/>
  <c r="D491" i="1"/>
  <c r="E491" i="1"/>
  <c r="F491" i="1"/>
  <c r="A492" i="1"/>
  <c r="D492" i="1"/>
  <c r="E492" i="1"/>
  <c r="F492" i="1"/>
  <c r="A493" i="1"/>
  <c r="D493" i="1"/>
  <c r="E493" i="1"/>
  <c r="F493" i="1"/>
  <c r="A494" i="1"/>
  <c r="D494" i="1"/>
  <c r="E494" i="1"/>
  <c r="F494" i="1"/>
  <c r="A495" i="1"/>
  <c r="D495" i="1"/>
  <c r="E495" i="1"/>
  <c r="F495" i="1"/>
  <c r="A496" i="1"/>
  <c r="D496" i="1"/>
  <c r="E496" i="1"/>
  <c r="F496" i="1"/>
  <c r="A497" i="1"/>
  <c r="D497" i="1"/>
  <c r="E497" i="1"/>
  <c r="F497" i="1"/>
  <c r="A498" i="1"/>
  <c r="D498" i="1"/>
  <c r="E498" i="1"/>
  <c r="F498" i="1"/>
  <c r="A499" i="1"/>
  <c r="D499" i="1"/>
  <c r="E499" i="1"/>
  <c r="F499" i="1"/>
  <c r="A500" i="1"/>
  <c r="D500" i="1"/>
  <c r="E500" i="1"/>
  <c r="F500" i="1"/>
  <c r="A501" i="1"/>
  <c r="D501" i="1"/>
  <c r="E501" i="1"/>
  <c r="F501" i="1"/>
  <c r="A502" i="1"/>
  <c r="D502" i="1"/>
  <c r="E502" i="1"/>
  <c r="F502" i="1"/>
  <c r="A503" i="1"/>
  <c r="D503" i="1"/>
  <c r="E503" i="1"/>
  <c r="F503" i="1"/>
  <c r="A504" i="1"/>
  <c r="D504" i="1"/>
  <c r="E504" i="1"/>
  <c r="F504" i="1"/>
  <c r="A505" i="1"/>
  <c r="D505" i="1"/>
  <c r="E505" i="1"/>
  <c r="F505" i="1"/>
  <c r="A506" i="1"/>
  <c r="D506" i="1"/>
  <c r="E506" i="1"/>
  <c r="F506" i="1"/>
  <c r="A507" i="1"/>
  <c r="D507" i="1"/>
  <c r="E507" i="1"/>
  <c r="F507" i="1"/>
  <c r="A508" i="1"/>
  <c r="D508" i="1"/>
  <c r="E508" i="1"/>
  <c r="F508" i="1"/>
  <c r="A509" i="1"/>
  <c r="D509" i="1"/>
  <c r="E509" i="1"/>
  <c r="F509" i="1"/>
  <c r="A510" i="1"/>
  <c r="D510" i="1"/>
  <c r="E510" i="1"/>
  <c r="F510" i="1"/>
  <c r="A511" i="1"/>
  <c r="D511" i="1"/>
  <c r="E511" i="1"/>
  <c r="F511" i="1"/>
  <c r="A512" i="1"/>
  <c r="D512" i="1"/>
  <c r="E512" i="1"/>
  <c r="F512" i="1"/>
  <c r="A513" i="1"/>
  <c r="D513" i="1"/>
  <c r="E513" i="1"/>
  <c r="F513" i="1"/>
  <c r="A514" i="1"/>
  <c r="D514" i="1"/>
  <c r="E514" i="1"/>
  <c r="F514" i="1"/>
  <c r="A515" i="1"/>
  <c r="D515" i="1"/>
  <c r="E515" i="1"/>
  <c r="F515" i="1"/>
  <c r="A516" i="1"/>
  <c r="D516" i="1"/>
  <c r="E516" i="1"/>
  <c r="F516" i="1"/>
  <c r="A517" i="1"/>
  <c r="D517" i="1"/>
  <c r="E517" i="1"/>
  <c r="F517" i="1"/>
  <c r="A518" i="1"/>
  <c r="D518" i="1"/>
  <c r="E518" i="1"/>
  <c r="F518" i="1"/>
  <c r="A519" i="1"/>
  <c r="D519" i="1"/>
  <c r="E519" i="1"/>
  <c r="F519" i="1"/>
  <c r="A520" i="1"/>
  <c r="D520" i="1"/>
  <c r="E520" i="1"/>
  <c r="F520" i="1"/>
  <c r="A521" i="1"/>
  <c r="D521" i="1"/>
  <c r="E521" i="1"/>
  <c r="F521" i="1"/>
  <c r="A522" i="1"/>
  <c r="D522" i="1"/>
  <c r="E522" i="1"/>
  <c r="F522" i="1"/>
  <c r="A523" i="1"/>
  <c r="D523" i="1"/>
  <c r="E523" i="1"/>
  <c r="F523" i="1"/>
  <c r="A524" i="1"/>
  <c r="D524" i="1"/>
  <c r="E524" i="1"/>
  <c r="F524" i="1"/>
  <c r="A525" i="1"/>
  <c r="D525" i="1"/>
  <c r="E525" i="1"/>
  <c r="F525" i="1"/>
  <c r="A526" i="1"/>
  <c r="D526" i="1"/>
  <c r="E526" i="1"/>
  <c r="F526" i="1"/>
  <c r="A527" i="1"/>
  <c r="D527" i="1"/>
  <c r="E527" i="1"/>
  <c r="F527" i="1"/>
  <c r="A528" i="1"/>
  <c r="D528" i="1"/>
  <c r="E528" i="1"/>
  <c r="F528" i="1"/>
  <c r="A529" i="1"/>
  <c r="D529" i="1"/>
  <c r="E529" i="1"/>
  <c r="F529" i="1"/>
  <c r="A530" i="1"/>
  <c r="D530" i="1"/>
  <c r="E530" i="1"/>
  <c r="F530" i="1"/>
  <c r="A531" i="1"/>
  <c r="D531" i="1"/>
  <c r="E531" i="1"/>
  <c r="F531" i="1"/>
  <c r="A532" i="1"/>
  <c r="D532" i="1"/>
  <c r="E532" i="1"/>
  <c r="F532" i="1"/>
  <c r="A533" i="1"/>
  <c r="D533" i="1"/>
  <c r="E533" i="1"/>
  <c r="F533" i="1"/>
  <c r="A534" i="1"/>
  <c r="D534" i="1"/>
  <c r="E534" i="1"/>
  <c r="F534" i="1"/>
  <c r="A535" i="1"/>
  <c r="D535" i="1"/>
  <c r="E535" i="1"/>
  <c r="F535" i="1"/>
  <c r="A536" i="1"/>
  <c r="D536" i="1"/>
  <c r="E536" i="1"/>
  <c r="F536" i="1"/>
  <c r="A537" i="1"/>
  <c r="D537" i="1"/>
  <c r="E537" i="1"/>
  <c r="F537" i="1"/>
  <c r="A538" i="1"/>
  <c r="D538" i="1"/>
  <c r="E538" i="1"/>
  <c r="F538" i="1"/>
  <c r="A539" i="1"/>
  <c r="D539" i="1"/>
  <c r="E539" i="1"/>
  <c r="F539" i="1"/>
  <c r="A540" i="1"/>
  <c r="D540" i="1"/>
  <c r="E540" i="1"/>
  <c r="F540" i="1"/>
  <c r="A541" i="1"/>
  <c r="D541" i="1"/>
  <c r="E541" i="1"/>
  <c r="F541" i="1"/>
  <c r="A542" i="1"/>
  <c r="D542" i="1"/>
  <c r="E542" i="1"/>
  <c r="F542" i="1"/>
  <c r="A543" i="1"/>
  <c r="D543" i="1"/>
  <c r="E543" i="1"/>
  <c r="F543" i="1"/>
  <c r="A544" i="1"/>
  <c r="D544" i="1"/>
  <c r="E544" i="1"/>
  <c r="F544" i="1"/>
  <c r="A545" i="1"/>
  <c r="D545" i="1"/>
  <c r="E545" i="1"/>
  <c r="F545" i="1"/>
  <c r="A546" i="1"/>
  <c r="D546" i="1"/>
  <c r="E546" i="1"/>
  <c r="F546" i="1"/>
  <c r="A547" i="1"/>
  <c r="D547" i="1"/>
  <c r="E547" i="1"/>
  <c r="F547" i="1"/>
  <c r="A548" i="1"/>
  <c r="D548" i="1"/>
  <c r="E548" i="1"/>
  <c r="F548" i="1"/>
  <c r="A549" i="1"/>
  <c r="D549" i="1"/>
  <c r="E549" i="1"/>
  <c r="F549" i="1"/>
  <c r="A550" i="1"/>
  <c r="D550" i="1"/>
  <c r="E550" i="1"/>
  <c r="F550" i="1"/>
  <c r="A551" i="1"/>
  <c r="D551" i="1"/>
  <c r="E551" i="1"/>
  <c r="F551" i="1"/>
  <c r="A552" i="1"/>
  <c r="D552" i="1"/>
  <c r="E552" i="1"/>
  <c r="F552" i="1"/>
  <c r="A553" i="1"/>
  <c r="D553" i="1"/>
  <c r="E553" i="1"/>
  <c r="F553" i="1"/>
  <c r="A554" i="1"/>
  <c r="D554" i="1"/>
  <c r="E554" i="1"/>
  <c r="F554" i="1"/>
  <c r="A555" i="1"/>
  <c r="D555" i="1"/>
  <c r="E555" i="1"/>
  <c r="F555" i="1"/>
  <c r="A556" i="1"/>
  <c r="D556" i="1"/>
  <c r="E556" i="1"/>
  <c r="F556" i="1"/>
  <c r="A557" i="1"/>
  <c r="D557" i="1"/>
  <c r="E557" i="1"/>
  <c r="F557" i="1"/>
  <c r="A558" i="1"/>
  <c r="D558" i="1"/>
  <c r="E558" i="1"/>
  <c r="F558" i="1"/>
  <c r="A559" i="1"/>
  <c r="D559" i="1"/>
  <c r="E559" i="1"/>
  <c r="F559" i="1"/>
  <c r="A560" i="1"/>
  <c r="D560" i="1"/>
  <c r="E560" i="1"/>
  <c r="F560" i="1"/>
  <c r="A561" i="1"/>
  <c r="D561" i="1"/>
  <c r="E561" i="1"/>
  <c r="F561" i="1"/>
  <c r="A562" i="1"/>
  <c r="D562" i="1"/>
  <c r="E562" i="1"/>
  <c r="F562" i="1"/>
  <c r="A563" i="1"/>
  <c r="D563" i="1"/>
  <c r="E563" i="1"/>
  <c r="F563" i="1"/>
  <c r="A564" i="1"/>
  <c r="D564" i="1"/>
  <c r="E564" i="1"/>
  <c r="F564" i="1"/>
  <c r="A565" i="1"/>
  <c r="D565" i="1"/>
  <c r="E565" i="1"/>
  <c r="F565" i="1"/>
  <c r="A566" i="1"/>
  <c r="D566" i="1"/>
  <c r="E566" i="1"/>
  <c r="F566" i="1"/>
  <c r="A567" i="1"/>
  <c r="D567" i="1"/>
  <c r="E567" i="1"/>
  <c r="F567" i="1"/>
  <c r="A568" i="1"/>
  <c r="D568" i="1"/>
  <c r="E568" i="1"/>
  <c r="F568" i="1"/>
  <c r="A569" i="1"/>
  <c r="D569" i="1"/>
  <c r="E569" i="1"/>
  <c r="F569" i="1"/>
  <c r="A570" i="1"/>
  <c r="D570" i="1"/>
  <c r="E570" i="1"/>
  <c r="F570" i="1"/>
  <c r="A571" i="1"/>
  <c r="D571" i="1"/>
  <c r="E571" i="1"/>
  <c r="F571" i="1"/>
  <c r="A572" i="1"/>
  <c r="D572" i="1"/>
  <c r="E572" i="1"/>
  <c r="F572" i="1"/>
  <c r="A573" i="1"/>
  <c r="D573" i="1"/>
  <c r="E573" i="1"/>
  <c r="F573" i="1"/>
  <c r="A574" i="1"/>
  <c r="D574" i="1"/>
  <c r="E574" i="1"/>
  <c r="F574" i="1"/>
  <c r="A575" i="1"/>
  <c r="D575" i="1"/>
  <c r="E575" i="1"/>
  <c r="F575" i="1"/>
  <c r="A576" i="1"/>
  <c r="D576" i="1"/>
  <c r="E576" i="1"/>
  <c r="F576" i="1"/>
  <c r="A577" i="1"/>
  <c r="D577" i="1"/>
  <c r="E577" i="1"/>
  <c r="F577" i="1"/>
  <c r="A578" i="1"/>
  <c r="D578" i="1"/>
  <c r="E578" i="1"/>
  <c r="F578" i="1"/>
  <c r="A579" i="1"/>
  <c r="D579" i="1"/>
  <c r="E579" i="1"/>
  <c r="F579" i="1"/>
  <c r="A580" i="1"/>
  <c r="D580" i="1"/>
  <c r="E580" i="1"/>
  <c r="F580" i="1"/>
  <c r="A581" i="1"/>
  <c r="D581" i="1"/>
  <c r="E581" i="1"/>
  <c r="F581" i="1"/>
  <c r="A582" i="1"/>
  <c r="D582" i="1"/>
  <c r="E582" i="1"/>
  <c r="F582" i="1"/>
  <c r="A583" i="1"/>
  <c r="D583" i="1"/>
  <c r="E583" i="1"/>
  <c r="F583" i="1"/>
  <c r="A584" i="1"/>
  <c r="D584" i="1"/>
  <c r="E584" i="1"/>
  <c r="F584" i="1"/>
  <c r="A585" i="1"/>
  <c r="D585" i="1"/>
  <c r="E585" i="1"/>
  <c r="F585" i="1"/>
  <c r="A586" i="1"/>
  <c r="D586" i="1"/>
  <c r="E586" i="1"/>
  <c r="F586" i="1"/>
  <c r="A587" i="1"/>
  <c r="D587" i="1"/>
  <c r="E587" i="1"/>
  <c r="F587" i="1"/>
  <c r="A588" i="1"/>
  <c r="D588" i="1"/>
  <c r="E588" i="1"/>
  <c r="F588" i="1"/>
  <c r="A589" i="1"/>
  <c r="D589" i="1"/>
  <c r="E589" i="1"/>
  <c r="F589" i="1"/>
  <c r="A590" i="1"/>
  <c r="D590" i="1"/>
  <c r="E590" i="1"/>
  <c r="F590" i="1"/>
  <c r="A591" i="1"/>
  <c r="D591" i="1"/>
  <c r="E591" i="1"/>
  <c r="F591" i="1"/>
  <c r="A592" i="1"/>
  <c r="D592" i="1"/>
  <c r="E592" i="1"/>
  <c r="F592" i="1"/>
  <c r="A593" i="1"/>
  <c r="D593" i="1"/>
  <c r="E593" i="1"/>
  <c r="F593" i="1"/>
  <c r="A594" i="1"/>
  <c r="D594" i="1"/>
  <c r="E594" i="1"/>
  <c r="F594" i="1"/>
  <c r="A595" i="1"/>
  <c r="D595" i="1"/>
  <c r="E595" i="1"/>
  <c r="F595" i="1"/>
  <c r="A596" i="1"/>
  <c r="D596" i="1"/>
  <c r="E596" i="1"/>
  <c r="F596" i="1"/>
  <c r="A597" i="1"/>
  <c r="D597" i="1"/>
  <c r="E597" i="1"/>
  <c r="F597" i="1"/>
  <c r="A598" i="1"/>
  <c r="D598" i="1"/>
  <c r="E598" i="1"/>
  <c r="F598" i="1"/>
  <c r="A599" i="1"/>
  <c r="D599" i="1"/>
  <c r="E599" i="1"/>
  <c r="F599" i="1"/>
  <c r="A600" i="1"/>
  <c r="D600" i="1"/>
  <c r="E600" i="1"/>
  <c r="F600" i="1"/>
  <c r="A601" i="1"/>
  <c r="D601" i="1"/>
  <c r="E601" i="1"/>
  <c r="F601" i="1"/>
  <c r="A602" i="1"/>
  <c r="D602" i="1"/>
  <c r="E602" i="1"/>
  <c r="F602" i="1"/>
  <c r="A603" i="1"/>
  <c r="D603" i="1"/>
  <c r="E603" i="1"/>
  <c r="F603" i="1"/>
  <c r="A604" i="1"/>
  <c r="D604" i="1"/>
  <c r="E604" i="1"/>
  <c r="F604" i="1"/>
  <c r="A605" i="1"/>
  <c r="D605" i="1"/>
  <c r="E605" i="1"/>
  <c r="F605" i="1"/>
  <c r="A606" i="1"/>
  <c r="D606" i="1"/>
  <c r="E606" i="1"/>
  <c r="F606" i="1"/>
  <c r="A607" i="1"/>
  <c r="D607" i="1"/>
  <c r="E607" i="1"/>
  <c r="F607" i="1"/>
  <c r="A608" i="1"/>
  <c r="D608" i="1"/>
  <c r="E608" i="1"/>
  <c r="F608" i="1"/>
  <c r="A609" i="1"/>
  <c r="D609" i="1"/>
  <c r="E609" i="1"/>
  <c r="F609" i="1"/>
  <c r="A610" i="1"/>
  <c r="D610" i="1"/>
  <c r="E610" i="1"/>
  <c r="F610" i="1"/>
  <c r="A611" i="1"/>
  <c r="D611" i="1"/>
  <c r="E611" i="1"/>
  <c r="F611" i="1"/>
  <c r="A612" i="1"/>
  <c r="D612" i="1"/>
  <c r="E612" i="1"/>
  <c r="F612" i="1"/>
  <c r="A613" i="1"/>
  <c r="D613" i="1"/>
  <c r="E613" i="1"/>
  <c r="F613" i="1"/>
  <c r="A614" i="1"/>
  <c r="D614" i="1"/>
  <c r="E614" i="1"/>
  <c r="F614" i="1"/>
  <c r="A615" i="1"/>
  <c r="D615" i="1"/>
  <c r="E615" i="1"/>
  <c r="F615" i="1"/>
  <c r="A616" i="1"/>
  <c r="D616" i="1"/>
  <c r="E616" i="1"/>
  <c r="F616" i="1"/>
  <c r="A617" i="1"/>
  <c r="D617" i="1"/>
  <c r="E617" i="1"/>
  <c r="F617" i="1"/>
  <c r="A618" i="1"/>
  <c r="D618" i="1"/>
  <c r="E618" i="1"/>
  <c r="F618" i="1"/>
  <c r="A619" i="1"/>
  <c r="D619" i="1"/>
  <c r="E619" i="1"/>
  <c r="F619" i="1"/>
  <c r="A620" i="1"/>
  <c r="D620" i="1"/>
  <c r="E620" i="1"/>
  <c r="F620" i="1"/>
  <c r="A621" i="1"/>
  <c r="D621" i="1"/>
  <c r="E621" i="1"/>
  <c r="F621" i="1"/>
  <c r="A622" i="1"/>
  <c r="D622" i="1"/>
  <c r="E622" i="1"/>
  <c r="F622" i="1"/>
  <c r="A623" i="1"/>
  <c r="D623" i="1"/>
  <c r="E623" i="1"/>
  <c r="F623" i="1"/>
  <c r="A624" i="1"/>
  <c r="D624" i="1"/>
  <c r="E624" i="1"/>
  <c r="F624" i="1"/>
  <c r="A625" i="1"/>
  <c r="D625" i="1"/>
  <c r="E625" i="1"/>
  <c r="F625" i="1"/>
  <c r="A626" i="1"/>
  <c r="D626" i="1"/>
  <c r="E626" i="1"/>
  <c r="F626" i="1"/>
  <c r="A627" i="1"/>
  <c r="D627" i="1"/>
  <c r="E627" i="1"/>
  <c r="F627" i="1"/>
  <c r="A628" i="1"/>
  <c r="D628" i="1"/>
  <c r="E628" i="1"/>
  <c r="F628" i="1"/>
  <c r="A629" i="1"/>
  <c r="D629" i="1"/>
  <c r="E629" i="1"/>
  <c r="F629" i="1"/>
  <c r="A630" i="1"/>
  <c r="D630" i="1"/>
  <c r="E630" i="1"/>
  <c r="F630" i="1"/>
  <c r="A631" i="1"/>
  <c r="D631" i="1"/>
  <c r="E631" i="1"/>
  <c r="F631" i="1"/>
  <c r="A632" i="1"/>
  <c r="D632" i="1"/>
  <c r="E632" i="1"/>
  <c r="F632" i="1"/>
  <c r="A633" i="1"/>
  <c r="D633" i="1"/>
  <c r="E633" i="1"/>
  <c r="F633" i="1"/>
  <c r="A634" i="1"/>
  <c r="D634" i="1"/>
  <c r="E634" i="1"/>
  <c r="F634" i="1"/>
  <c r="A635" i="1"/>
  <c r="D635" i="1"/>
  <c r="E635" i="1"/>
  <c r="F635" i="1"/>
  <c r="A636" i="1"/>
  <c r="D636" i="1"/>
  <c r="E636" i="1"/>
  <c r="F636" i="1"/>
  <c r="A637" i="1"/>
  <c r="D637" i="1"/>
  <c r="E637" i="1"/>
  <c r="F637" i="1"/>
  <c r="A638" i="1"/>
  <c r="D638" i="1"/>
  <c r="E638" i="1"/>
  <c r="F638" i="1"/>
  <c r="A639" i="1"/>
  <c r="D639" i="1"/>
  <c r="E639" i="1"/>
  <c r="F639" i="1"/>
  <c r="A640" i="1"/>
  <c r="D640" i="1"/>
  <c r="E640" i="1"/>
  <c r="F640" i="1"/>
  <c r="A641" i="1"/>
  <c r="D641" i="1"/>
  <c r="E641" i="1"/>
  <c r="F641" i="1"/>
  <c r="A642" i="1"/>
  <c r="D642" i="1"/>
  <c r="E642" i="1"/>
  <c r="F642" i="1"/>
  <c r="A643" i="1"/>
  <c r="D643" i="1"/>
  <c r="E643" i="1"/>
  <c r="F643" i="1"/>
  <c r="A644" i="1"/>
  <c r="D644" i="1"/>
  <c r="E644" i="1"/>
  <c r="F644" i="1"/>
  <c r="A645" i="1"/>
  <c r="D645" i="1"/>
  <c r="E645" i="1"/>
  <c r="F645" i="1"/>
  <c r="A646" i="1"/>
  <c r="D646" i="1"/>
  <c r="E646" i="1"/>
  <c r="F646" i="1"/>
  <c r="A647" i="1"/>
  <c r="D647" i="1"/>
  <c r="E647" i="1"/>
  <c r="F647" i="1"/>
  <c r="A648" i="1"/>
  <c r="D648" i="1"/>
  <c r="E648" i="1"/>
  <c r="F648" i="1"/>
  <c r="A649" i="1"/>
  <c r="D649" i="1"/>
  <c r="E649" i="1"/>
  <c r="F649" i="1"/>
  <c r="A650" i="1"/>
  <c r="D650" i="1"/>
  <c r="E650" i="1"/>
  <c r="F650" i="1"/>
  <c r="A651" i="1"/>
  <c r="D651" i="1"/>
  <c r="E651" i="1"/>
  <c r="F651" i="1"/>
  <c r="A652" i="1"/>
  <c r="D652" i="1"/>
  <c r="E652" i="1"/>
  <c r="F652" i="1"/>
  <c r="A653" i="1"/>
  <c r="D653" i="1"/>
  <c r="E653" i="1"/>
  <c r="F653" i="1"/>
  <c r="A654" i="1"/>
  <c r="D654" i="1"/>
  <c r="E654" i="1"/>
  <c r="F654" i="1"/>
  <c r="A655" i="1"/>
  <c r="D655" i="1"/>
  <c r="E655" i="1"/>
  <c r="F655" i="1"/>
  <c r="A656" i="1"/>
  <c r="D656" i="1"/>
  <c r="E656" i="1"/>
  <c r="F656" i="1"/>
  <c r="A657" i="1"/>
  <c r="D657" i="1"/>
  <c r="E657" i="1"/>
  <c r="F657" i="1"/>
  <c r="A658" i="1"/>
  <c r="D658" i="1"/>
  <c r="E658" i="1"/>
  <c r="F658" i="1"/>
  <c r="A659" i="1"/>
  <c r="D659" i="1"/>
  <c r="E659" i="1"/>
  <c r="F659" i="1"/>
  <c r="A660" i="1"/>
  <c r="D660" i="1"/>
  <c r="E660" i="1"/>
  <c r="F660" i="1"/>
  <c r="A661" i="1"/>
  <c r="D661" i="1"/>
  <c r="E661" i="1"/>
  <c r="F661" i="1"/>
  <c r="A662" i="1"/>
  <c r="D662" i="1"/>
  <c r="E662" i="1"/>
  <c r="F662" i="1"/>
  <c r="A663" i="1"/>
  <c r="D663" i="1"/>
  <c r="E663" i="1"/>
  <c r="F663" i="1"/>
  <c r="A664" i="1"/>
  <c r="D664" i="1"/>
  <c r="E664" i="1"/>
  <c r="F664" i="1"/>
  <c r="A665" i="1"/>
  <c r="D665" i="1"/>
  <c r="E665" i="1"/>
  <c r="F665" i="1"/>
  <c r="A666" i="1"/>
  <c r="D666" i="1"/>
  <c r="E666" i="1"/>
  <c r="F666" i="1"/>
  <c r="A667" i="1"/>
  <c r="D667" i="1"/>
  <c r="E667" i="1"/>
  <c r="F667" i="1"/>
  <c r="A668" i="1"/>
  <c r="D668" i="1"/>
  <c r="E668" i="1"/>
  <c r="F668" i="1"/>
  <c r="A669" i="1"/>
  <c r="D669" i="1"/>
  <c r="E669" i="1"/>
  <c r="F669" i="1"/>
  <c r="A670" i="1"/>
  <c r="D670" i="1"/>
  <c r="E670" i="1"/>
  <c r="F670" i="1"/>
  <c r="A671" i="1"/>
  <c r="D671" i="1"/>
  <c r="E671" i="1"/>
  <c r="F671" i="1"/>
  <c r="A672" i="1"/>
  <c r="D672" i="1"/>
  <c r="E672" i="1"/>
  <c r="F672" i="1"/>
  <c r="A673" i="1"/>
  <c r="D673" i="1"/>
  <c r="E673" i="1"/>
  <c r="F673" i="1"/>
  <c r="A674" i="1"/>
  <c r="D674" i="1"/>
  <c r="E674" i="1"/>
  <c r="F674" i="1"/>
  <c r="A675" i="1"/>
  <c r="D675" i="1"/>
  <c r="E675" i="1"/>
  <c r="F675" i="1"/>
  <c r="A676" i="1"/>
  <c r="D676" i="1"/>
  <c r="E676" i="1"/>
  <c r="F676" i="1"/>
  <c r="A677" i="1"/>
  <c r="D677" i="1"/>
  <c r="E677" i="1"/>
  <c r="F677" i="1"/>
  <c r="A678" i="1"/>
  <c r="D678" i="1"/>
  <c r="E678" i="1"/>
  <c r="F678" i="1"/>
  <c r="A679" i="1"/>
  <c r="D679" i="1"/>
  <c r="E679" i="1"/>
  <c r="F679" i="1"/>
  <c r="A680" i="1"/>
  <c r="D680" i="1"/>
  <c r="E680" i="1"/>
  <c r="F680" i="1"/>
  <c r="A681" i="1"/>
  <c r="D681" i="1"/>
  <c r="E681" i="1"/>
  <c r="F681" i="1"/>
  <c r="A682" i="1"/>
  <c r="D682" i="1"/>
  <c r="E682" i="1"/>
  <c r="F682" i="1"/>
  <c r="A683" i="1"/>
  <c r="D683" i="1"/>
  <c r="E683" i="1"/>
  <c r="F683" i="1"/>
  <c r="A684" i="1"/>
  <c r="D684" i="1"/>
  <c r="E684" i="1"/>
  <c r="F684" i="1"/>
  <c r="A685" i="1"/>
  <c r="D685" i="1"/>
  <c r="E685" i="1"/>
  <c r="F685" i="1"/>
  <c r="A686" i="1"/>
  <c r="D686" i="1"/>
  <c r="E686" i="1"/>
  <c r="F686" i="1"/>
  <c r="A687" i="1"/>
  <c r="D687" i="1"/>
  <c r="E687" i="1"/>
  <c r="F687" i="1"/>
  <c r="A688" i="1"/>
  <c r="D688" i="1"/>
  <c r="E688" i="1"/>
  <c r="F688" i="1"/>
  <c r="A689" i="1"/>
  <c r="D689" i="1"/>
  <c r="E689" i="1"/>
  <c r="F689" i="1"/>
  <c r="A690" i="1"/>
  <c r="D690" i="1"/>
  <c r="E690" i="1"/>
  <c r="F690" i="1"/>
  <c r="A691" i="1"/>
  <c r="D691" i="1"/>
  <c r="E691" i="1"/>
  <c r="F691" i="1"/>
  <c r="A692" i="1"/>
  <c r="D692" i="1"/>
  <c r="E692" i="1"/>
  <c r="F692" i="1"/>
  <c r="A693" i="1"/>
  <c r="D693" i="1"/>
  <c r="E693" i="1"/>
  <c r="F693" i="1"/>
  <c r="A694" i="1"/>
  <c r="D694" i="1"/>
  <c r="E694" i="1"/>
  <c r="F694" i="1"/>
  <c r="A695" i="1"/>
  <c r="D695" i="1"/>
  <c r="E695" i="1"/>
  <c r="F695" i="1"/>
  <c r="A696" i="1"/>
  <c r="D696" i="1"/>
  <c r="E696" i="1"/>
  <c r="F696" i="1"/>
  <c r="A697" i="1"/>
  <c r="D697" i="1"/>
  <c r="E697" i="1"/>
  <c r="F697" i="1"/>
  <c r="A698" i="1"/>
  <c r="D698" i="1"/>
  <c r="E698" i="1"/>
  <c r="F698" i="1"/>
  <c r="A699" i="1"/>
  <c r="D699" i="1"/>
  <c r="E699" i="1"/>
  <c r="F699" i="1"/>
  <c r="A700" i="1"/>
  <c r="D700" i="1"/>
  <c r="E700" i="1"/>
  <c r="F700" i="1"/>
  <c r="A701" i="1"/>
  <c r="D701" i="1"/>
  <c r="E701" i="1"/>
  <c r="F701" i="1"/>
  <c r="A702" i="1"/>
  <c r="D702" i="1"/>
  <c r="E702" i="1"/>
  <c r="F702" i="1"/>
  <c r="A703" i="1"/>
  <c r="D703" i="1"/>
  <c r="E703" i="1"/>
  <c r="F703" i="1"/>
  <c r="A704" i="1"/>
  <c r="D704" i="1"/>
  <c r="E704" i="1"/>
  <c r="F704" i="1"/>
  <c r="A705" i="1"/>
  <c r="D705" i="1"/>
  <c r="E705" i="1"/>
  <c r="F705" i="1"/>
  <c r="A706" i="1"/>
  <c r="D706" i="1"/>
  <c r="E706" i="1"/>
  <c r="F706" i="1"/>
  <c r="A707" i="1"/>
  <c r="D707" i="1"/>
  <c r="E707" i="1"/>
  <c r="F707" i="1"/>
  <c r="A708" i="1"/>
  <c r="D708" i="1"/>
  <c r="E708" i="1"/>
  <c r="F708" i="1"/>
  <c r="A709" i="1"/>
  <c r="D709" i="1"/>
  <c r="E709" i="1"/>
  <c r="F709" i="1"/>
  <c r="A710" i="1"/>
  <c r="D710" i="1"/>
  <c r="E710" i="1"/>
  <c r="F710" i="1"/>
  <c r="A711" i="1"/>
  <c r="D711" i="1"/>
  <c r="E711" i="1"/>
  <c r="F711" i="1"/>
  <c r="A712" i="1"/>
  <c r="D712" i="1"/>
  <c r="E712" i="1"/>
  <c r="F712" i="1"/>
  <c r="A713" i="1"/>
  <c r="D713" i="1"/>
  <c r="E713" i="1"/>
  <c r="F713" i="1"/>
  <c r="A714" i="1"/>
  <c r="D714" i="1"/>
  <c r="E714" i="1"/>
  <c r="F714" i="1"/>
  <c r="A715" i="1"/>
  <c r="D715" i="1"/>
  <c r="E715" i="1"/>
  <c r="F715" i="1"/>
  <c r="A716" i="1"/>
  <c r="D716" i="1"/>
  <c r="E716" i="1"/>
  <c r="F716" i="1"/>
  <c r="A717" i="1"/>
  <c r="D717" i="1"/>
  <c r="E717" i="1"/>
  <c r="F717" i="1"/>
  <c r="A718" i="1"/>
  <c r="D718" i="1"/>
  <c r="E718" i="1"/>
  <c r="F718" i="1"/>
  <c r="A719" i="1"/>
  <c r="D719" i="1"/>
  <c r="E719" i="1"/>
  <c r="F719" i="1"/>
  <c r="A720" i="1"/>
  <c r="D720" i="1"/>
  <c r="E720" i="1"/>
  <c r="F720" i="1"/>
  <c r="A721" i="1"/>
  <c r="D721" i="1"/>
  <c r="E721" i="1"/>
  <c r="F721" i="1"/>
  <c r="A722" i="1"/>
  <c r="D722" i="1"/>
  <c r="E722" i="1"/>
  <c r="F722" i="1"/>
  <c r="A723" i="1"/>
  <c r="D723" i="1"/>
  <c r="E723" i="1"/>
  <c r="F723" i="1"/>
  <c r="A724" i="1"/>
  <c r="D724" i="1"/>
  <c r="E724" i="1"/>
  <c r="F724" i="1"/>
  <c r="A725" i="1"/>
  <c r="D725" i="1"/>
  <c r="E725" i="1"/>
  <c r="F725" i="1"/>
  <c r="A726" i="1"/>
  <c r="D726" i="1"/>
  <c r="E726" i="1"/>
  <c r="F726" i="1"/>
  <c r="A727" i="1"/>
  <c r="D727" i="1"/>
  <c r="E727" i="1"/>
  <c r="F727" i="1"/>
  <c r="A728" i="1"/>
  <c r="D728" i="1"/>
  <c r="E728" i="1"/>
  <c r="F728" i="1"/>
  <c r="A729" i="1"/>
  <c r="D729" i="1"/>
  <c r="E729" i="1"/>
  <c r="F729" i="1"/>
  <c r="A730" i="1"/>
  <c r="D730" i="1"/>
  <c r="E730" i="1"/>
  <c r="F730" i="1"/>
  <c r="A731" i="1"/>
  <c r="D731" i="1"/>
  <c r="E731" i="1"/>
  <c r="F731" i="1"/>
  <c r="A732" i="1"/>
  <c r="D732" i="1"/>
  <c r="E732" i="1"/>
  <c r="F732" i="1"/>
  <c r="A733" i="1"/>
  <c r="D733" i="1"/>
  <c r="E733" i="1"/>
  <c r="F733" i="1"/>
  <c r="A734" i="1"/>
  <c r="D734" i="1"/>
  <c r="E734" i="1"/>
  <c r="F734" i="1"/>
  <c r="A735" i="1"/>
  <c r="D735" i="1"/>
  <c r="E735" i="1"/>
  <c r="F735" i="1"/>
  <c r="A736" i="1"/>
  <c r="D736" i="1"/>
  <c r="E736" i="1"/>
  <c r="F736" i="1"/>
  <c r="A737" i="1"/>
  <c r="D737" i="1"/>
  <c r="E737" i="1"/>
  <c r="F737" i="1"/>
  <c r="A738" i="1"/>
  <c r="D738" i="1"/>
  <c r="E738" i="1"/>
  <c r="F738" i="1"/>
  <c r="A739" i="1"/>
  <c r="D739" i="1"/>
  <c r="E739" i="1"/>
  <c r="F739" i="1"/>
  <c r="A740" i="1"/>
  <c r="D740" i="1"/>
  <c r="E740" i="1"/>
  <c r="F740" i="1"/>
  <c r="A741" i="1"/>
  <c r="D741" i="1"/>
  <c r="E741" i="1"/>
  <c r="F741" i="1"/>
  <c r="A742" i="1"/>
  <c r="D742" i="1"/>
  <c r="E742" i="1"/>
  <c r="F742" i="1"/>
  <c r="A743" i="1"/>
  <c r="D743" i="1"/>
  <c r="E743" i="1"/>
  <c r="F743" i="1"/>
  <c r="A744" i="1"/>
  <c r="D744" i="1"/>
  <c r="E744" i="1"/>
  <c r="F744" i="1"/>
  <c r="A745" i="1"/>
  <c r="D745" i="1"/>
  <c r="E745" i="1"/>
  <c r="F745" i="1"/>
  <c r="A746" i="1"/>
  <c r="D746" i="1"/>
  <c r="E746" i="1"/>
  <c r="F746" i="1"/>
  <c r="A747" i="1"/>
  <c r="D747" i="1"/>
  <c r="E747" i="1"/>
  <c r="F747" i="1"/>
  <c r="A748" i="1"/>
  <c r="D748" i="1"/>
  <c r="E748" i="1"/>
  <c r="F748" i="1"/>
  <c r="A749" i="1"/>
  <c r="D749" i="1"/>
  <c r="E749" i="1"/>
  <c r="F749" i="1"/>
  <c r="A750" i="1"/>
  <c r="D750" i="1"/>
  <c r="E750" i="1"/>
  <c r="F750" i="1"/>
  <c r="A751" i="1"/>
  <c r="D751" i="1"/>
  <c r="E751" i="1"/>
  <c r="F751" i="1"/>
  <c r="A752" i="1"/>
  <c r="D752" i="1"/>
  <c r="E752" i="1"/>
  <c r="F752" i="1"/>
  <c r="A753" i="1"/>
  <c r="D753" i="1"/>
  <c r="E753" i="1"/>
  <c r="F753" i="1"/>
  <c r="A754" i="1"/>
  <c r="D754" i="1"/>
  <c r="E754" i="1"/>
  <c r="F754" i="1"/>
  <c r="A755" i="1"/>
  <c r="D755" i="1"/>
  <c r="E755" i="1"/>
  <c r="F755" i="1"/>
  <c r="A756" i="1"/>
  <c r="D756" i="1"/>
  <c r="E756" i="1"/>
  <c r="F756" i="1"/>
  <c r="A757" i="1"/>
  <c r="D757" i="1"/>
  <c r="E757" i="1"/>
  <c r="F757" i="1"/>
  <c r="A758" i="1"/>
  <c r="D758" i="1"/>
  <c r="E758" i="1"/>
  <c r="F758" i="1"/>
  <c r="A759" i="1"/>
  <c r="D759" i="1"/>
  <c r="E759" i="1"/>
  <c r="F759" i="1"/>
  <c r="A760" i="1"/>
  <c r="D760" i="1"/>
  <c r="E760" i="1"/>
  <c r="F760" i="1"/>
  <c r="A761" i="1"/>
  <c r="D761" i="1"/>
  <c r="E761" i="1"/>
  <c r="F761" i="1"/>
  <c r="A762" i="1"/>
  <c r="D762" i="1"/>
  <c r="E762" i="1"/>
  <c r="F762" i="1"/>
  <c r="A763" i="1"/>
  <c r="D763" i="1"/>
  <c r="E763" i="1"/>
  <c r="F763" i="1"/>
  <c r="A764" i="1"/>
  <c r="D764" i="1"/>
  <c r="E764" i="1"/>
  <c r="F764" i="1"/>
  <c r="A765" i="1"/>
  <c r="D765" i="1"/>
  <c r="E765" i="1"/>
  <c r="F765" i="1"/>
  <c r="A766" i="1"/>
  <c r="D766" i="1"/>
  <c r="E766" i="1"/>
  <c r="F766" i="1"/>
  <c r="A767" i="1"/>
  <c r="D767" i="1"/>
  <c r="E767" i="1"/>
  <c r="F767" i="1"/>
  <c r="A768" i="1"/>
  <c r="D768" i="1"/>
  <c r="E768" i="1"/>
  <c r="F768" i="1"/>
  <c r="A769" i="1"/>
  <c r="D769" i="1"/>
  <c r="E769" i="1"/>
  <c r="F769" i="1"/>
  <c r="A770" i="1"/>
  <c r="D770" i="1"/>
  <c r="E770" i="1"/>
  <c r="F770" i="1"/>
  <c r="A771" i="1"/>
  <c r="D771" i="1"/>
  <c r="E771" i="1"/>
  <c r="F771" i="1"/>
  <c r="A772" i="1"/>
  <c r="D772" i="1"/>
  <c r="E772" i="1"/>
  <c r="F772" i="1"/>
  <c r="A773" i="1"/>
  <c r="D773" i="1"/>
  <c r="E773" i="1"/>
  <c r="F773" i="1"/>
  <c r="A774" i="1"/>
  <c r="D774" i="1"/>
  <c r="E774" i="1"/>
  <c r="F774" i="1"/>
  <c r="A775" i="1"/>
  <c r="D775" i="1"/>
  <c r="E775" i="1"/>
  <c r="F775" i="1"/>
  <c r="A776" i="1"/>
  <c r="D776" i="1"/>
  <c r="E776" i="1"/>
  <c r="F776" i="1"/>
  <c r="A777" i="1"/>
  <c r="D777" i="1"/>
  <c r="E777" i="1"/>
  <c r="F777" i="1"/>
  <c r="A778" i="1"/>
  <c r="D778" i="1"/>
  <c r="E778" i="1"/>
  <c r="F778" i="1"/>
  <c r="A779" i="1"/>
  <c r="D779" i="1"/>
  <c r="E779" i="1"/>
  <c r="F779" i="1"/>
  <c r="A780" i="1"/>
  <c r="D780" i="1"/>
  <c r="E780" i="1"/>
  <c r="F780" i="1"/>
  <c r="A781" i="1"/>
  <c r="D781" i="1"/>
  <c r="E781" i="1"/>
  <c r="F781" i="1"/>
  <c r="A782" i="1"/>
  <c r="D782" i="1"/>
  <c r="E782" i="1"/>
  <c r="F782" i="1"/>
  <c r="A783" i="1"/>
  <c r="D783" i="1"/>
  <c r="E783" i="1"/>
  <c r="F783" i="1"/>
  <c r="A784" i="1"/>
  <c r="D784" i="1"/>
  <c r="E784" i="1"/>
  <c r="F784" i="1"/>
  <c r="A785" i="1"/>
  <c r="D785" i="1"/>
  <c r="E785" i="1"/>
  <c r="F785" i="1"/>
  <c r="A786" i="1"/>
  <c r="D786" i="1"/>
  <c r="E786" i="1"/>
  <c r="F786" i="1"/>
  <c r="A787" i="1"/>
  <c r="D787" i="1"/>
  <c r="E787" i="1"/>
  <c r="F787" i="1"/>
  <c r="A788" i="1"/>
  <c r="D788" i="1"/>
  <c r="E788" i="1"/>
  <c r="F788" i="1"/>
  <c r="A789" i="1"/>
  <c r="D789" i="1"/>
  <c r="E789" i="1"/>
  <c r="F789" i="1"/>
  <c r="A790" i="1"/>
  <c r="D790" i="1"/>
  <c r="E790" i="1"/>
  <c r="F790" i="1"/>
  <c r="A791" i="1"/>
  <c r="D791" i="1"/>
  <c r="E791" i="1"/>
  <c r="F791" i="1"/>
  <c r="A792" i="1"/>
  <c r="D792" i="1"/>
  <c r="E792" i="1"/>
  <c r="F792" i="1"/>
  <c r="A793" i="1"/>
  <c r="D793" i="1"/>
  <c r="E793" i="1"/>
  <c r="F793" i="1"/>
  <c r="A794" i="1"/>
  <c r="D794" i="1"/>
  <c r="E794" i="1"/>
  <c r="F794" i="1"/>
  <c r="A795" i="1"/>
  <c r="D795" i="1"/>
  <c r="E795" i="1"/>
  <c r="F795" i="1"/>
  <c r="A796" i="1"/>
  <c r="D796" i="1"/>
  <c r="E796" i="1"/>
  <c r="F796" i="1"/>
  <c r="A797" i="1"/>
  <c r="D797" i="1"/>
  <c r="E797" i="1"/>
  <c r="F797" i="1"/>
  <c r="A798" i="1"/>
  <c r="D798" i="1"/>
  <c r="E798" i="1"/>
  <c r="F798" i="1"/>
  <c r="A799" i="1"/>
  <c r="D799" i="1"/>
  <c r="E799" i="1"/>
  <c r="F799" i="1"/>
  <c r="A800" i="1"/>
  <c r="D800" i="1"/>
  <c r="E800" i="1"/>
  <c r="F800" i="1"/>
  <c r="A801" i="1"/>
  <c r="D801" i="1"/>
  <c r="E801" i="1"/>
  <c r="F801" i="1"/>
  <c r="A802" i="1"/>
  <c r="D802" i="1"/>
  <c r="E802" i="1"/>
  <c r="F802" i="1"/>
  <c r="A803" i="1"/>
  <c r="D803" i="1"/>
  <c r="E803" i="1"/>
  <c r="F803" i="1"/>
  <c r="A804" i="1"/>
  <c r="D804" i="1"/>
  <c r="E804" i="1"/>
  <c r="F804" i="1"/>
  <c r="A805" i="1"/>
  <c r="D805" i="1"/>
  <c r="E805" i="1"/>
  <c r="F805" i="1"/>
  <c r="A806" i="1"/>
  <c r="D806" i="1"/>
  <c r="E806" i="1"/>
  <c r="F806" i="1"/>
  <c r="A807" i="1"/>
  <c r="D807" i="1"/>
  <c r="E807" i="1"/>
  <c r="F807" i="1"/>
  <c r="A808" i="1"/>
  <c r="D808" i="1"/>
  <c r="E808" i="1"/>
  <c r="F808" i="1"/>
  <c r="A809" i="1"/>
  <c r="D809" i="1"/>
  <c r="E809" i="1"/>
  <c r="F809" i="1"/>
  <c r="A810" i="1"/>
  <c r="D810" i="1"/>
  <c r="E810" i="1"/>
  <c r="F810" i="1"/>
  <c r="A811" i="1"/>
  <c r="D811" i="1"/>
  <c r="E811" i="1"/>
  <c r="F811" i="1"/>
  <c r="A812" i="1"/>
  <c r="D812" i="1"/>
  <c r="E812" i="1"/>
  <c r="F812" i="1"/>
  <c r="A813" i="1"/>
  <c r="D813" i="1"/>
  <c r="E813" i="1"/>
  <c r="F813" i="1"/>
  <c r="A814" i="1"/>
  <c r="D814" i="1"/>
  <c r="E814" i="1"/>
  <c r="F814" i="1"/>
  <c r="A815" i="1"/>
  <c r="D815" i="1"/>
  <c r="E815" i="1"/>
  <c r="F815" i="1"/>
  <c r="A816" i="1"/>
  <c r="D816" i="1"/>
  <c r="E816" i="1"/>
  <c r="F816" i="1"/>
  <c r="A817" i="1"/>
  <c r="D817" i="1"/>
  <c r="E817" i="1"/>
  <c r="F817" i="1"/>
  <c r="A818" i="1"/>
  <c r="D818" i="1"/>
  <c r="E818" i="1"/>
  <c r="F818" i="1"/>
  <c r="A819" i="1"/>
  <c r="D819" i="1"/>
  <c r="E819" i="1"/>
  <c r="F819" i="1"/>
  <c r="A820" i="1"/>
  <c r="D820" i="1"/>
  <c r="E820" i="1"/>
  <c r="F820" i="1"/>
  <c r="A821" i="1"/>
  <c r="D821" i="1"/>
  <c r="E821" i="1"/>
  <c r="F821" i="1"/>
  <c r="A822" i="1"/>
  <c r="D822" i="1"/>
  <c r="E822" i="1"/>
  <c r="F822" i="1"/>
  <c r="A823" i="1"/>
  <c r="D823" i="1"/>
  <c r="E823" i="1"/>
  <c r="F823" i="1"/>
  <c r="A824" i="1"/>
  <c r="D824" i="1"/>
  <c r="E824" i="1"/>
  <c r="F824" i="1"/>
  <c r="A825" i="1"/>
  <c r="D825" i="1"/>
  <c r="E825" i="1"/>
  <c r="F825" i="1"/>
  <c r="A826" i="1"/>
  <c r="D826" i="1"/>
  <c r="E826" i="1"/>
  <c r="F826" i="1"/>
  <c r="A827" i="1"/>
  <c r="D827" i="1"/>
  <c r="E827" i="1"/>
  <c r="F827" i="1"/>
  <c r="A828" i="1"/>
  <c r="D828" i="1"/>
  <c r="E828" i="1"/>
  <c r="F828" i="1"/>
  <c r="A829" i="1"/>
  <c r="D829" i="1"/>
  <c r="E829" i="1"/>
  <c r="F829" i="1"/>
  <c r="A830" i="1"/>
  <c r="D830" i="1"/>
  <c r="E830" i="1"/>
  <c r="F830" i="1"/>
  <c r="A831" i="1"/>
  <c r="D831" i="1"/>
  <c r="E831" i="1"/>
  <c r="F831" i="1"/>
  <c r="A832" i="1"/>
  <c r="D832" i="1"/>
  <c r="E832" i="1"/>
  <c r="F832" i="1"/>
  <c r="A833" i="1"/>
  <c r="D833" i="1"/>
  <c r="E833" i="1"/>
  <c r="F833" i="1"/>
  <c r="A834" i="1"/>
  <c r="D834" i="1"/>
  <c r="E834" i="1"/>
  <c r="F834" i="1"/>
  <c r="A835" i="1"/>
  <c r="D835" i="1"/>
  <c r="E835" i="1"/>
  <c r="F835" i="1"/>
  <c r="A836" i="1"/>
  <c r="D836" i="1"/>
  <c r="E836" i="1"/>
  <c r="F836" i="1"/>
  <c r="A837" i="1"/>
  <c r="D837" i="1"/>
  <c r="E837" i="1"/>
  <c r="F837" i="1"/>
  <c r="A838" i="1"/>
  <c r="D838" i="1"/>
  <c r="E838" i="1"/>
  <c r="F838" i="1"/>
  <c r="A839" i="1"/>
  <c r="D839" i="1"/>
  <c r="E839" i="1"/>
  <c r="F839" i="1"/>
  <c r="A840" i="1"/>
  <c r="D840" i="1"/>
  <c r="E840" i="1"/>
  <c r="F840" i="1"/>
  <c r="A841" i="1"/>
  <c r="D841" i="1"/>
  <c r="E841" i="1"/>
  <c r="F841" i="1"/>
  <c r="A842" i="1"/>
  <c r="D842" i="1"/>
  <c r="E842" i="1"/>
  <c r="F842" i="1"/>
  <c r="A843" i="1"/>
  <c r="D843" i="1"/>
  <c r="E843" i="1"/>
  <c r="F843" i="1"/>
  <c r="A844" i="1"/>
  <c r="D844" i="1"/>
  <c r="E844" i="1"/>
  <c r="F844" i="1"/>
  <c r="A845" i="1"/>
  <c r="D845" i="1"/>
  <c r="E845" i="1"/>
  <c r="F845" i="1"/>
  <c r="A846" i="1"/>
  <c r="D846" i="1"/>
  <c r="E846" i="1"/>
  <c r="F846" i="1"/>
  <c r="A847" i="1"/>
  <c r="D847" i="1"/>
  <c r="E847" i="1"/>
  <c r="F847" i="1"/>
  <c r="A848" i="1"/>
  <c r="D848" i="1"/>
  <c r="E848" i="1"/>
  <c r="F848" i="1"/>
  <c r="A849" i="1"/>
  <c r="D849" i="1"/>
  <c r="E849" i="1"/>
  <c r="F849" i="1"/>
  <c r="A850" i="1"/>
  <c r="D850" i="1"/>
  <c r="E850" i="1"/>
  <c r="F850" i="1"/>
  <c r="A851" i="1"/>
  <c r="D851" i="1"/>
  <c r="E851" i="1"/>
  <c r="F851" i="1"/>
  <c r="A852" i="1"/>
  <c r="D852" i="1"/>
  <c r="E852" i="1"/>
  <c r="F852" i="1"/>
  <c r="A853" i="1"/>
  <c r="D853" i="1"/>
  <c r="E853" i="1"/>
  <c r="F853" i="1"/>
  <c r="A854" i="1"/>
  <c r="D854" i="1"/>
  <c r="E854" i="1"/>
  <c r="F854" i="1"/>
  <c r="A855" i="1"/>
  <c r="D855" i="1"/>
  <c r="E855" i="1"/>
  <c r="F855" i="1"/>
  <c r="A856" i="1"/>
  <c r="D856" i="1"/>
  <c r="E856" i="1"/>
  <c r="F856" i="1"/>
  <c r="A857" i="1"/>
  <c r="D857" i="1"/>
  <c r="E857" i="1"/>
  <c r="F857" i="1"/>
  <c r="A858" i="1"/>
  <c r="D858" i="1"/>
  <c r="E858" i="1"/>
  <c r="F858" i="1"/>
  <c r="A859" i="1"/>
  <c r="D859" i="1"/>
  <c r="E859" i="1"/>
  <c r="F859" i="1"/>
  <c r="A860" i="1"/>
  <c r="D860" i="1"/>
  <c r="E860" i="1"/>
  <c r="F860" i="1"/>
  <c r="A861" i="1"/>
  <c r="D861" i="1"/>
  <c r="E861" i="1"/>
  <c r="F861" i="1"/>
  <c r="A862" i="1"/>
  <c r="D862" i="1"/>
  <c r="E862" i="1"/>
  <c r="F862" i="1"/>
  <c r="A863" i="1"/>
  <c r="D863" i="1"/>
  <c r="E863" i="1"/>
  <c r="F863" i="1"/>
  <c r="A864" i="1"/>
  <c r="D864" i="1"/>
  <c r="E864" i="1"/>
  <c r="F864" i="1"/>
  <c r="A865" i="1"/>
  <c r="D865" i="1"/>
  <c r="E865" i="1"/>
  <c r="F865" i="1"/>
  <c r="A866" i="1"/>
  <c r="D866" i="1"/>
  <c r="E866" i="1"/>
  <c r="F866" i="1"/>
  <c r="A867" i="1"/>
  <c r="D867" i="1"/>
  <c r="E867" i="1"/>
  <c r="F867" i="1"/>
  <c r="A868" i="1"/>
  <c r="D868" i="1"/>
  <c r="E868" i="1"/>
  <c r="F868" i="1"/>
  <c r="A869" i="1"/>
  <c r="D869" i="1"/>
  <c r="E869" i="1"/>
  <c r="F869" i="1"/>
  <c r="A870" i="1"/>
  <c r="D870" i="1"/>
  <c r="E870" i="1"/>
  <c r="F870" i="1"/>
  <c r="A871" i="1"/>
  <c r="D871" i="1"/>
  <c r="E871" i="1"/>
  <c r="F871" i="1"/>
  <c r="A872" i="1"/>
  <c r="D872" i="1"/>
  <c r="E872" i="1"/>
  <c r="F872" i="1"/>
  <c r="A873" i="1"/>
  <c r="D873" i="1"/>
  <c r="E873" i="1"/>
  <c r="F873" i="1"/>
  <c r="A874" i="1"/>
  <c r="D874" i="1"/>
  <c r="E874" i="1"/>
  <c r="F874" i="1"/>
  <c r="A875" i="1"/>
  <c r="D875" i="1"/>
  <c r="E875" i="1"/>
  <c r="F875" i="1"/>
  <c r="A876" i="1"/>
  <c r="D876" i="1"/>
  <c r="E876" i="1"/>
  <c r="F876" i="1"/>
  <c r="A877" i="1"/>
  <c r="D877" i="1"/>
  <c r="E877" i="1"/>
  <c r="F877" i="1"/>
  <c r="A878" i="1"/>
  <c r="D878" i="1"/>
  <c r="E878" i="1"/>
  <c r="F878" i="1"/>
  <c r="A879" i="1"/>
  <c r="D879" i="1"/>
  <c r="E879" i="1"/>
  <c r="F879" i="1"/>
  <c r="A880" i="1"/>
  <c r="D880" i="1"/>
  <c r="E880" i="1"/>
  <c r="F880" i="1"/>
  <c r="A881" i="1"/>
  <c r="D881" i="1"/>
  <c r="E881" i="1"/>
  <c r="F881" i="1"/>
  <c r="A882" i="1"/>
  <c r="D882" i="1"/>
  <c r="E882" i="1"/>
  <c r="F882" i="1"/>
  <c r="A883" i="1"/>
  <c r="D883" i="1"/>
  <c r="E883" i="1"/>
  <c r="F883" i="1"/>
  <c r="A884" i="1"/>
  <c r="D884" i="1"/>
  <c r="E884" i="1"/>
  <c r="F884" i="1"/>
  <c r="A885" i="1"/>
  <c r="D885" i="1"/>
  <c r="E885" i="1"/>
  <c r="F885" i="1"/>
  <c r="A886" i="1"/>
  <c r="D886" i="1"/>
  <c r="E886" i="1"/>
  <c r="F886" i="1"/>
  <c r="A887" i="1"/>
  <c r="D887" i="1"/>
  <c r="E887" i="1"/>
  <c r="F887" i="1"/>
  <c r="A888" i="1"/>
  <c r="D888" i="1"/>
  <c r="E888" i="1"/>
  <c r="F888" i="1"/>
  <c r="A889" i="1"/>
  <c r="D889" i="1"/>
  <c r="E889" i="1"/>
  <c r="F889" i="1"/>
  <c r="A890" i="1"/>
  <c r="D890" i="1"/>
  <c r="E890" i="1"/>
  <c r="F890" i="1"/>
  <c r="A891" i="1"/>
  <c r="D891" i="1"/>
  <c r="E891" i="1"/>
  <c r="F891" i="1"/>
  <c r="A892" i="1"/>
  <c r="D892" i="1"/>
  <c r="E892" i="1"/>
  <c r="F892" i="1"/>
  <c r="A893" i="1"/>
  <c r="D893" i="1"/>
  <c r="E893" i="1"/>
  <c r="F893" i="1"/>
  <c r="A894" i="1"/>
  <c r="D894" i="1"/>
  <c r="E894" i="1"/>
  <c r="F894" i="1"/>
  <c r="A895" i="1"/>
  <c r="D895" i="1"/>
  <c r="E895" i="1"/>
  <c r="F895" i="1"/>
  <c r="A896" i="1"/>
  <c r="D896" i="1"/>
  <c r="E896" i="1"/>
  <c r="F896" i="1"/>
  <c r="A897" i="1"/>
  <c r="D897" i="1"/>
  <c r="E897" i="1"/>
  <c r="F897" i="1"/>
  <c r="A898" i="1"/>
  <c r="D898" i="1"/>
  <c r="E898" i="1"/>
  <c r="F898" i="1"/>
  <c r="A899" i="1"/>
  <c r="D899" i="1"/>
  <c r="E899" i="1"/>
  <c r="F899" i="1"/>
  <c r="A900" i="1"/>
  <c r="D900" i="1"/>
  <c r="E900" i="1"/>
  <c r="F900" i="1"/>
  <c r="A901" i="1"/>
  <c r="D901" i="1"/>
  <c r="E901" i="1"/>
  <c r="F901" i="1"/>
  <c r="A902" i="1"/>
  <c r="D902" i="1"/>
  <c r="E902" i="1"/>
  <c r="F902" i="1"/>
  <c r="A903" i="1"/>
  <c r="D903" i="1"/>
  <c r="E903" i="1"/>
  <c r="F903" i="1"/>
  <c r="A904" i="1"/>
  <c r="D904" i="1"/>
  <c r="E904" i="1"/>
  <c r="F904" i="1"/>
  <c r="A905" i="1"/>
  <c r="D905" i="1"/>
  <c r="E905" i="1"/>
  <c r="F905" i="1"/>
  <c r="A906" i="1"/>
  <c r="D906" i="1"/>
  <c r="E906" i="1"/>
  <c r="F906" i="1"/>
  <c r="A907" i="1"/>
  <c r="D907" i="1"/>
  <c r="E907" i="1"/>
  <c r="F907" i="1"/>
  <c r="A908" i="1"/>
  <c r="D908" i="1"/>
  <c r="E908" i="1"/>
  <c r="F908" i="1"/>
  <c r="A909" i="1"/>
  <c r="D909" i="1"/>
  <c r="E909" i="1"/>
  <c r="F909" i="1"/>
  <c r="A910" i="1"/>
  <c r="D910" i="1"/>
  <c r="E910" i="1"/>
  <c r="F910" i="1"/>
  <c r="A911" i="1"/>
  <c r="D911" i="1"/>
  <c r="E911" i="1"/>
  <c r="F911" i="1"/>
  <c r="A912" i="1"/>
  <c r="D912" i="1"/>
  <c r="E912" i="1"/>
  <c r="F912" i="1"/>
  <c r="A913" i="1"/>
  <c r="D913" i="1"/>
  <c r="E913" i="1"/>
  <c r="F913" i="1"/>
  <c r="A914" i="1"/>
  <c r="D914" i="1"/>
  <c r="E914" i="1"/>
  <c r="F914" i="1"/>
  <c r="A915" i="1"/>
  <c r="D915" i="1"/>
  <c r="E915" i="1"/>
  <c r="F915" i="1"/>
  <c r="A916" i="1"/>
  <c r="D916" i="1"/>
  <c r="E916" i="1"/>
  <c r="F916" i="1"/>
  <c r="A917" i="1"/>
  <c r="D917" i="1"/>
  <c r="E917" i="1"/>
  <c r="F917" i="1"/>
  <c r="A918" i="1"/>
  <c r="D918" i="1"/>
  <c r="E918" i="1"/>
  <c r="F918" i="1"/>
  <c r="A919" i="1"/>
  <c r="D919" i="1"/>
  <c r="E919" i="1"/>
  <c r="F919" i="1"/>
  <c r="A920" i="1"/>
  <c r="D920" i="1"/>
  <c r="E920" i="1"/>
  <c r="F920" i="1"/>
  <c r="A921" i="1"/>
  <c r="D921" i="1"/>
  <c r="E921" i="1"/>
  <c r="F921" i="1"/>
  <c r="A922" i="1"/>
  <c r="D922" i="1"/>
  <c r="E922" i="1"/>
  <c r="F922" i="1"/>
  <c r="A923" i="1"/>
  <c r="D923" i="1"/>
  <c r="E923" i="1"/>
  <c r="F923" i="1"/>
  <c r="A924" i="1"/>
  <c r="D924" i="1"/>
  <c r="E924" i="1"/>
  <c r="F924" i="1"/>
  <c r="A925" i="1"/>
  <c r="D925" i="1"/>
  <c r="E925" i="1"/>
  <c r="F925" i="1"/>
  <c r="A926" i="1"/>
  <c r="D926" i="1"/>
  <c r="E926" i="1"/>
  <c r="F926" i="1"/>
  <c r="A927" i="1"/>
  <c r="D927" i="1"/>
  <c r="E927" i="1"/>
  <c r="F927" i="1"/>
  <c r="A928" i="1"/>
  <c r="D928" i="1"/>
  <c r="E928" i="1"/>
  <c r="F928" i="1"/>
  <c r="A929" i="1"/>
  <c r="D929" i="1"/>
  <c r="E929" i="1"/>
  <c r="F929" i="1"/>
  <c r="A930" i="1"/>
  <c r="D930" i="1"/>
  <c r="E930" i="1"/>
  <c r="F930" i="1"/>
  <c r="A931" i="1"/>
  <c r="D931" i="1"/>
  <c r="E931" i="1"/>
  <c r="F931" i="1"/>
  <c r="A932" i="1"/>
  <c r="D932" i="1"/>
  <c r="E932" i="1"/>
  <c r="F932" i="1"/>
  <c r="A933" i="1"/>
  <c r="D933" i="1"/>
  <c r="E933" i="1"/>
  <c r="F933" i="1"/>
  <c r="A934" i="1"/>
  <c r="D934" i="1"/>
  <c r="E934" i="1"/>
  <c r="F934" i="1"/>
  <c r="A935" i="1"/>
  <c r="D935" i="1"/>
  <c r="E935" i="1"/>
  <c r="F935" i="1"/>
  <c r="A936" i="1"/>
  <c r="D936" i="1"/>
  <c r="E936" i="1"/>
  <c r="F936" i="1"/>
  <c r="A937" i="1"/>
  <c r="D937" i="1"/>
  <c r="E937" i="1"/>
  <c r="F937" i="1"/>
  <c r="A938" i="1"/>
  <c r="D938" i="1"/>
  <c r="E938" i="1"/>
  <c r="F938" i="1"/>
  <c r="A939" i="1"/>
  <c r="D939" i="1"/>
  <c r="E939" i="1"/>
  <c r="F939" i="1"/>
  <c r="A940" i="1"/>
  <c r="D940" i="1"/>
  <c r="E940" i="1"/>
  <c r="F940" i="1"/>
  <c r="A941" i="1"/>
  <c r="D941" i="1"/>
  <c r="E941" i="1"/>
  <c r="F941" i="1"/>
  <c r="A942" i="1"/>
  <c r="D942" i="1"/>
  <c r="E942" i="1"/>
  <c r="F942" i="1"/>
  <c r="A943" i="1"/>
  <c r="D943" i="1"/>
  <c r="E943" i="1"/>
  <c r="F943" i="1"/>
  <c r="A944" i="1"/>
  <c r="D944" i="1"/>
  <c r="E944" i="1"/>
  <c r="F944" i="1"/>
  <c r="A945" i="1"/>
  <c r="D945" i="1"/>
  <c r="E945" i="1"/>
  <c r="F945" i="1"/>
  <c r="A946" i="1"/>
  <c r="D946" i="1"/>
  <c r="E946" i="1"/>
  <c r="F946" i="1"/>
  <c r="A947" i="1"/>
  <c r="D947" i="1"/>
  <c r="E947" i="1"/>
  <c r="F947" i="1"/>
  <c r="A948" i="1"/>
  <c r="D948" i="1"/>
  <c r="E948" i="1"/>
  <c r="F948" i="1"/>
  <c r="A949" i="1"/>
  <c r="D949" i="1"/>
  <c r="E949" i="1"/>
  <c r="F949" i="1"/>
  <c r="A950" i="1"/>
  <c r="D950" i="1"/>
  <c r="E950" i="1"/>
  <c r="F950" i="1"/>
  <c r="A951" i="1"/>
  <c r="D951" i="1"/>
  <c r="E951" i="1"/>
  <c r="F951" i="1"/>
  <c r="A952" i="1"/>
  <c r="D952" i="1"/>
  <c r="E952" i="1"/>
  <c r="F952" i="1"/>
  <c r="A953" i="1"/>
  <c r="D953" i="1"/>
  <c r="E953" i="1"/>
  <c r="F953" i="1"/>
  <c r="A954" i="1"/>
  <c r="D954" i="1"/>
  <c r="E954" i="1"/>
  <c r="F954" i="1"/>
  <c r="A955" i="1"/>
  <c r="D955" i="1"/>
  <c r="E955" i="1"/>
  <c r="F955" i="1"/>
  <c r="A956" i="1"/>
  <c r="D956" i="1"/>
  <c r="E956" i="1"/>
  <c r="F956" i="1"/>
  <c r="A957" i="1"/>
  <c r="D957" i="1"/>
  <c r="E957" i="1"/>
  <c r="F957" i="1"/>
  <c r="A958" i="1"/>
  <c r="D958" i="1"/>
  <c r="E958" i="1"/>
  <c r="F958" i="1"/>
  <c r="A959" i="1"/>
  <c r="D959" i="1"/>
  <c r="E959" i="1"/>
  <c r="F959" i="1"/>
  <c r="A960" i="1"/>
  <c r="D960" i="1"/>
  <c r="E960" i="1"/>
  <c r="F960" i="1"/>
  <c r="A961" i="1"/>
  <c r="D961" i="1"/>
  <c r="E961" i="1"/>
  <c r="F961" i="1"/>
  <c r="A962" i="1"/>
  <c r="D962" i="1"/>
  <c r="E962" i="1"/>
  <c r="F962" i="1"/>
  <c r="A963" i="1"/>
  <c r="D963" i="1"/>
  <c r="E963" i="1"/>
  <c r="F963" i="1"/>
  <c r="A964" i="1"/>
  <c r="D964" i="1"/>
  <c r="E964" i="1"/>
  <c r="F964" i="1"/>
  <c r="A965" i="1"/>
  <c r="D965" i="1"/>
  <c r="E965" i="1"/>
  <c r="F965" i="1"/>
  <c r="A966" i="1"/>
  <c r="D966" i="1"/>
  <c r="E966" i="1"/>
  <c r="F966" i="1"/>
  <c r="A967" i="1"/>
  <c r="D967" i="1"/>
  <c r="E967" i="1"/>
  <c r="F967" i="1"/>
  <c r="A968" i="1"/>
  <c r="D968" i="1"/>
  <c r="E968" i="1"/>
  <c r="F968" i="1"/>
  <c r="A969" i="1"/>
  <c r="D969" i="1"/>
  <c r="E969" i="1"/>
  <c r="F969" i="1"/>
  <c r="A970" i="1"/>
  <c r="D970" i="1"/>
  <c r="E970" i="1"/>
  <c r="F970" i="1"/>
  <c r="A971" i="1"/>
  <c r="D971" i="1"/>
  <c r="E971" i="1"/>
  <c r="F971" i="1"/>
  <c r="A972" i="1"/>
  <c r="D972" i="1"/>
  <c r="E972" i="1"/>
  <c r="F972" i="1"/>
  <c r="A973" i="1"/>
  <c r="D973" i="1"/>
  <c r="E973" i="1"/>
  <c r="F973" i="1"/>
  <c r="A974" i="1"/>
  <c r="D974" i="1"/>
  <c r="E974" i="1"/>
  <c r="F974" i="1"/>
  <c r="A975" i="1"/>
  <c r="D975" i="1"/>
  <c r="E975" i="1"/>
  <c r="F975" i="1"/>
  <c r="A976" i="1"/>
  <c r="D976" i="1"/>
  <c r="E976" i="1"/>
  <c r="F976" i="1"/>
  <c r="A977" i="1"/>
  <c r="D977" i="1"/>
  <c r="E977" i="1"/>
  <c r="F977" i="1"/>
  <c r="A978" i="1"/>
  <c r="D978" i="1"/>
  <c r="E978" i="1"/>
  <c r="F978" i="1"/>
  <c r="A979" i="1"/>
  <c r="D979" i="1"/>
  <c r="E979" i="1"/>
  <c r="F979" i="1"/>
  <c r="A980" i="1"/>
  <c r="D980" i="1"/>
  <c r="E980" i="1"/>
  <c r="F980" i="1"/>
  <c r="A981" i="1"/>
  <c r="D981" i="1"/>
  <c r="E981" i="1"/>
  <c r="F981" i="1"/>
  <c r="A982" i="1"/>
  <c r="D982" i="1"/>
  <c r="E982" i="1"/>
  <c r="F982" i="1"/>
  <c r="A983" i="1"/>
  <c r="D983" i="1"/>
  <c r="E983" i="1"/>
  <c r="F983" i="1"/>
  <c r="A984" i="1"/>
  <c r="D984" i="1"/>
  <c r="E984" i="1"/>
  <c r="F984" i="1"/>
  <c r="A985" i="1"/>
  <c r="D985" i="1"/>
  <c r="E985" i="1"/>
  <c r="F985" i="1"/>
  <c r="A986" i="1"/>
  <c r="D986" i="1"/>
  <c r="E986" i="1"/>
  <c r="F986" i="1"/>
  <c r="A987" i="1"/>
  <c r="D987" i="1"/>
  <c r="E987" i="1"/>
  <c r="F987" i="1"/>
  <c r="A988" i="1"/>
  <c r="D988" i="1"/>
  <c r="E988" i="1"/>
  <c r="F988" i="1"/>
  <c r="A989" i="1"/>
  <c r="D989" i="1"/>
  <c r="E989" i="1"/>
  <c r="F989" i="1"/>
  <c r="A990" i="1"/>
  <c r="D990" i="1"/>
  <c r="E990" i="1"/>
  <c r="F990" i="1"/>
  <c r="A991" i="1"/>
  <c r="D991" i="1"/>
  <c r="E991" i="1"/>
  <c r="F991" i="1"/>
  <c r="A992" i="1"/>
  <c r="D992" i="1"/>
  <c r="E992" i="1"/>
  <c r="F992" i="1"/>
  <c r="A993" i="1"/>
  <c r="D993" i="1"/>
  <c r="E993" i="1"/>
  <c r="F993" i="1"/>
  <c r="A994" i="1"/>
  <c r="D994" i="1"/>
  <c r="E994" i="1"/>
  <c r="F994" i="1"/>
  <c r="A995" i="1"/>
  <c r="D995" i="1"/>
  <c r="E995" i="1"/>
  <c r="F995" i="1"/>
  <c r="A996" i="1"/>
  <c r="D996" i="1"/>
  <c r="E996" i="1"/>
  <c r="F996" i="1"/>
  <c r="A997" i="1"/>
  <c r="D997" i="1"/>
  <c r="E997" i="1"/>
  <c r="F997" i="1"/>
  <c r="A998" i="1"/>
  <c r="D998" i="1"/>
  <c r="E998" i="1"/>
  <c r="F998" i="1"/>
  <c r="A999" i="1"/>
  <c r="D999" i="1"/>
  <c r="E999" i="1"/>
  <c r="F999" i="1"/>
  <c r="A1000" i="1"/>
  <c r="D1000" i="1"/>
  <c r="E1000" i="1"/>
  <c r="F1000" i="1"/>
  <c r="A1001" i="1"/>
  <c r="D1001" i="1"/>
  <c r="E1001" i="1"/>
  <c r="F1001" i="1"/>
  <c r="A1002" i="1"/>
  <c r="D1002" i="1"/>
  <c r="E1002" i="1"/>
  <c r="F1002" i="1"/>
  <c r="A1003" i="1"/>
  <c r="D1003" i="1"/>
  <c r="E1003" i="1"/>
  <c r="F1003" i="1"/>
  <c r="A1004" i="1"/>
  <c r="D1004" i="1"/>
  <c r="E1004" i="1"/>
  <c r="F1004" i="1"/>
  <c r="A1005" i="1"/>
  <c r="D1005" i="1"/>
  <c r="E1005" i="1"/>
  <c r="F1005" i="1"/>
  <c r="A1006" i="1"/>
  <c r="D1006" i="1"/>
  <c r="E1006" i="1"/>
  <c r="F1006" i="1"/>
  <c r="A1007" i="1"/>
  <c r="D1007" i="1"/>
  <c r="E1007" i="1"/>
  <c r="F1007" i="1"/>
  <c r="A1008" i="1"/>
  <c r="D1008" i="1"/>
  <c r="E1008" i="1"/>
  <c r="F1008" i="1"/>
  <c r="A1009" i="1"/>
  <c r="D1009" i="1"/>
  <c r="E1009" i="1"/>
  <c r="F1009" i="1"/>
  <c r="A1010" i="1"/>
  <c r="D1010" i="1"/>
  <c r="E1010" i="1"/>
  <c r="F1010" i="1"/>
  <c r="A1011" i="1"/>
  <c r="D1011" i="1"/>
  <c r="E1011" i="1"/>
  <c r="F1011" i="1"/>
  <c r="A1012" i="1"/>
  <c r="D1012" i="1"/>
  <c r="E1012" i="1"/>
  <c r="F1012" i="1"/>
  <c r="A1013" i="1"/>
  <c r="D1013" i="1"/>
  <c r="E1013" i="1"/>
  <c r="F1013" i="1"/>
  <c r="A1014" i="1"/>
  <c r="D1014" i="1"/>
  <c r="E1014" i="1"/>
  <c r="F1014" i="1"/>
  <c r="A1015" i="1"/>
  <c r="D1015" i="1"/>
  <c r="E1015" i="1"/>
  <c r="F1015" i="1"/>
  <c r="A1016" i="1"/>
  <c r="D1016" i="1"/>
  <c r="E1016" i="1"/>
  <c r="F1016" i="1"/>
  <c r="A1017" i="1"/>
  <c r="D1017" i="1"/>
  <c r="E1017" i="1"/>
  <c r="F1017" i="1"/>
  <c r="A1018" i="1"/>
  <c r="D1018" i="1"/>
  <c r="E1018" i="1"/>
  <c r="F1018" i="1"/>
  <c r="A1019" i="1"/>
  <c r="D1019" i="1"/>
  <c r="E1019" i="1"/>
  <c r="F1019" i="1"/>
  <c r="A1020" i="1"/>
  <c r="D1020" i="1"/>
  <c r="E1020" i="1"/>
  <c r="F1020" i="1"/>
  <c r="A1021" i="1"/>
  <c r="D1021" i="1"/>
  <c r="E1021" i="1"/>
  <c r="F1021" i="1"/>
  <c r="A1022" i="1"/>
  <c r="D1022" i="1"/>
  <c r="E1022" i="1"/>
  <c r="F1022" i="1"/>
  <c r="A1023" i="1"/>
  <c r="D1023" i="1"/>
  <c r="E1023" i="1"/>
  <c r="F1023" i="1"/>
  <c r="A1024" i="1"/>
  <c r="D1024" i="1"/>
  <c r="E1024" i="1"/>
  <c r="F1024" i="1"/>
  <c r="A1025" i="1"/>
  <c r="D1025" i="1"/>
  <c r="E1025" i="1"/>
  <c r="F1025" i="1"/>
  <c r="A1026" i="1"/>
  <c r="D1026" i="1"/>
  <c r="E1026" i="1"/>
  <c r="F1026" i="1"/>
  <c r="A1027" i="1"/>
  <c r="D1027" i="1"/>
  <c r="E1027" i="1"/>
  <c r="F1027" i="1"/>
  <c r="A1028" i="1"/>
  <c r="D1028" i="1"/>
  <c r="E1028" i="1"/>
  <c r="F1028" i="1"/>
  <c r="A1029" i="1"/>
  <c r="D1029" i="1"/>
  <c r="E1029" i="1"/>
  <c r="F1029" i="1"/>
  <c r="A1030" i="1"/>
  <c r="D1030" i="1"/>
  <c r="E1030" i="1"/>
  <c r="F1030" i="1"/>
  <c r="A1031" i="1"/>
  <c r="D1031" i="1"/>
  <c r="E1031" i="1"/>
  <c r="F1031" i="1"/>
  <c r="A1032" i="1"/>
  <c r="D1032" i="1"/>
  <c r="E1032" i="1"/>
  <c r="F1032" i="1"/>
  <c r="A1033" i="1"/>
  <c r="D1033" i="1"/>
  <c r="E1033" i="1"/>
  <c r="F1033" i="1"/>
  <c r="A1034" i="1"/>
  <c r="D1034" i="1"/>
  <c r="E1034" i="1"/>
  <c r="F1034" i="1"/>
  <c r="A1035" i="1"/>
  <c r="D1035" i="1"/>
  <c r="E1035" i="1"/>
  <c r="F1035" i="1"/>
  <c r="A1036" i="1"/>
  <c r="D1036" i="1"/>
  <c r="E1036" i="1"/>
  <c r="F1036" i="1"/>
  <c r="A1037" i="1"/>
  <c r="D1037" i="1"/>
  <c r="E1037" i="1"/>
  <c r="F1037" i="1"/>
  <c r="A1038" i="1"/>
  <c r="D1038" i="1"/>
  <c r="E1038" i="1"/>
  <c r="F1038" i="1"/>
  <c r="A1039" i="1"/>
  <c r="D1039" i="1"/>
  <c r="E1039" i="1"/>
  <c r="F1039" i="1"/>
  <c r="A1040" i="1"/>
  <c r="D1040" i="1"/>
  <c r="E1040" i="1"/>
  <c r="F1040" i="1"/>
  <c r="A1041" i="1"/>
  <c r="D1041" i="1"/>
  <c r="E1041" i="1"/>
  <c r="F1041" i="1"/>
  <c r="A1042" i="1"/>
  <c r="D1042" i="1"/>
  <c r="E1042" i="1"/>
  <c r="F1042" i="1"/>
  <c r="A1043" i="1"/>
  <c r="D1043" i="1"/>
  <c r="E1043" i="1"/>
  <c r="F1043" i="1"/>
  <c r="A1044" i="1"/>
  <c r="D1044" i="1"/>
  <c r="E1044" i="1"/>
  <c r="F1044" i="1"/>
  <c r="A1045" i="1"/>
  <c r="D1045" i="1"/>
  <c r="E1045" i="1"/>
  <c r="F1045" i="1"/>
  <c r="A1046" i="1"/>
  <c r="D1046" i="1"/>
  <c r="E1046" i="1"/>
  <c r="F1046" i="1"/>
  <c r="A1047" i="1"/>
  <c r="D1047" i="1"/>
  <c r="E1047" i="1"/>
  <c r="F1047" i="1"/>
  <c r="A1048" i="1"/>
  <c r="D1048" i="1"/>
  <c r="E1048" i="1"/>
  <c r="F1048" i="1"/>
  <c r="A1049" i="1"/>
  <c r="D1049" i="1"/>
  <c r="E1049" i="1"/>
  <c r="F1049" i="1"/>
  <c r="A1050" i="1"/>
  <c r="D1050" i="1"/>
  <c r="E1050" i="1"/>
  <c r="F1050" i="1"/>
  <c r="A1051" i="1"/>
  <c r="D1051" i="1"/>
  <c r="E1051" i="1"/>
  <c r="F1051" i="1"/>
  <c r="A1052" i="1"/>
  <c r="D1052" i="1"/>
  <c r="E1052" i="1"/>
  <c r="F1052" i="1"/>
  <c r="A1053" i="1"/>
  <c r="D1053" i="1"/>
  <c r="E1053" i="1"/>
  <c r="F1053" i="1"/>
  <c r="A1054" i="1"/>
  <c r="D1054" i="1"/>
  <c r="E1054" i="1"/>
  <c r="F1054" i="1"/>
  <c r="A1055" i="1"/>
  <c r="D1055" i="1"/>
  <c r="E1055" i="1"/>
  <c r="F1055" i="1"/>
  <c r="A1056" i="1"/>
  <c r="D1056" i="1"/>
  <c r="E1056" i="1"/>
  <c r="F1056" i="1"/>
  <c r="A1057" i="1"/>
  <c r="D1057" i="1"/>
  <c r="E1057" i="1"/>
  <c r="F1057" i="1"/>
  <c r="A1058" i="1"/>
  <c r="D1058" i="1"/>
  <c r="E1058" i="1"/>
  <c r="F1058" i="1"/>
  <c r="A1059" i="1"/>
  <c r="D1059" i="1"/>
  <c r="E1059" i="1"/>
  <c r="F1059" i="1"/>
  <c r="A1060" i="1"/>
  <c r="D1060" i="1"/>
  <c r="E1060" i="1"/>
  <c r="F1060" i="1"/>
  <c r="A1061" i="1"/>
  <c r="D1061" i="1"/>
  <c r="E1061" i="1"/>
  <c r="F1061" i="1"/>
  <c r="A1062" i="1"/>
  <c r="D1062" i="1"/>
  <c r="E1062" i="1"/>
  <c r="F1062" i="1"/>
  <c r="A1063" i="1"/>
  <c r="D1063" i="1"/>
  <c r="E1063" i="1"/>
  <c r="F1063" i="1"/>
  <c r="A1064" i="1"/>
  <c r="D1064" i="1"/>
  <c r="E1064" i="1"/>
  <c r="F1064" i="1"/>
  <c r="A1065" i="1"/>
  <c r="D1065" i="1"/>
  <c r="E1065" i="1"/>
  <c r="F1065" i="1"/>
  <c r="A1066" i="1"/>
  <c r="D1066" i="1"/>
  <c r="E1066" i="1"/>
  <c r="F1066" i="1"/>
  <c r="A1067" i="1"/>
  <c r="D1067" i="1"/>
  <c r="E1067" i="1"/>
  <c r="F1067" i="1"/>
  <c r="A1068" i="1"/>
  <c r="D1068" i="1"/>
  <c r="E1068" i="1"/>
  <c r="F1068" i="1"/>
  <c r="A1069" i="1"/>
  <c r="D1069" i="1"/>
  <c r="E1069" i="1"/>
  <c r="F1069" i="1"/>
  <c r="A1070" i="1"/>
  <c r="D1070" i="1"/>
  <c r="E1070" i="1"/>
  <c r="F1070" i="1"/>
  <c r="A1071" i="1"/>
  <c r="D1071" i="1"/>
  <c r="E1071" i="1"/>
  <c r="F1071" i="1"/>
  <c r="A1072" i="1"/>
  <c r="D1072" i="1"/>
  <c r="E1072" i="1"/>
  <c r="F1072" i="1"/>
  <c r="A1073" i="1"/>
  <c r="D1073" i="1"/>
  <c r="E1073" i="1"/>
  <c r="F1073" i="1"/>
  <c r="A1074" i="1"/>
  <c r="D1074" i="1"/>
  <c r="E1074" i="1"/>
  <c r="F1074" i="1"/>
  <c r="A1075" i="1"/>
  <c r="D1075" i="1"/>
  <c r="E1075" i="1"/>
  <c r="F1075" i="1"/>
  <c r="A1076" i="1"/>
  <c r="D1076" i="1"/>
  <c r="E1076" i="1"/>
  <c r="F1076" i="1"/>
  <c r="A1077" i="1"/>
  <c r="D1077" i="1"/>
  <c r="E1077" i="1"/>
  <c r="F1077" i="1"/>
  <c r="A1078" i="1"/>
  <c r="D1078" i="1"/>
  <c r="E1078" i="1"/>
  <c r="F1078" i="1"/>
  <c r="A1079" i="1"/>
  <c r="D1079" i="1"/>
  <c r="E1079" i="1"/>
  <c r="F1079" i="1"/>
  <c r="A1080" i="1"/>
  <c r="D1080" i="1"/>
  <c r="E1080" i="1"/>
  <c r="F1080" i="1"/>
  <c r="A1081" i="1"/>
  <c r="D1081" i="1"/>
  <c r="E1081" i="1"/>
  <c r="F1081" i="1"/>
  <c r="A1082" i="1"/>
  <c r="D1082" i="1"/>
  <c r="E1082" i="1"/>
  <c r="F1082" i="1"/>
  <c r="A1083" i="1"/>
  <c r="D1083" i="1"/>
  <c r="E1083" i="1"/>
  <c r="F1083" i="1"/>
  <c r="A1084" i="1"/>
  <c r="D1084" i="1"/>
  <c r="E1084" i="1"/>
  <c r="F1084" i="1"/>
  <c r="A1085" i="1"/>
  <c r="D1085" i="1"/>
  <c r="E1085" i="1"/>
  <c r="F1085" i="1"/>
  <c r="A1086" i="1"/>
  <c r="D1086" i="1"/>
  <c r="E1086" i="1"/>
  <c r="F1086" i="1"/>
  <c r="A1087" i="1"/>
  <c r="D1087" i="1"/>
  <c r="E1087" i="1"/>
  <c r="F1087" i="1"/>
  <c r="A1088" i="1"/>
  <c r="D1088" i="1"/>
  <c r="E1088" i="1"/>
  <c r="F1088" i="1"/>
  <c r="A1089" i="1"/>
  <c r="D1089" i="1"/>
  <c r="E1089" i="1"/>
  <c r="F1089" i="1"/>
  <c r="A1090" i="1"/>
  <c r="D1090" i="1"/>
  <c r="E1090" i="1"/>
  <c r="F1090" i="1"/>
  <c r="A1091" i="1"/>
  <c r="D1091" i="1"/>
  <c r="E1091" i="1"/>
  <c r="F1091" i="1"/>
  <c r="A1092" i="1"/>
  <c r="D1092" i="1"/>
  <c r="E1092" i="1"/>
  <c r="F1092" i="1"/>
  <c r="A1093" i="1"/>
  <c r="D1093" i="1"/>
  <c r="E1093" i="1"/>
  <c r="F1093" i="1"/>
  <c r="A1094" i="1"/>
  <c r="D1094" i="1"/>
  <c r="E1094" i="1"/>
  <c r="F1094" i="1"/>
  <c r="A1095" i="1"/>
  <c r="D1095" i="1"/>
  <c r="E1095" i="1"/>
  <c r="F1095" i="1"/>
  <c r="A1096" i="1"/>
  <c r="D1096" i="1"/>
  <c r="E1096" i="1"/>
  <c r="F1096" i="1"/>
  <c r="A1097" i="1"/>
  <c r="D1097" i="1"/>
  <c r="E1097" i="1"/>
  <c r="F1097" i="1"/>
  <c r="A1098" i="1"/>
  <c r="D1098" i="1"/>
  <c r="E1098" i="1"/>
  <c r="F1098" i="1"/>
  <c r="A1099" i="1"/>
  <c r="D1099" i="1"/>
  <c r="E1099" i="1"/>
  <c r="F1099" i="1"/>
  <c r="A1100" i="1"/>
  <c r="D1100" i="1"/>
  <c r="E1100" i="1"/>
  <c r="F1100" i="1"/>
  <c r="A1101" i="1"/>
  <c r="D1101" i="1"/>
  <c r="E1101" i="1"/>
  <c r="F1101" i="1"/>
  <c r="A1102" i="1"/>
  <c r="D1102" i="1"/>
  <c r="E1102" i="1"/>
  <c r="F1102" i="1"/>
  <c r="A1103" i="1"/>
  <c r="D1103" i="1"/>
  <c r="E1103" i="1"/>
  <c r="F1103" i="1"/>
  <c r="A1104" i="1"/>
  <c r="D1104" i="1"/>
  <c r="E1104" i="1"/>
  <c r="F1104" i="1"/>
  <c r="A1105" i="1"/>
  <c r="D1105" i="1"/>
  <c r="E1105" i="1"/>
  <c r="F1105" i="1"/>
  <c r="A1106" i="1"/>
  <c r="D1106" i="1"/>
  <c r="E1106" i="1"/>
  <c r="F1106" i="1"/>
  <c r="A1107" i="1"/>
  <c r="D1107" i="1"/>
  <c r="E1107" i="1"/>
  <c r="F1107" i="1"/>
  <c r="A1108" i="1"/>
  <c r="D1108" i="1"/>
  <c r="E1108" i="1"/>
  <c r="F1108" i="1"/>
  <c r="A1109" i="1"/>
  <c r="D1109" i="1"/>
  <c r="E1109" i="1"/>
  <c r="F1109" i="1"/>
  <c r="A1110" i="1"/>
  <c r="D1110" i="1"/>
  <c r="E1110" i="1"/>
  <c r="F1110" i="1"/>
  <c r="A1111" i="1"/>
  <c r="D1111" i="1"/>
  <c r="E1111" i="1"/>
  <c r="F1111" i="1"/>
  <c r="A1112" i="1"/>
  <c r="D1112" i="1"/>
  <c r="E1112" i="1"/>
  <c r="F1112" i="1"/>
  <c r="A1113" i="1"/>
  <c r="D1113" i="1"/>
  <c r="E1113" i="1"/>
  <c r="F1113" i="1"/>
  <c r="A1114" i="1"/>
  <c r="D1114" i="1"/>
  <c r="E1114" i="1"/>
  <c r="F1114" i="1"/>
  <c r="A1115" i="1"/>
  <c r="D1115" i="1"/>
  <c r="E1115" i="1"/>
  <c r="F1115" i="1"/>
  <c r="A1116" i="1"/>
  <c r="D1116" i="1"/>
  <c r="E1116" i="1"/>
  <c r="F1116" i="1"/>
  <c r="A1117" i="1"/>
  <c r="D1117" i="1"/>
  <c r="E1117" i="1"/>
  <c r="F1117" i="1"/>
  <c r="A1118" i="1"/>
  <c r="D1118" i="1"/>
  <c r="E1118" i="1"/>
  <c r="F1118" i="1"/>
  <c r="A1119" i="1"/>
  <c r="D1119" i="1"/>
  <c r="E1119" i="1"/>
  <c r="F1119" i="1"/>
  <c r="A1120" i="1"/>
  <c r="D1120" i="1"/>
  <c r="E1120" i="1"/>
  <c r="F1120" i="1"/>
  <c r="A1121" i="1"/>
  <c r="D1121" i="1"/>
  <c r="E1121" i="1"/>
  <c r="F1121" i="1"/>
  <c r="A1122" i="1"/>
  <c r="D1122" i="1"/>
  <c r="E1122" i="1"/>
  <c r="F1122" i="1"/>
  <c r="A1123" i="1"/>
  <c r="D1123" i="1"/>
  <c r="E1123" i="1"/>
  <c r="F1123" i="1"/>
  <c r="A1124" i="1"/>
  <c r="D1124" i="1"/>
  <c r="E1124" i="1"/>
  <c r="F1124" i="1"/>
  <c r="A1125" i="1"/>
  <c r="D1125" i="1"/>
  <c r="E1125" i="1"/>
  <c r="F1125" i="1"/>
  <c r="A1126" i="1"/>
  <c r="D1126" i="1"/>
  <c r="E1126" i="1"/>
  <c r="F1126" i="1"/>
  <c r="A1127" i="1"/>
  <c r="D1127" i="1"/>
  <c r="E1127" i="1"/>
  <c r="F1127" i="1"/>
  <c r="A1128" i="1"/>
  <c r="D1128" i="1"/>
  <c r="E1128" i="1"/>
  <c r="F1128" i="1"/>
  <c r="A1129" i="1"/>
  <c r="D1129" i="1"/>
  <c r="E1129" i="1"/>
  <c r="F1129" i="1"/>
  <c r="A1130" i="1"/>
  <c r="D1130" i="1"/>
  <c r="E1130" i="1"/>
  <c r="F1130" i="1"/>
  <c r="A1131" i="1"/>
  <c r="D1131" i="1"/>
  <c r="E1131" i="1"/>
  <c r="F1131" i="1"/>
  <c r="A1132" i="1"/>
  <c r="D1132" i="1"/>
  <c r="E1132" i="1"/>
  <c r="F1132" i="1"/>
  <c r="A1133" i="1"/>
  <c r="D1133" i="1"/>
  <c r="E1133" i="1"/>
  <c r="F1133" i="1"/>
  <c r="A1134" i="1"/>
  <c r="D1134" i="1"/>
  <c r="E1134" i="1"/>
  <c r="F1134" i="1"/>
  <c r="A1135" i="1"/>
  <c r="D1135" i="1"/>
  <c r="E1135" i="1"/>
  <c r="F1135" i="1"/>
  <c r="A1136" i="1"/>
  <c r="D1136" i="1"/>
  <c r="E1136" i="1"/>
  <c r="F1136" i="1"/>
  <c r="A1137" i="1"/>
  <c r="D1137" i="1"/>
  <c r="E1137" i="1"/>
  <c r="F1137" i="1"/>
  <c r="A1138" i="1"/>
  <c r="D1138" i="1"/>
  <c r="E1138" i="1"/>
  <c r="F1138" i="1"/>
  <c r="A1139" i="1"/>
  <c r="D1139" i="1"/>
  <c r="E1139" i="1"/>
  <c r="F1139" i="1"/>
  <c r="A1140" i="1"/>
  <c r="D1140" i="1"/>
  <c r="E1140" i="1"/>
  <c r="F1140" i="1"/>
  <c r="A1141" i="1"/>
  <c r="D1141" i="1"/>
  <c r="E1141" i="1"/>
  <c r="F1141" i="1"/>
  <c r="A1142" i="1"/>
  <c r="D1142" i="1"/>
  <c r="E1142" i="1"/>
  <c r="F1142" i="1"/>
  <c r="A1143" i="1"/>
  <c r="D1143" i="1"/>
  <c r="E1143" i="1"/>
  <c r="F1143" i="1"/>
  <c r="A1144" i="1"/>
  <c r="D1144" i="1"/>
  <c r="E1144" i="1"/>
  <c r="F1144" i="1"/>
  <c r="A1145" i="1"/>
  <c r="D1145" i="1"/>
  <c r="E1145" i="1"/>
  <c r="F1145" i="1"/>
  <c r="A1146" i="1"/>
  <c r="D1146" i="1"/>
  <c r="E1146" i="1"/>
  <c r="F1146" i="1"/>
  <c r="A1147" i="1"/>
  <c r="D1147" i="1"/>
  <c r="E1147" i="1"/>
  <c r="F1147" i="1"/>
  <c r="A1148" i="1"/>
  <c r="D1148" i="1"/>
  <c r="E1148" i="1"/>
  <c r="F1148" i="1"/>
  <c r="A1149" i="1"/>
  <c r="D1149" i="1"/>
  <c r="E1149" i="1"/>
  <c r="F1149" i="1"/>
  <c r="A1150" i="1"/>
  <c r="D1150" i="1"/>
  <c r="E1150" i="1"/>
  <c r="F1150" i="1"/>
  <c r="A1151" i="1"/>
  <c r="D1151" i="1"/>
  <c r="E1151" i="1"/>
  <c r="F1151" i="1"/>
  <c r="A1152" i="1"/>
  <c r="D1152" i="1"/>
  <c r="E1152" i="1"/>
  <c r="F1152" i="1"/>
  <c r="A1153" i="1"/>
  <c r="D1153" i="1"/>
  <c r="E1153" i="1"/>
  <c r="F1153" i="1"/>
  <c r="A1154" i="1"/>
  <c r="D1154" i="1"/>
  <c r="E1154" i="1"/>
  <c r="F1154" i="1"/>
  <c r="A1155" i="1"/>
  <c r="D1155" i="1"/>
  <c r="E1155" i="1"/>
  <c r="F1155" i="1"/>
  <c r="A1156" i="1"/>
  <c r="D1156" i="1"/>
  <c r="E1156" i="1"/>
  <c r="F1156" i="1"/>
  <c r="A1157" i="1"/>
  <c r="D1157" i="1"/>
  <c r="E1157" i="1"/>
  <c r="F1157" i="1"/>
  <c r="A1158" i="1"/>
  <c r="D1158" i="1"/>
  <c r="E1158" i="1"/>
  <c r="F1158" i="1"/>
  <c r="A1159" i="1"/>
  <c r="D1159" i="1"/>
  <c r="E1159" i="1"/>
  <c r="F1159" i="1"/>
  <c r="A1160" i="1"/>
  <c r="D1160" i="1"/>
  <c r="E1160" i="1"/>
  <c r="F1160" i="1"/>
  <c r="A1161" i="1"/>
  <c r="D1161" i="1"/>
  <c r="E1161" i="1"/>
  <c r="F1161" i="1"/>
  <c r="A1162" i="1"/>
  <c r="D1162" i="1"/>
  <c r="E1162" i="1"/>
  <c r="F1162" i="1"/>
  <c r="A1163" i="1"/>
  <c r="D1163" i="1"/>
  <c r="E1163" i="1"/>
  <c r="F1163" i="1"/>
  <c r="A1164" i="1"/>
  <c r="D1164" i="1"/>
  <c r="E1164" i="1"/>
  <c r="F1164" i="1"/>
  <c r="A1165" i="1"/>
  <c r="D1165" i="1"/>
  <c r="E1165" i="1"/>
  <c r="F1165" i="1"/>
  <c r="A1166" i="1"/>
  <c r="D1166" i="1"/>
  <c r="E1166" i="1"/>
  <c r="F1166" i="1"/>
  <c r="A1167" i="1"/>
  <c r="D1167" i="1"/>
  <c r="E1167" i="1"/>
  <c r="F1167" i="1"/>
  <c r="A1168" i="1"/>
  <c r="D1168" i="1"/>
  <c r="E1168" i="1"/>
  <c r="F1168" i="1"/>
  <c r="A1169" i="1"/>
  <c r="D1169" i="1"/>
  <c r="E1169" i="1"/>
  <c r="F1169" i="1"/>
  <c r="A1170" i="1"/>
  <c r="D1170" i="1"/>
  <c r="E1170" i="1"/>
  <c r="F1170" i="1"/>
  <c r="A1171" i="1"/>
  <c r="D1171" i="1"/>
  <c r="E1171" i="1"/>
  <c r="F1171" i="1"/>
  <c r="A1172" i="1"/>
  <c r="D1172" i="1"/>
  <c r="E1172" i="1"/>
  <c r="F1172" i="1"/>
  <c r="A1173" i="1"/>
  <c r="D1173" i="1"/>
  <c r="E1173" i="1"/>
  <c r="F1173" i="1"/>
  <c r="A1174" i="1"/>
  <c r="D1174" i="1"/>
  <c r="E1174" i="1"/>
  <c r="F1174" i="1"/>
  <c r="A1175" i="1"/>
  <c r="D1175" i="1"/>
  <c r="E1175" i="1"/>
  <c r="F1175" i="1"/>
  <c r="A1176" i="1"/>
  <c r="D1176" i="1"/>
  <c r="E1176" i="1"/>
  <c r="F1176" i="1"/>
  <c r="A1177" i="1"/>
  <c r="D1177" i="1"/>
  <c r="E1177" i="1"/>
  <c r="F1177" i="1"/>
  <c r="A1178" i="1"/>
  <c r="D1178" i="1"/>
  <c r="E1178" i="1"/>
  <c r="F1178" i="1"/>
  <c r="A1179" i="1"/>
  <c r="D1179" i="1"/>
  <c r="E1179" i="1"/>
  <c r="F1179" i="1"/>
  <c r="A1180" i="1"/>
  <c r="D1180" i="1"/>
  <c r="E1180" i="1"/>
  <c r="F1180" i="1"/>
  <c r="A1181" i="1"/>
  <c r="D1181" i="1"/>
  <c r="E1181" i="1"/>
  <c r="F1181" i="1"/>
  <c r="A1182" i="1"/>
  <c r="D1182" i="1"/>
  <c r="E1182" i="1"/>
  <c r="F1182" i="1"/>
  <c r="A1183" i="1"/>
  <c r="D1183" i="1"/>
  <c r="E1183" i="1"/>
  <c r="F1183" i="1"/>
  <c r="A1184" i="1"/>
  <c r="D1184" i="1"/>
  <c r="E1184" i="1"/>
  <c r="F1184" i="1"/>
  <c r="A1185" i="1"/>
  <c r="D1185" i="1"/>
  <c r="E1185" i="1"/>
  <c r="F1185" i="1"/>
  <c r="A1186" i="1"/>
  <c r="D1186" i="1"/>
  <c r="E1186" i="1"/>
  <c r="F1186" i="1"/>
  <c r="A1187" i="1"/>
  <c r="D1187" i="1"/>
  <c r="E1187" i="1"/>
  <c r="F1187" i="1"/>
  <c r="A1188" i="1"/>
  <c r="D1188" i="1"/>
  <c r="E1188" i="1"/>
  <c r="F1188" i="1"/>
  <c r="A1189" i="1"/>
  <c r="D1189" i="1"/>
  <c r="E1189" i="1"/>
  <c r="F1189" i="1"/>
  <c r="A1190" i="1"/>
  <c r="D1190" i="1"/>
  <c r="E1190" i="1"/>
  <c r="F1190" i="1"/>
  <c r="A1191" i="1"/>
  <c r="D1191" i="1"/>
  <c r="E1191" i="1"/>
  <c r="F1191" i="1"/>
  <c r="A1192" i="1"/>
  <c r="D1192" i="1"/>
  <c r="E1192" i="1"/>
  <c r="F1192" i="1"/>
  <c r="A1193" i="1"/>
  <c r="D1193" i="1"/>
  <c r="E1193" i="1"/>
  <c r="F1193" i="1"/>
  <c r="A1194" i="1"/>
  <c r="D1194" i="1"/>
  <c r="E1194" i="1"/>
  <c r="F1194" i="1"/>
  <c r="A1195" i="1"/>
  <c r="D1195" i="1"/>
  <c r="E1195" i="1"/>
  <c r="F1195" i="1"/>
  <c r="A1196" i="1"/>
  <c r="D1196" i="1"/>
  <c r="E1196" i="1"/>
  <c r="F1196" i="1"/>
  <c r="A1197" i="1"/>
  <c r="D1197" i="1"/>
  <c r="E1197" i="1"/>
  <c r="F1197" i="1"/>
  <c r="A1198" i="1"/>
  <c r="D1198" i="1"/>
  <c r="E1198" i="1"/>
  <c r="F1198" i="1"/>
  <c r="A1199" i="1"/>
  <c r="D1199" i="1"/>
  <c r="E1199" i="1"/>
  <c r="F1199" i="1"/>
  <c r="A1200" i="1"/>
  <c r="D1200" i="1"/>
  <c r="E1200" i="1"/>
  <c r="F1200" i="1"/>
  <c r="A1201" i="1"/>
  <c r="D1201" i="1"/>
  <c r="E1201" i="1"/>
  <c r="F1201" i="1"/>
  <c r="A1202" i="1"/>
  <c r="D1202" i="1"/>
  <c r="E1202" i="1"/>
  <c r="F1202" i="1"/>
  <c r="A1203" i="1"/>
  <c r="D1203" i="1"/>
  <c r="E1203" i="1"/>
  <c r="F1203" i="1"/>
  <c r="A1204" i="1"/>
  <c r="D1204" i="1"/>
  <c r="E1204" i="1"/>
  <c r="F1204" i="1"/>
  <c r="A1205" i="1"/>
  <c r="D1205" i="1"/>
  <c r="E1205" i="1"/>
  <c r="F1205" i="1"/>
  <c r="A1206" i="1"/>
  <c r="D1206" i="1"/>
  <c r="E1206" i="1"/>
  <c r="F1206" i="1"/>
  <c r="A1207" i="1"/>
  <c r="D1207" i="1"/>
  <c r="E1207" i="1"/>
  <c r="F1207" i="1"/>
  <c r="A1208" i="1"/>
  <c r="D1208" i="1"/>
  <c r="E1208" i="1"/>
  <c r="F1208" i="1"/>
  <c r="A1209" i="1"/>
  <c r="D1209" i="1"/>
  <c r="E1209" i="1"/>
  <c r="F1209" i="1"/>
  <c r="A1210" i="1"/>
  <c r="D1210" i="1"/>
  <c r="E1210" i="1"/>
  <c r="F1210" i="1"/>
  <c r="A1211" i="1"/>
  <c r="D1211" i="1"/>
  <c r="E1211" i="1"/>
  <c r="F1211" i="1"/>
  <c r="A1212" i="1"/>
  <c r="D1212" i="1"/>
  <c r="E1212" i="1"/>
  <c r="F1212" i="1"/>
  <c r="A1213" i="1"/>
  <c r="D1213" i="1"/>
  <c r="E1213" i="1"/>
  <c r="F1213" i="1"/>
  <c r="A1214" i="1"/>
  <c r="D1214" i="1"/>
  <c r="E1214" i="1"/>
  <c r="F1214" i="1"/>
  <c r="A1215" i="1"/>
  <c r="D1215" i="1"/>
  <c r="E1215" i="1"/>
  <c r="F1215" i="1"/>
  <c r="A1216" i="1"/>
  <c r="D1216" i="1"/>
  <c r="E1216" i="1"/>
  <c r="F1216" i="1"/>
  <c r="A1217" i="1"/>
  <c r="D1217" i="1"/>
  <c r="E1217" i="1"/>
  <c r="F1217" i="1"/>
  <c r="A1218" i="1"/>
  <c r="D1218" i="1"/>
  <c r="E1218" i="1"/>
  <c r="F1218" i="1"/>
  <c r="A1219" i="1"/>
  <c r="D1219" i="1"/>
  <c r="E1219" i="1"/>
  <c r="F1219" i="1"/>
  <c r="A1220" i="1"/>
  <c r="D1220" i="1"/>
  <c r="E1220" i="1"/>
  <c r="F1220" i="1"/>
  <c r="A1221" i="1"/>
  <c r="D1221" i="1"/>
  <c r="E1221" i="1"/>
  <c r="F1221" i="1"/>
  <c r="A1222" i="1"/>
  <c r="D1222" i="1"/>
  <c r="E1222" i="1"/>
  <c r="F1222" i="1"/>
  <c r="A1223" i="1"/>
  <c r="D1223" i="1"/>
  <c r="E1223" i="1"/>
  <c r="F1223" i="1"/>
  <c r="A1224" i="1"/>
  <c r="D1224" i="1"/>
  <c r="E1224" i="1"/>
  <c r="F1224" i="1"/>
  <c r="A1225" i="1"/>
  <c r="D1225" i="1"/>
  <c r="E1225" i="1"/>
  <c r="F1225" i="1"/>
  <c r="A1226" i="1"/>
  <c r="D1226" i="1"/>
  <c r="E1226" i="1"/>
  <c r="F1226" i="1"/>
  <c r="A1227" i="1"/>
  <c r="D1227" i="1"/>
  <c r="E1227" i="1"/>
  <c r="F1227" i="1"/>
  <c r="A1228" i="1"/>
  <c r="D1228" i="1"/>
  <c r="E1228" i="1"/>
  <c r="F1228" i="1"/>
  <c r="A1229" i="1"/>
  <c r="D1229" i="1"/>
  <c r="E1229" i="1"/>
  <c r="F1229" i="1"/>
  <c r="A1230" i="1"/>
  <c r="D1230" i="1"/>
  <c r="E1230" i="1"/>
  <c r="F1230" i="1"/>
  <c r="A1231" i="1"/>
  <c r="D1231" i="1"/>
  <c r="E1231" i="1"/>
  <c r="F1231" i="1"/>
  <c r="A1232" i="1"/>
  <c r="D1232" i="1"/>
  <c r="E1232" i="1"/>
  <c r="F1232" i="1"/>
  <c r="A1233" i="1"/>
  <c r="D1233" i="1"/>
  <c r="E1233" i="1"/>
  <c r="F1233" i="1"/>
  <c r="A1234" i="1"/>
  <c r="D1234" i="1"/>
  <c r="E1234" i="1"/>
  <c r="F1234" i="1"/>
  <c r="A1235" i="1"/>
  <c r="D1235" i="1"/>
  <c r="E1235" i="1"/>
  <c r="F1235" i="1"/>
  <c r="A1236" i="1"/>
  <c r="D1236" i="1"/>
  <c r="E1236" i="1"/>
  <c r="F1236" i="1"/>
  <c r="A1237" i="1"/>
  <c r="D1237" i="1"/>
  <c r="E1237" i="1"/>
  <c r="F1237" i="1"/>
  <c r="A1238" i="1"/>
  <c r="D1238" i="1"/>
  <c r="E1238" i="1"/>
  <c r="F1238" i="1"/>
  <c r="A1239" i="1"/>
  <c r="D1239" i="1"/>
  <c r="E1239" i="1"/>
  <c r="F1239" i="1"/>
  <c r="A1240" i="1"/>
  <c r="D1240" i="1"/>
  <c r="E1240" i="1"/>
  <c r="F1240" i="1"/>
  <c r="A1241" i="1"/>
  <c r="D1241" i="1"/>
  <c r="E1241" i="1"/>
  <c r="F1241" i="1"/>
  <c r="A1242" i="1"/>
  <c r="D1242" i="1"/>
  <c r="E1242" i="1"/>
  <c r="F1242" i="1"/>
  <c r="A1243" i="1"/>
  <c r="D1243" i="1"/>
  <c r="E1243" i="1"/>
  <c r="F1243" i="1"/>
  <c r="A1244" i="1"/>
  <c r="D1244" i="1"/>
  <c r="E1244" i="1"/>
  <c r="F1244" i="1"/>
  <c r="A1245" i="1"/>
  <c r="D1245" i="1"/>
  <c r="E1245" i="1"/>
  <c r="F1245" i="1"/>
  <c r="A1246" i="1"/>
  <c r="D1246" i="1"/>
  <c r="E1246" i="1"/>
  <c r="F1246" i="1"/>
  <c r="A1247" i="1"/>
  <c r="D1247" i="1"/>
  <c r="E1247" i="1"/>
  <c r="F1247" i="1"/>
  <c r="A1248" i="1"/>
  <c r="D1248" i="1"/>
  <c r="E1248" i="1"/>
  <c r="F1248" i="1"/>
  <c r="A1249" i="1"/>
  <c r="D1249" i="1"/>
  <c r="E1249" i="1"/>
  <c r="F1249" i="1"/>
  <c r="A1250" i="1"/>
  <c r="D1250" i="1"/>
  <c r="E1250" i="1"/>
  <c r="F1250" i="1"/>
  <c r="A1251" i="1"/>
  <c r="D1251" i="1"/>
  <c r="E1251" i="1"/>
  <c r="F1251" i="1"/>
  <c r="A1252" i="1"/>
  <c r="D1252" i="1"/>
  <c r="E1252" i="1"/>
  <c r="F1252" i="1"/>
  <c r="A1253" i="1"/>
  <c r="D1253" i="1"/>
  <c r="E1253" i="1"/>
  <c r="F1253" i="1"/>
  <c r="A1254" i="1"/>
  <c r="D1254" i="1"/>
  <c r="E1254" i="1"/>
  <c r="F1254" i="1"/>
  <c r="A1255" i="1"/>
  <c r="D1255" i="1"/>
  <c r="E1255" i="1"/>
  <c r="F1255" i="1"/>
  <c r="A1256" i="1"/>
  <c r="D1256" i="1"/>
  <c r="E1256" i="1"/>
  <c r="F1256" i="1"/>
  <c r="A1257" i="1"/>
  <c r="D1257" i="1"/>
  <c r="E1257" i="1"/>
  <c r="F1257" i="1"/>
  <c r="A1258" i="1"/>
  <c r="D1258" i="1"/>
  <c r="E1258" i="1"/>
  <c r="F1258" i="1"/>
  <c r="A1259" i="1"/>
  <c r="D1259" i="1"/>
  <c r="E1259" i="1"/>
  <c r="F1259" i="1"/>
  <c r="A1260" i="1"/>
  <c r="D1260" i="1"/>
  <c r="E1260" i="1"/>
  <c r="F1260" i="1"/>
  <c r="A1261" i="1"/>
  <c r="D1261" i="1"/>
  <c r="E1261" i="1"/>
  <c r="F1261" i="1"/>
  <c r="A1262" i="1"/>
  <c r="D1262" i="1"/>
  <c r="E1262" i="1"/>
  <c r="F1262" i="1"/>
  <c r="A1263" i="1"/>
  <c r="D1263" i="1"/>
  <c r="E1263" i="1"/>
  <c r="F1263" i="1"/>
  <c r="A1264" i="1"/>
  <c r="D1264" i="1"/>
  <c r="E1264" i="1"/>
  <c r="F1264" i="1"/>
  <c r="A1265" i="1"/>
  <c r="D1265" i="1"/>
  <c r="E1265" i="1"/>
  <c r="F1265" i="1"/>
  <c r="A1266" i="1"/>
  <c r="D1266" i="1"/>
  <c r="E1266" i="1"/>
  <c r="F1266" i="1"/>
  <c r="A1267" i="1"/>
  <c r="D1267" i="1"/>
  <c r="E1267" i="1"/>
  <c r="F1267" i="1"/>
  <c r="A1268" i="1"/>
  <c r="D1268" i="1"/>
  <c r="E1268" i="1"/>
  <c r="F1268" i="1"/>
  <c r="A1269" i="1"/>
  <c r="D1269" i="1"/>
  <c r="E1269" i="1"/>
  <c r="F1269" i="1"/>
  <c r="A1270" i="1"/>
  <c r="D1270" i="1"/>
  <c r="E1270" i="1"/>
  <c r="F1270" i="1"/>
  <c r="A1271" i="1"/>
  <c r="D1271" i="1"/>
  <c r="E1271" i="1"/>
  <c r="F1271" i="1"/>
  <c r="A1272" i="1"/>
  <c r="D1272" i="1"/>
  <c r="E1272" i="1"/>
  <c r="F1272" i="1"/>
  <c r="A1273" i="1"/>
  <c r="D1273" i="1"/>
  <c r="E1273" i="1"/>
  <c r="F1273" i="1"/>
  <c r="A1274" i="1"/>
  <c r="D1274" i="1"/>
  <c r="E1274" i="1"/>
  <c r="F1274" i="1"/>
  <c r="A1275" i="1"/>
  <c r="D1275" i="1"/>
  <c r="E1275" i="1"/>
  <c r="F1275" i="1"/>
  <c r="A1276" i="1"/>
  <c r="D1276" i="1"/>
  <c r="E1276" i="1"/>
  <c r="F1276" i="1"/>
  <c r="A1277" i="1"/>
  <c r="D1277" i="1"/>
  <c r="E1277" i="1"/>
  <c r="F1277" i="1"/>
  <c r="A1278" i="1"/>
  <c r="D1278" i="1"/>
  <c r="E1278" i="1"/>
  <c r="F1278" i="1"/>
  <c r="A1279" i="1"/>
  <c r="D1279" i="1"/>
  <c r="E1279" i="1"/>
  <c r="F1279" i="1"/>
  <c r="A1280" i="1"/>
  <c r="D1280" i="1"/>
  <c r="E1280" i="1"/>
  <c r="F1280" i="1"/>
  <c r="A1281" i="1"/>
  <c r="D1281" i="1"/>
  <c r="E1281" i="1"/>
  <c r="F1281" i="1"/>
  <c r="A1282" i="1"/>
  <c r="D1282" i="1"/>
  <c r="E1282" i="1"/>
  <c r="F1282" i="1"/>
  <c r="A1283" i="1"/>
  <c r="D1283" i="1"/>
  <c r="E1283" i="1"/>
  <c r="F1283" i="1"/>
  <c r="A1284" i="1"/>
  <c r="D1284" i="1"/>
  <c r="E1284" i="1"/>
  <c r="F1284" i="1"/>
  <c r="A1285" i="1"/>
  <c r="D1285" i="1"/>
  <c r="E1285" i="1"/>
  <c r="F1285" i="1"/>
  <c r="A1286" i="1"/>
  <c r="D1286" i="1"/>
  <c r="E1286" i="1"/>
  <c r="F1286" i="1"/>
  <c r="A1287" i="1"/>
  <c r="D1287" i="1"/>
  <c r="E1287" i="1"/>
  <c r="F1287" i="1"/>
  <c r="A1288" i="1"/>
  <c r="D1288" i="1"/>
  <c r="E1288" i="1"/>
  <c r="F1288" i="1"/>
  <c r="A1289" i="1"/>
  <c r="D1289" i="1"/>
  <c r="E1289" i="1"/>
  <c r="F1289" i="1"/>
  <c r="A1290" i="1"/>
  <c r="D1290" i="1"/>
  <c r="E1290" i="1"/>
  <c r="F1290" i="1"/>
  <c r="A1291" i="1"/>
  <c r="D1291" i="1"/>
  <c r="E1291" i="1"/>
  <c r="F1291" i="1"/>
  <c r="A1292" i="1"/>
  <c r="D1292" i="1"/>
  <c r="E1292" i="1"/>
  <c r="F1292" i="1"/>
  <c r="A1293" i="1"/>
  <c r="D1293" i="1"/>
  <c r="E1293" i="1"/>
  <c r="F1293" i="1"/>
  <c r="A1294" i="1"/>
  <c r="D1294" i="1"/>
  <c r="E1294" i="1"/>
  <c r="F1294" i="1"/>
  <c r="A1295" i="1"/>
  <c r="D1295" i="1"/>
  <c r="E1295" i="1"/>
  <c r="F1295" i="1"/>
  <c r="A1296" i="1"/>
  <c r="D1296" i="1"/>
  <c r="E1296" i="1"/>
  <c r="F1296" i="1"/>
  <c r="A1297" i="1"/>
  <c r="D1297" i="1"/>
  <c r="E1297" i="1"/>
  <c r="F1297" i="1"/>
  <c r="A1298" i="1"/>
  <c r="D1298" i="1"/>
  <c r="E1298" i="1"/>
  <c r="F1298" i="1"/>
  <c r="A1299" i="1"/>
  <c r="D1299" i="1"/>
  <c r="E1299" i="1"/>
  <c r="F1299" i="1"/>
  <c r="A1300" i="1"/>
  <c r="D1300" i="1"/>
  <c r="E1300" i="1"/>
  <c r="F1300" i="1"/>
  <c r="A1301" i="1"/>
  <c r="D1301" i="1"/>
  <c r="E1301" i="1"/>
  <c r="F1301" i="1"/>
  <c r="A1302" i="1"/>
  <c r="D1302" i="1"/>
  <c r="E1302" i="1"/>
  <c r="F1302" i="1"/>
  <c r="A1303" i="1"/>
  <c r="D1303" i="1"/>
  <c r="E1303" i="1"/>
  <c r="F1303" i="1"/>
  <c r="A1304" i="1"/>
  <c r="D1304" i="1"/>
  <c r="E1304" i="1"/>
  <c r="F1304" i="1"/>
  <c r="A1305" i="1"/>
  <c r="D1305" i="1"/>
  <c r="E1305" i="1"/>
  <c r="F1305" i="1"/>
  <c r="A1306" i="1"/>
  <c r="D1306" i="1"/>
  <c r="E1306" i="1"/>
  <c r="F1306" i="1"/>
  <c r="A1307" i="1"/>
  <c r="D1307" i="1"/>
  <c r="E1307" i="1"/>
  <c r="F1307" i="1"/>
  <c r="A1308" i="1"/>
  <c r="D1308" i="1"/>
  <c r="E1308" i="1"/>
  <c r="F1308" i="1"/>
  <c r="A1309" i="1"/>
  <c r="D1309" i="1"/>
  <c r="E1309" i="1"/>
  <c r="F1309" i="1"/>
  <c r="A1310" i="1"/>
  <c r="D1310" i="1"/>
  <c r="E1310" i="1"/>
  <c r="F1310" i="1"/>
  <c r="A1311" i="1"/>
  <c r="D1311" i="1"/>
  <c r="E1311" i="1"/>
  <c r="F1311" i="1"/>
  <c r="A1312" i="1"/>
  <c r="D1312" i="1"/>
  <c r="E1312" i="1"/>
  <c r="F1312" i="1"/>
  <c r="A1313" i="1"/>
  <c r="D1313" i="1"/>
  <c r="E1313" i="1"/>
  <c r="F1313" i="1"/>
  <c r="A1314" i="1"/>
  <c r="D1314" i="1"/>
  <c r="E1314" i="1"/>
  <c r="F1314" i="1"/>
  <c r="A1315" i="1"/>
  <c r="D1315" i="1"/>
  <c r="E1315" i="1"/>
  <c r="F1315" i="1"/>
  <c r="A1316" i="1"/>
  <c r="D1316" i="1"/>
  <c r="E1316" i="1"/>
  <c r="F1316" i="1"/>
  <c r="A1317" i="1"/>
  <c r="D1317" i="1"/>
  <c r="E1317" i="1"/>
  <c r="F1317" i="1"/>
  <c r="A1318" i="1"/>
  <c r="D1318" i="1"/>
  <c r="E1318" i="1"/>
  <c r="F1318" i="1"/>
  <c r="A1319" i="1"/>
  <c r="D1319" i="1"/>
  <c r="E1319" i="1"/>
  <c r="F1319" i="1"/>
  <c r="A1320" i="1"/>
  <c r="D1320" i="1"/>
  <c r="E1320" i="1"/>
  <c r="F1320" i="1"/>
  <c r="A1321" i="1"/>
  <c r="D1321" i="1"/>
  <c r="E1321" i="1"/>
  <c r="F1321" i="1"/>
  <c r="A1322" i="1"/>
  <c r="D1322" i="1"/>
  <c r="E1322" i="1"/>
  <c r="F1322" i="1"/>
  <c r="A1323" i="1"/>
  <c r="D1323" i="1"/>
  <c r="E1323" i="1"/>
  <c r="F1323" i="1"/>
  <c r="A1324" i="1"/>
  <c r="D1324" i="1"/>
  <c r="E1324" i="1"/>
  <c r="F1324" i="1"/>
  <c r="A1325" i="1"/>
  <c r="D1325" i="1"/>
  <c r="E1325" i="1"/>
  <c r="F1325" i="1"/>
  <c r="A1326" i="1"/>
  <c r="D1326" i="1"/>
  <c r="E1326" i="1"/>
  <c r="F1326" i="1"/>
  <c r="A1327" i="1"/>
  <c r="D1327" i="1"/>
  <c r="E1327" i="1"/>
  <c r="F1327" i="1"/>
  <c r="A1328" i="1"/>
  <c r="D1328" i="1"/>
  <c r="E1328" i="1"/>
  <c r="F1328" i="1"/>
  <c r="A1329" i="1"/>
  <c r="D1329" i="1"/>
  <c r="E1329" i="1"/>
  <c r="F1329" i="1"/>
  <c r="A1330" i="1"/>
  <c r="D1330" i="1"/>
  <c r="E1330" i="1"/>
  <c r="F1330" i="1"/>
  <c r="A1331" i="1"/>
  <c r="D1331" i="1"/>
  <c r="E1331" i="1"/>
  <c r="F1331" i="1"/>
  <c r="A1332" i="1"/>
  <c r="D1332" i="1"/>
  <c r="E1332" i="1"/>
  <c r="F1332" i="1"/>
  <c r="A1333" i="1"/>
  <c r="D1333" i="1"/>
  <c r="E1333" i="1"/>
  <c r="F1333" i="1"/>
  <c r="A1334" i="1"/>
  <c r="D1334" i="1"/>
  <c r="E1334" i="1"/>
  <c r="F1334" i="1"/>
  <c r="A1335" i="1"/>
  <c r="D1335" i="1"/>
  <c r="E1335" i="1"/>
  <c r="F1335" i="1"/>
  <c r="A1336" i="1"/>
  <c r="D1336" i="1"/>
  <c r="E1336" i="1"/>
  <c r="F1336" i="1"/>
  <c r="A1337" i="1"/>
  <c r="D1337" i="1"/>
  <c r="E1337" i="1"/>
  <c r="F1337" i="1"/>
  <c r="A1338" i="1"/>
  <c r="D1338" i="1"/>
  <c r="E1338" i="1"/>
  <c r="F1338" i="1"/>
  <c r="A1339" i="1"/>
  <c r="D1339" i="1"/>
  <c r="E1339" i="1"/>
  <c r="F1339" i="1"/>
  <c r="A1340" i="1"/>
  <c r="D1340" i="1"/>
  <c r="E1340" i="1"/>
  <c r="F1340" i="1"/>
  <c r="A1341" i="1"/>
  <c r="D1341" i="1"/>
  <c r="E1341" i="1"/>
  <c r="F1341" i="1"/>
  <c r="A1342" i="1"/>
  <c r="D1342" i="1"/>
  <c r="E1342" i="1"/>
  <c r="F1342" i="1"/>
  <c r="A1343" i="1"/>
  <c r="D1343" i="1"/>
  <c r="E1343" i="1"/>
  <c r="F1343" i="1"/>
  <c r="A1344" i="1"/>
  <c r="D1344" i="1"/>
  <c r="E1344" i="1"/>
  <c r="F1344" i="1"/>
  <c r="A1345" i="1"/>
  <c r="D1345" i="1"/>
  <c r="E1345" i="1"/>
  <c r="F1345" i="1"/>
  <c r="A1346" i="1"/>
  <c r="D1346" i="1"/>
  <c r="E1346" i="1"/>
  <c r="F1346" i="1"/>
  <c r="A1347" i="1"/>
  <c r="D1347" i="1"/>
  <c r="E1347" i="1"/>
  <c r="F1347" i="1"/>
  <c r="A1348" i="1"/>
  <c r="D1348" i="1"/>
  <c r="E1348" i="1"/>
  <c r="F1348" i="1"/>
  <c r="A1349" i="1"/>
  <c r="D1349" i="1"/>
  <c r="E1349" i="1"/>
  <c r="F1349" i="1"/>
  <c r="A1350" i="1"/>
  <c r="D1350" i="1"/>
  <c r="E1350" i="1"/>
  <c r="F1350" i="1"/>
  <c r="A1351" i="1"/>
  <c r="D1351" i="1"/>
  <c r="E1351" i="1"/>
  <c r="F1351" i="1"/>
  <c r="A1352" i="1"/>
  <c r="D1352" i="1"/>
  <c r="E1352" i="1"/>
  <c r="F1352" i="1"/>
  <c r="A1353" i="1"/>
  <c r="D1353" i="1"/>
  <c r="E1353" i="1"/>
  <c r="F1353" i="1"/>
  <c r="A1354" i="1"/>
  <c r="D1354" i="1"/>
  <c r="E1354" i="1"/>
  <c r="F1354" i="1"/>
  <c r="A1355" i="1"/>
  <c r="D1355" i="1"/>
  <c r="E1355" i="1"/>
  <c r="F1355" i="1"/>
  <c r="A1356" i="1"/>
  <c r="D1356" i="1"/>
  <c r="E1356" i="1"/>
  <c r="F1356" i="1"/>
  <c r="A1357" i="1"/>
  <c r="D1357" i="1"/>
  <c r="E1357" i="1"/>
  <c r="F1357" i="1"/>
  <c r="A1358" i="1"/>
  <c r="D1358" i="1"/>
  <c r="E1358" i="1"/>
  <c r="F1358" i="1"/>
  <c r="A1359" i="1"/>
  <c r="D1359" i="1"/>
  <c r="E1359" i="1"/>
  <c r="F1359" i="1"/>
  <c r="A1360" i="1"/>
  <c r="D1360" i="1"/>
  <c r="E1360" i="1"/>
  <c r="F1360" i="1"/>
  <c r="A1361" i="1"/>
  <c r="D1361" i="1"/>
  <c r="E1361" i="1"/>
  <c r="F1361" i="1"/>
  <c r="A1362" i="1"/>
  <c r="D1362" i="1"/>
  <c r="E1362" i="1"/>
  <c r="F1362" i="1"/>
  <c r="A1363" i="1"/>
  <c r="D1363" i="1"/>
  <c r="E1363" i="1"/>
  <c r="F1363" i="1"/>
  <c r="A1364" i="1"/>
  <c r="D1364" i="1"/>
  <c r="E1364" i="1"/>
  <c r="F1364" i="1"/>
  <c r="A1365" i="1"/>
  <c r="D1365" i="1"/>
  <c r="E1365" i="1"/>
  <c r="F1365" i="1"/>
  <c r="A1366" i="1"/>
  <c r="D1366" i="1"/>
  <c r="E1366" i="1"/>
  <c r="F1366" i="1"/>
  <c r="A1367" i="1"/>
  <c r="D1367" i="1"/>
  <c r="E1367" i="1"/>
  <c r="F1367" i="1"/>
  <c r="A1368" i="1"/>
  <c r="D1368" i="1"/>
  <c r="E1368" i="1"/>
  <c r="F1368" i="1"/>
  <c r="A1369" i="1"/>
  <c r="D1369" i="1"/>
  <c r="E1369" i="1"/>
  <c r="F1369" i="1"/>
  <c r="A1370" i="1"/>
  <c r="D1370" i="1"/>
  <c r="E1370" i="1"/>
  <c r="F1370" i="1"/>
  <c r="A1371" i="1"/>
  <c r="D1371" i="1"/>
  <c r="E1371" i="1"/>
  <c r="F1371" i="1"/>
  <c r="A1372" i="1"/>
  <c r="D1372" i="1"/>
  <c r="E1372" i="1"/>
  <c r="F1372" i="1"/>
  <c r="A1373" i="1"/>
  <c r="D1373" i="1"/>
  <c r="E1373" i="1"/>
  <c r="F1373" i="1"/>
  <c r="A1374" i="1"/>
  <c r="D1374" i="1"/>
  <c r="E1374" i="1"/>
  <c r="F1374" i="1"/>
  <c r="A1375" i="1"/>
  <c r="D1375" i="1"/>
  <c r="E1375" i="1"/>
  <c r="F1375" i="1"/>
  <c r="A1376" i="1"/>
  <c r="D1376" i="1"/>
  <c r="E1376" i="1"/>
  <c r="F1376" i="1"/>
  <c r="A1377" i="1"/>
  <c r="D1377" i="1"/>
  <c r="E1377" i="1"/>
  <c r="F1377" i="1"/>
  <c r="A1378" i="1"/>
  <c r="D1378" i="1"/>
  <c r="E1378" i="1"/>
  <c r="F1378" i="1"/>
  <c r="A1379" i="1"/>
  <c r="D1379" i="1"/>
  <c r="E1379" i="1"/>
  <c r="F1379" i="1"/>
  <c r="A1380" i="1"/>
  <c r="D1380" i="1"/>
  <c r="E1380" i="1"/>
  <c r="F1380" i="1"/>
  <c r="A1381" i="1"/>
  <c r="D1381" i="1"/>
  <c r="E1381" i="1"/>
  <c r="F1381" i="1"/>
  <c r="A1382" i="1"/>
  <c r="D1382" i="1"/>
  <c r="E1382" i="1"/>
  <c r="F1382" i="1"/>
  <c r="A1383" i="1"/>
  <c r="D1383" i="1"/>
  <c r="E1383" i="1"/>
  <c r="F1383" i="1"/>
  <c r="A1384" i="1"/>
  <c r="D1384" i="1"/>
  <c r="E1384" i="1"/>
  <c r="F1384" i="1"/>
  <c r="A1385" i="1"/>
  <c r="D1385" i="1"/>
  <c r="E1385" i="1"/>
  <c r="F1385" i="1"/>
  <c r="A1386" i="1"/>
  <c r="D1386" i="1"/>
  <c r="E1386" i="1"/>
  <c r="F1386" i="1"/>
  <c r="A1387" i="1"/>
  <c r="D1387" i="1"/>
  <c r="E1387" i="1"/>
  <c r="F1387" i="1"/>
  <c r="A1388" i="1"/>
  <c r="D1388" i="1"/>
  <c r="E1388" i="1"/>
  <c r="F1388" i="1"/>
  <c r="A1389" i="1"/>
  <c r="D1389" i="1"/>
  <c r="E1389" i="1"/>
  <c r="F1389" i="1"/>
  <c r="A1390" i="1"/>
  <c r="D1390" i="1"/>
  <c r="E1390" i="1"/>
  <c r="F1390" i="1"/>
  <c r="A1391" i="1"/>
  <c r="D1391" i="1"/>
  <c r="E1391" i="1"/>
  <c r="F1391" i="1"/>
  <c r="A1392" i="1"/>
  <c r="D1392" i="1"/>
  <c r="E1392" i="1"/>
  <c r="F1392" i="1"/>
  <c r="A1393" i="1"/>
  <c r="D1393" i="1"/>
  <c r="E1393" i="1"/>
  <c r="F1393" i="1"/>
  <c r="A1394" i="1"/>
  <c r="D1394" i="1"/>
  <c r="E1394" i="1"/>
  <c r="F1394" i="1"/>
  <c r="A1395" i="1"/>
  <c r="D1395" i="1"/>
  <c r="E1395" i="1"/>
  <c r="F1395" i="1"/>
  <c r="A1396" i="1"/>
  <c r="D1396" i="1"/>
  <c r="E1396" i="1"/>
  <c r="F1396" i="1"/>
  <c r="A1397" i="1"/>
  <c r="D1397" i="1"/>
  <c r="E1397" i="1"/>
  <c r="F1397" i="1"/>
  <c r="A1398" i="1"/>
  <c r="D1398" i="1"/>
  <c r="E1398" i="1"/>
  <c r="F1398" i="1"/>
  <c r="A1399" i="1"/>
  <c r="D1399" i="1"/>
  <c r="E1399" i="1"/>
  <c r="F1399" i="1"/>
  <c r="A1400" i="1"/>
  <c r="D1400" i="1"/>
  <c r="E1400" i="1"/>
  <c r="F1400" i="1"/>
  <c r="A1401" i="1"/>
  <c r="D1401" i="1"/>
  <c r="E1401" i="1"/>
  <c r="F1401" i="1"/>
  <c r="A1402" i="1"/>
  <c r="D1402" i="1"/>
  <c r="E1402" i="1"/>
  <c r="F1402" i="1"/>
  <c r="A1403" i="1"/>
  <c r="D1403" i="1"/>
  <c r="E1403" i="1"/>
  <c r="F1403" i="1"/>
  <c r="A1404" i="1"/>
  <c r="D1404" i="1"/>
  <c r="E1404" i="1"/>
  <c r="F1404" i="1"/>
  <c r="A1405" i="1"/>
  <c r="D1405" i="1"/>
  <c r="E1405" i="1"/>
  <c r="F1405" i="1"/>
  <c r="A1406" i="1"/>
  <c r="D1406" i="1"/>
  <c r="E1406" i="1"/>
  <c r="F1406" i="1"/>
  <c r="A1407" i="1"/>
  <c r="D1407" i="1"/>
  <c r="E1407" i="1"/>
  <c r="F1407" i="1"/>
  <c r="A1408" i="1"/>
  <c r="D1408" i="1"/>
  <c r="E1408" i="1"/>
  <c r="F1408" i="1"/>
  <c r="A1409" i="1"/>
  <c r="D1409" i="1"/>
  <c r="E1409" i="1"/>
  <c r="F1409" i="1"/>
  <c r="A1410" i="1"/>
  <c r="D1410" i="1"/>
  <c r="E1410" i="1"/>
  <c r="F1410" i="1"/>
  <c r="A1411" i="1"/>
  <c r="D1411" i="1"/>
  <c r="E1411" i="1"/>
  <c r="F1411" i="1"/>
  <c r="A1412" i="1"/>
  <c r="D1412" i="1"/>
  <c r="E1412" i="1"/>
  <c r="F1412" i="1"/>
  <c r="A1413" i="1"/>
  <c r="D1413" i="1"/>
  <c r="E1413" i="1"/>
  <c r="F1413" i="1"/>
  <c r="A1414" i="1"/>
  <c r="D1414" i="1"/>
  <c r="E1414" i="1"/>
  <c r="F1414" i="1"/>
  <c r="A1415" i="1"/>
  <c r="D1415" i="1"/>
  <c r="E1415" i="1"/>
  <c r="F1415" i="1"/>
  <c r="A1416" i="1"/>
  <c r="D1416" i="1"/>
  <c r="E1416" i="1"/>
  <c r="F1416" i="1"/>
  <c r="A1417" i="1"/>
  <c r="D1417" i="1"/>
  <c r="E1417" i="1"/>
  <c r="F1417" i="1"/>
  <c r="A1418" i="1"/>
  <c r="D1418" i="1"/>
  <c r="E1418" i="1"/>
  <c r="F1418" i="1"/>
  <c r="A1419" i="1"/>
  <c r="D1419" i="1"/>
  <c r="E1419" i="1"/>
  <c r="F1419" i="1"/>
  <c r="A1420" i="1"/>
  <c r="D1420" i="1"/>
  <c r="E1420" i="1"/>
  <c r="F1420" i="1"/>
  <c r="A1421" i="1"/>
  <c r="D1421" i="1"/>
  <c r="E1421" i="1"/>
  <c r="F1421" i="1"/>
  <c r="A1422" i="1"/>
  <c r="D1422" i="1"/>
  <c r="E1422" i="1"/>
  <c r="F1422" i="1"/>
  <c r="A1423" i="1"/>
  <c r="D1423" i="1"/>
  <c r="E1423" i="1"/>
  <c r="F1423" i="1"/>
  <c r="A1424" i="1"/>
  <c r="D1424" i="1"/>
  <c r="E1424" i="1"/>
  <c r="F1424" i="1"/>
  <c r="A1425" i="1"/>
  <c r="D1425" i="1"/>
  <c r="E1425" i="1"/>
  <c r="F1425" i="1"/>
  <c r="A1426" i="1"/>
  <c r="D1426" i="1"/>
  <c r="E1426" i="1"/>
  <c r="F1426" i="1"/>
  <c r="A1427" i="1"/>
  <c r="D1427" i="1"/>
  <c r="E1427" i="1"/>
  <c r="F1427" i="1"/>
  <c r="A1428" i="1"/>
  <c r="D1428" i="1"/>
  <c r="E1428" i="1"/>
  <c r="F1428" i="1"/>
  <c r="A1429" i="1"/>
  <c r="D1429" i="1"/>
  <c r="E1429" i="1"/>
  <c r="F1429" i="1"/>
  <c r="A1430" i="1"/>
  <c r="D1430" i="1"/>
  <c r="E1430" i="1"/>
  <c r="F1430" i="1"/>
  <c r="A1431" i="1"/>
  <c r="D1431" i="1"/>
  <c r="E1431" i="1"/>
  <c r="F1431" i="1"/>
  <c r="A1432" i="1"/>
  <c r="D1432" i="1"/>
  <c r="E1432" i="1"/>
  <c r="F1432" i="1"/>
  <c r="A1433" i="1"/>
  <c r="D1433" i="1"/>
  <c r="E1433" i="1"/>
  <c r="F1433" i="1"/>
  <c r="A1434" i="1"/>
  <c r="D1434" i="1"/>
  <c r="E1434" i="1"/>
  <c r="F1434" i="1"/>
  <c r="A1435" i="1"/>
  <c r="D1435" i="1"/>
  <c r="E1435" i="1"/>
  <c r="F1435" i="1"/>
  <c r="A1436" i="1"/>
  <c r="D1436" i="1"/>
  <c r="E1436" i="1"/>
  <c r="F1436" i="1"/>
  <c r="A1437" i="1"/>
  <c r="D1437" i="1"/>
  <c r="E1437" i="1"/>
  <c r="F1437" i="1"/>
  <c r="A1438" i="1"/>
  <c r="D1438" i="1"/>
  <c r="E1438" i="1"/>
  <c r="F1438" i="1"/>
  <c r="A1439" i="1"/>
  <c r="D1439" i="1"/>
  <c r="E1439" i="1"/>
  <c r="F1439" i="1"/>
  <c r="A1440" i="1"/>
  <c r="D1440" i="1"/>
  <c r="E1440" i="1"/>
  <c r="F1440" i="1"/>
  <c r="A1441" i="1"/>
  <c r="D1441" i="1"/>
  <c r="E1441" i="1"/>
  <c r="F1441" i="1"/>
  <c r="A1442" i="1"/>
  <c r="D1442" i="1"/>
  <c r="E1442" i="1"/>
  <c r="F1442" i="1"/>
  <c r="A1443" i="1"/>
  <c r="D1443" i="1"/>
  <c r="E1443" i="1"/>
  <c r="F1443" i="1"/>
  <c r="A1444" i="1"/>
  <c r="D1444" i="1"/>
  <c r="E1444" i="1"/>
  <c r="F1444" i="1"/>
  <c r="A1445" i="1"/>
  <c r="D1445" i="1"/>
  <c r="E1445" i="1"/>
  <c r="F1445" i="1"/>
  <c r="A1446" i="1"/>
  <c r="D1446" i="1"/>
  <c r="E1446" i="1"/>
  <c r="F1446" i="1"/>
  <c r="A1447" i="1"/>
  <c r="D1447" i="1"/>
  <c r="E1447" i="1"/>
  <c r="F1447" i="1"/>
  <c r="A1448" i="1"/>
  <c r="D1448" i="1"/>
  <c r="E1448" i="1"/>
  <c r="F1448" i="1"/>
  <c r="A1449" i="1"/>
  <c r="D1449" i="1"/>
  <c r="E1449" i="1"/>
  <c r="F1449" i="1"/>
  <c r="A1450" i="1"/>
  <c r="D1450" i="1"/>
  <c r="E1450" i="1"/>
  <c r="F1450" i="1"/>
  <c r="A1451" i="1"/>
  <c r="D1451" i="1"/>
  <c r="E1451" i="1"/>
  <c r="F1451" i="1"/>
  <c r="A1452" i="1"/>
  <c r="D1452" i="1"/>
  <c r="E1452" i="1"/>
  <c r="F1452" i="1"/>
  <c r="A1453" i="1"/>
  <c r="D1453" i="1"/>
  <c r="E1453" i="1"/>
  <c r="F1453" i="1"/>
  <c r="A1454" i="1"/>
  <c r="D1454" i="1"/>
  <c r="E1454" i="1"/>
  <c r="F1454" i="1"/>
  <c r="A1455" i="1"/>
  <c r="D1455" i="1"/>
  <c r="E1455" i="1"/>
  <c r="F1455" i="1"/>
</calcChain>
</file>

<file path=xl/sharedStrings.xml><?xml version="1.0" encoding="utf-8"?>
<sst xmlns="http://schemas.openxmlformats.org/spreadsheetml/2006/main" count="6645" uniqueCount="947">
  <si>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</si>
  <si>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</si>
  <si>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</si>
  <si>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</si>
  <si>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</si>
  <si>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</si>
  <si>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</si>
  <si>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</si>
  <si>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</si>
  <si>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</si>
  <si>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</si>
  <si>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</si>
  <si>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</si>
  <si>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</si>
  <si>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</si>
  <si>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</si>
  <si>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</si>
  <si>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</si>
  <si>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</si>
  <si>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</si>
  <si>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</si>
  <si>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</si>
  <si>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</si>
  <si>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</si>
  <si>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</si>
  <si>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</si>
  <si>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</si>
  <si>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</si>
  <si>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</si>
  <si>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</si>
  <si>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</si>
  <si>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</si>
  <si>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</si>
  <si>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</si>
  <si>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</si>
  <si>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</si>
  <si>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</si>
  <si>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</si>
  <si>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</si>
  <si>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</si>
  <si>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</si>
  <si>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</si>
  <si>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</si>
  <si>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</si>
  <si>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</si>
  <si>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</si>
  <si>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</si>
  <si>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</si>
  <si>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</si>
  <si>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</si>
  <si>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</si>
  <si>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</si>
  <si>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</si>
  <si>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</si>
  <si>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</si>
  <si>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</si>
  <si>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</si>
  <si>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</si>
  <si>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</si>
  <si>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</si>
  <si>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</si>
  <si>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</si>
  <si>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</si>
  <si>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</si>
  <si>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</si>
  <si>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</si>
  <si>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</si>
  <si>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</si>
  <si>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</si>
  <si>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</si>
  <si>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</si>
  <si>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</si>
  <si>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</si>
  <si>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</si>
  <si>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</si>
  <si>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</si>
  <si>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</si>
  <si>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</si>
  <si>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</si>
  <si>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</si>
  <si>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</si>
  <si>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</si>
  <si>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</si>
  <si>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</si>
  <si>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</si>
  <si>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</si>
  <si>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</si>
  <si>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</si>
  <si>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</si>
  <si>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</si>
  <si>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</si>
  <si>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</si>
  <si>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</si>
  <si>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</si>
  <si>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</si>
  <si>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</si>
  <si>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</si>
  <si>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</si>
  <si>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</si>
  <si>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</si>
  <si>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</si>
  <si>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</si>
  <si>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</si>
  <si>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</si>
  <si>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</si>
  <si>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</si>
  <si>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</si>
  <si>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</si>
  <si>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</si>
  <si>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</si>
  <si>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</si>
  <si>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</si>
  <si>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</si>
  <si>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</si>
  <si>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</si>
  <si>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</si>
  <si>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</si>
  <si>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</si>
  <si>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</si>
  <si>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</si>
  <si>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</si>
  <si>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</si>
  <si>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</si>
  <si>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</si>
  <si>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</si>
  <si>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</si>
  <si>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</si>
  <si>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</si>
  <si>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</si>
  <si>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</si>
  <si>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</si>
  <si>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</si>
  <si>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</si>
  <si>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</si>
  <si>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</si>
  <si>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</si>
  <si>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</si>
  <si>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</si>
  <si>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</si>
  <si>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</si>
  <si>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</si>
  <si>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</si>
  <si>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</si>
  <si>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</si>
  <si>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</si>
  <si>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</si>
  <si>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</si>
  <si>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</si>
  <si>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</si>
  <si>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</si>
  <si>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</si>
  <si>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</si>
  <si>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</si>
  <si>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</si>
  <si>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</si>
  <si>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</si>
  <si>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</si>
  <si>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</si>
  <si>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</si>
  <si>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</si>
  <si>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</si>
  <si>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</si>
  <si>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</si>
  <si>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</si>
  <si>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</si>
  <si>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</si>
  <si>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</si>
  <si>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</si>
  <si>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</si>
  <si>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</si>
  <si>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</si>
  <si>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</si>
  <si>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</si>
  <si>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</si>
  <si>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</si>
  <si>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</si>
  <si>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</si>
  <si>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</si>
  <si>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</si>
  <si>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</si>
  <si>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</si>
  <si>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</si>
  <si>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</si>
  <si>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</si>
  <si>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</si>
  <si>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</si>
  <si>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</si>
  <si>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</si>
  <si>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</si>
  <si>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</si>
  <si>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</si>
  <si>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</si>
  <si>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</si>
  <si>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</si>
  <si>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</si>
  <si>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</si>
  <si>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</si>
  <si>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</si>
  <si>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</si>
  <si>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</si>
  <si>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</si>
  <si>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</si>
  <si>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</si>
  <si>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</si>
  <si>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</si>
  <si>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</si>
  <si>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</si>
  <si>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</si>
  <si>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</si>
  <si>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</si>
  <si>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</si>
  <si>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</si>
  <si>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</si>
  <si>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</si>
  <si>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</si>
  <si>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</si>
  <si>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</si>
  <si>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</si>
  <si>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</si>
  <si>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</si>
  <si>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</si>
  <si>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</si>
  <si>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</si>
  <si>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</si>
  <si>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</si>
  <si>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</si>
  <si>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</si>
  <si>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</si>
  <si>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</si>
  <si>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</si>
  <si>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</si>
  <si>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</si>
  <si>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</si>
  <si>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</si>
  <si>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</si>
  <si>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</si>
  <si>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</si>
  <si>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</si>
  <si>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</si>
  <si>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</si>
  <si>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</si>
  <si>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</si>
  <si>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</si>
  <si>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</si>
  <si>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</si>
  <si>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</si>
  <si>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</si>
  <si>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</si>
  <si>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</si>
  <si>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</si>
  <si>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</si>
  <si>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</si>
  <si>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</si>
  <si>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</si>
  <si>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</si>
  <si>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</si>
  <si>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</si>
  <si>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</si>
  <si>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</si>
  <si>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</si>
  <si>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</si>
  <si>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</si>
  <si>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</si>
  <si>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</si>
  <si>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</si>
  <si>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</si>
  <si>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</si>
  <si>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</si>
  <si>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</si>
  <si>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</si>
  <si>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</si>
  <si>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</si>
  <si>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</si>
  <si>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</si>
  <si>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</si>
  <si>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</si>
  <si>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</si>
  <si>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</si>
  <si>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</si>
  <si>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</si>
  <si>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</si>
  <si>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</si>
  <si>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</si>
  <si>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</si>
  <si>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</si>
  <si>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</si>
  <si>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</si>
  <si>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</si>
  <si>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</si>
  <si>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</si>
  <si>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</si>
  <si>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</si>
  <si>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</si>
  <si>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</si>
  <si>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</si>
  <si>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</si>
  <si>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</si>
  <si>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</si>
  <si>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</si>
  <si>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</si>
  <si>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</si>
  <si>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</si>
  <si>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</si>
  <si>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</si>
  <si>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</si>
  <si>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</si>
  <si>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</si>
  <si>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</si>
  <si>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</si>
  <si>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</si>
  <si>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</si>
  <si>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</si>
  <si>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</si>
  <si>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</si>
  <si>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</si>
  <si>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</si>
  <si>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</si>
  <si>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</si>
  <si>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</si>
  <si>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</si>
  <si>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</si>
  <si>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</si>
  <si>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</si>
  <si>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</si>
  <si>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</si>
  <si>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</si>
  <si>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</si>
  <si>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</si>
  <si>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</si>
  <si>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</si>
  <si>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</si>
  <si>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</si>
  <si>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</si>
  <si>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</si>
  <si>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</si>
  <si>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</si>
  <si>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</si>
  <si>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</si>
  <si>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</si>
  <si>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</si>
  <si>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</si>
  <si>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</si>
  <si>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</si>
  <si>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</si>
  <si>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</si>
  <si>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</si>
  <si>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</si>
  <si>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</si>
  <si>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</si>
  <si>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</si>
  <si>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</si>
  <si>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</si>
  <si>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</si>
  <si>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</si>
  <si>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</si>
  <si>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</si>
  <si>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</si>
  <si>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</si>
  <si>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</si>
  <si>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</si>
  <si>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</si>
  <si>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</si>
  <si>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</si>
  <si>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</si>
  <si>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</si>
  <si>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</si>
  <si>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</si>
  <si>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0550</t>
  </si>
  <si>
    <t>Total 0550</t>
  </si>
  <si>
    <t>1</t>
  </si>
  <si>
    <t>2</t>
  </si>
  <si>
    <t>4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</si>
  <si>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</si>
  <si>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</si>
  <si>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</si>
  <si>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</si>
  <si>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</si>
  <si>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</si>
  <si>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</si>
  <si>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</si>
  <si>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</si>
  <si>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</si>
  <si>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</si>
  <si>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3</t>
  </si>
  <si>
    <t>7</t>
  </si>
  <si>
    <t>8</t>
  </si>
  <si>
    <t>Total Gestión del patrimonio</t>
  </si>
  <si>
    <t>Total 9331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</si>
  <si>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</si>
  <si>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</si>
  <si>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</si>
  <si>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</si>
  <si>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</si>
  <si>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</si>
  <si>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</si>
  <si>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</si>
  <si>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</si>
  <si>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</si>
  <si>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</si>
  <si>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</si>
  <si>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</si>
  <si>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</si>
  <si>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</si>
  <si>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</si>
  <si>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</si>
  <si>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</si>
  <si>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</si>
  <si>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</si>
  <si>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</si>
  <si>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</si>
  <si>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</si>
  <si>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</si>
  <si>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</si>
  <si>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</si>
  <si>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</si>
  <si>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</si>
  <si>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</si>
  <si>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</si>
  <si>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</si>
  <si>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</si>
  <si>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</si>
  <si>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Dirección del área de personas mayores, familia y servicios sociales</t>
  </si>
  <si>
    <t>Total 2313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</si>
  <si>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</si>
  <si>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</si>
  <si>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</si>
  <si>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</si>
  <si>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</si>
  <si>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</si>
  <si>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AYUNTAMIENTO DE VALLADOLID  -  ESTADO DE EJECUCIÓN PRESUPUESTO DE GASTOS -  30 NOVIEMBRE DE 2025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</si>
  <si>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</si>
  <si>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</si>
  <si>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</si>
  <si>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</si>
  <si>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</si>
  <si>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</si>
  <si>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</si>
  <si>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</si>
  <si>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</si>
  <si>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</si>
  <si>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</si>
  <si>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</si>
  <si>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</si>
  <si>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</si>
  <si>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</si>
  <si>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</si>
  <si>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</si>
  <si>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</si>
  <si>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</si>
  <si>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</si>
  <si>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</si>
  <si>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</si>
  <si>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</si>
  <si>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</si>
  <si>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</si>
  <si>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</si>
  <si>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</si>
  <si>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</si>
  <si>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</si>
  <si>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</si>
  <si>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</si>
  <si>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</si>
  <si>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</si>
  <si>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</si>
  <si>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</si>
  <si>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</si>
  <si>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</si>
  <si>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</si>
  <si>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</si>
  <si>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</si>
  <si>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</si>
  <si>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</si>
  <si>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</si>
  <si>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</si>
  <si>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</si>
  <si>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</si>
  <si>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</si>
  <si>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225</t>
  </si>
  <si>
    <t>Tributos.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</si>
  <si>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</si>
  <si>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</si>
  <si>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</si>
  <si>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</si>
  <si>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</si>
  <si>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</si>
  <si>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</si>
  <si>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</si>
  <si>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</si>
  <si>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</si>
  <si>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</si>
  <si>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</si>
  <si>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</si>
  <si>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</si>
  <si>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</si>
  <si>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</si>
  <si>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</si>
  <si>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</si>
  <si>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</si>
  <si>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</si>
  <si>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</si>
  <si>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</si>
  <si>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</si>
  <si>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</si>
  <si>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</si>
  <si>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</si>
  <si>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</si>
  <si>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</si>
  <si>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</si>
  <si>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</si>
  <si>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</si>
  <si>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</si>
  <si>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</si>
  <si>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</si>
  <si>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</si>
  <si>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</si>
  <si>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</si>
  <si>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</si>
  <si>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</si>
  <si>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</si>
  <si>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</si>
  <si>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</si>
  <si>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</si>
  <si>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</si>
  <si>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</si>
  <si>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</si>
  <si>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</si>
  <si>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</si>
  <si>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</si>
  <si>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</si>
  <si>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48217</t>
  </si>
  <si>
    <t>Transf. Cámara de Comercio VA</t>
  </si>
  <si>
    <t>48218</t>
  </si>
  <si>
    <t>Transferencia UEMC</t>
  </si>
  <si>
    <t>48219</t>
  </si>
  <si>
    <t>Transferencia ATA</t>
  </si>
  <si>
    <t>48220</t>
  </si>
  <si>
    <t>Transferencia IBERAVAL</t>
  </si>
  <si>
    <t>48221</t>
  </si>
  <si>
    <t>Transferencia Eylo</t>
  </si>
  <si>
    <t>48222</t>
  </si>
  <si>
    <t>Transferencia TECNOVITAE</t>
  </si>
  <si>
    <t>48223</t>
  </si>
  <si>
    <t>Convenio videojuegos</t>
  </si>
  <si>
    <t>48224</t>
  </si>
  <si>
    <t>Convenio Fundación Garabito Godofredo</t>
  </si>
  <si>
    <t>48225</t>
  </si>
  <si>
    <t>Transferencia CEOE. Red talento vallisoletano en el exterior</t>
  </si>
  <si>
    <t>48299</t>
  </si>
  <si>
    <t>Transf. a fundaciones, instituciones y otras entidades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</si>
  <si>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</si>
  <si>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</si>
  <si>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</si>
  <si>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</si>
  <si>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</si>
  <si>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</si>
  <si>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624</t>
  </si>
  <si>
    <t>Elementos de transporte.</t>
  </si>
  <si>
    <t>625</t>
  </si>
  <si>
    <t>Mobiliario.</t>
  </si>
  <si>
    <t>626</t>
  </si>
  <si>
    <t>Equipos para procesos de información.</t>
  </si>
  <si>
    <t>629</t>
  </si>
  <si>
    <t>Otras inv nuevas asoc al funcionam operativo de los serv</t>
  </si>
  <si>
    <t>632</t>
  </si>
  <si>
    <t>633</t>
  </si>
  <si>
    <t>10000</t>
  </si>
  <si>
    <t>Retribuciones básicas</t>
  </si>
  <si>
    <t>223</t>
  </si>
  <si>
    <t>Transportes.</t>
  </si>
  <si>
    <t>22601</t>
  </si>
  <si>
    <t>Atenciones protocolarias y representativas.</t>
  </si>
  <si>
    <t>23000</t>
  </si>
  <si>
    <t>Dietas de los miembros de los órganos de gobierno.</t>
  </si>
  <si>
    <t>23010</t>
  </si>
  <si>
    <t>Dietas del personal directivo.</t>
  </si>
  <si>
    <t>23100</t>
  </si>
  <si>
    <t>Locomoción de los miembros de los órganos de gobierno.</t>
  </si>
  <si>
    <t>23110</t>
  </si>
  <si>
    <t>Locomoción del personal directivo.</t>
  </si>
  <si>
    <t>48999</t>
  </si>
  <si>
    <t>Otras transf. a Familias e Instituciones sin fines de lucro.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</si>
  <si>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</si>
  <si>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</si>
  <si>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</si>
  <si>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</si>
  <si>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</si>
  <si>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</si>
  <si>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</si>
  <si>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</si>
  <si>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</si>
  <si>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22103</t>
  </si>
  <si>
    <t>Combustibles y carburantes.</t>
  </si>
  <si>
    <t>22104</t>
  </si>
  <si>
    <t>Vestuario.</t>
  </si>
  <si>
    <t>22110</t>
  </si>
  <si>
    <t>Productos de limpieza y aseo.</t>
  </si>
  <si>
    <t>22605</t>
  </si>
  <si>
    <t>Gastos por responsabilidad patrimonial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</si>
  <si>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</si>
  <si>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</si>
  <si>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</si>
  <si>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</si>
  <si>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</si>
  <si>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</si>
  <si>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</si>
  <si>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</si>
  <si>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352</t>
  </si>
  <si>
    <t>Intereses de demora.</t>
  </si>
  <si>
    <t>44905</t>
  </si>
  <si>
    <t>Transferencia corriente a VIVA</t>
  </si>
  <si>
    <t>74905</t>
  </si>
  <si>
    <t>Transf de capital a VIVA</t>
  </si>
  <si>
    <t>780</t>
  </si>
  <si>
    <t>A familias e instituciones sin fines de lucro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</si>
  <si>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</si>
  <si>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</si>
  <si>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</si>
  <si>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</si>
  <si>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</si>
  <si>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</si>
  <si>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</si>
  <si>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</si>
  <si>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</si>
  <si>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</si>
  <si>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</si>
  <si>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</si>
  <si>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22703</t>
  </si>
  <si>
    <t>Obras subsidiarias</t>
  </si>
  <si>
    <t>210</t>
  </si>
  <si>
    <t>Infraestructuras y bienes naturales.</t>
  </si>
  <si>
    <t>22101</t>
  </si>
  <si>
    <t>Agua.</t>
  </si>
  <si>
    <t>22102</t>
  </si>
  <si>
    <t>Gas.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</si>
  <si>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</si>
  <si>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</si>
  <si>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</si>
  <si>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</si>
  <si>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</si>
  <si>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</si>
  <si>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</si>
  <si>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</si>
  <si>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</si>
  <si>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</si>
  <si>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</si>
  <si>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</si>
  <si>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</si>
  <si>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</si>
  <si>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</si>
  <si>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</si>
  <si>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</si>
  <si>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</si>
  <si>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</si>
  <si>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</si>
  <si>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</si>
  <si>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</si>
  <si>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</si>
  <si>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</si>
  <si>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</si>
  <si>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</si>
  <si>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</si>
  <si>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San José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</si>
  <si>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</si>
  <si>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</si>
  <si>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</si>
  <si>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</si>
  <si>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</si>
  <si>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</si>
  <si>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</si>
  <si>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</si>
  <si>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</si>
  <si>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Racing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</si>
  <si>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</si>
  <si>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</si>
  <si>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</si>
  <si>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</si>
  <si>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</si>
  <si>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</si>
  <si>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</si>
  <si>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</si>
  <si>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</si>
  <si>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</si>
  <si>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</si>
  <si>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</si>
  <si>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</si>
  <si>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</si>
  <si>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</si>
  <si>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</si>
  <si>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</si>
  <si>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</si>
  <si>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</si>
  <si>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</si>
  <si>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</si>
  <si>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</si>
  <si>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</si>
  <si>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</si>
  <si>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</si>
  <si>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</si>
  <si>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</si>
  <si>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</si>
  <si>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</si>
  <si>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</si>
  <si>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</si>
  <si>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</si>
  <si>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</si>
  <si>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</si>
  <si>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</si>
  <si>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</si>
  <si>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</si>
  <si>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</si>
  <si>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</si>
  <si>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</si>
  <si>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</si>
  <si>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</si>
  <si>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</si>
  <si>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</si>
  <si>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</si>
  <si>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</si>
  <si>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</si>
  <si>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</si>
  <si>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</si>
  <si>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</si>
  <si>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</si>
  <si>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</si>
  <si>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</si>
  <si>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</si>
  <si>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</si>
  <si>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</si>
  <si>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22200</t>
  </si>
  <si>
    <t>Servicios de Telecomunicaciones.</t>
  </si>
  <si>
    <t>636</t>
  </si>
  <si>
    <t>Del personal directivo.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</si>
  <si>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</si>
  <si>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</si>
  <si>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</si>
  <si>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</si>
  <si>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</si>
  <si>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</si>
  <si>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</si>
  <si>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</si>
  <si>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479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</si>
  <si>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</si>
  <si>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</si>
  <si>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</si>
  <si>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</si>
  <si>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</si>
  <si>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</si>
  <si>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</si>
  <si>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</si>
  <si>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22614</t>
  </si>
  <si>
    <t>Plan Infancia</t>
  </si>
  <si>
    <t>48000</t>
  </si>
  <si>
    <t>Subvenciones a asociaciones y atenciones benéficas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</si>
  <si>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</si>
  <si>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</si>
  <si>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</si>
  <si>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</si>
  <si>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</si>
  <si>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</si>
  <si>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</si>
  <si>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</si>
  <si>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</si>
  <si>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</si>
  <si>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</si>
  <si>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</si>
  <si>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</si>
  <si>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</si>
  <si>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</si>
  <si>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</si>
  <si>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</si>
  <si>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</si>
  <si>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</si>
  <si>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</si>
  <si>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</si>
  <si>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</si>
  <si>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</si>
  <si>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</si>
  <si>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</si>
  <si>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</si>
  <si>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</si>
  <si>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</si>
  <si>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</si>
  <si>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</si>
  <si>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</si>
  <si>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</si>
  <si>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</si>
  <si>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</si>
  <si>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48956</t>
  </si>
  <si>
    <t>Transf. Caja Negra: Crimen y Ficción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</si>
  <si>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</si>
  <si>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</si>
  <si>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</si>
  <si>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</si>
  <si>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</si>
  <si>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</si>
  <si>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763</t>
  </si>
  <si>
    <t>22113</t>
  </si>
  <si>
    <t>Manutención de animales.</t>
  </si>
  <si>
    <t>610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</si>
  <si>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</si>
  <si>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</si>
  <si>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</si>
  <si>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</si>
  <si>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</si>
  <si>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</si>
  <si>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</si>
  <si>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</si>
  <si>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</si>
  <si>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</si>
  <si>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48226</t>
  </si>
  <si>
    <t>Transf. convenio FUVA</t>
  </si>
  <si>
    <t>48942</t>
  </si>
  <si>
    <t>Transf. convenio Coordinadora de Peñas</t>
  </si>
  <si>
    <t>48947</t>
  </si>
  <si>
    <t>Transf. Junta de Semana Santa</t>
  </si>
  <si>
    <t>48952</t>
  </si>
  <si>
    <t>Transf. Fundación Triángulo</t>
  </si>
  <si>
    <t>48954</t>
  </si>
  <si>
    <t>Transf. ASOFED</t>
  </si>
  <si>
    <t>48957</t>
  </si>
  <si>
    <t>Transf. convenio FEVAPEÑAS</t>
  </si>
  <si>
    <t>48958</t>
  </si>
  <si>
    <t>Transf. Fundación INTRAS</t>
  </si>
  <si>
    <t>22610</t>
  </si>
  <si>
    <t>Promoción de las familias</t>
  </si>
  <si>
    <t>22616</t>
  </si>
  <si>
    <t>Plan Municipal de Convivencia</t>
  </si>
  <si>
    <t>22622</t>
  </si>
  <si>
    <t>Observatorio de Derechos Humanos</t>
  </si>
  <si>
    <t>48001</t>
  </si>
  <si>
    <t>Atenc. beneficas ayuda a familias</t>
  </si>
  <si>
    <t>48002</t>
  </si>
  <si>
    <t>Atenc. benéficas: pensiones para transeuntes/indomiciliados</t>
  </si>
  <si>
    <t>48959</t>
  </si>
  <si>
    <t>Transf. Banco de Alimentos</t>
  </si>
  <si>
    <t>48961</t>
  </si>
  <si>
    <t>Transf. Fundación Eusebio Sacristán</t>
  </si>
  <si>
    <t>48962</t>
  </si>
  <si>
    <t>Transf. A.V. Unión Esgueva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</si>
  <si>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</si>
  <si>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</si>
  <si>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</si>
  <si>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</si>
  <si>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</si>
  <si>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</si>
  <si>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</si>
  <si>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</si>
  <si>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</si>
  <si>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</si>
  <si>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</si>
  <si>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</si>
  <si>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</si>
  <si>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</si>
  <si>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</si>
  <si>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</si>
  <si>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</si>
  <si>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</si>
  <si>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</si>
  <si>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</si>
  <si>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</si>
  <si>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</si>
  <si>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</si>
  <si>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</si>
  <si>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</si>
  <si>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</si>
  <si>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</si>
  <si>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</si>
  <si>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</si>
  <si>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</si>
  <si>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</si>
  <si>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</si>
  <si>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</si>
  <si>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</si>
  <si>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</si>
  <si>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</si>
  <si>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49099</t>
  </si>
  <si>
    <t>Al exterior.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</si>
  <si>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</si>
  <si>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</si>
  <si>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</si>
  <si>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</si>
  <si>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</si>
  <si>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</si>
  <si>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</si>
  <si>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</si>
  <si>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22611</t>
  </si>
  <si>
    <t>Plan contra la violencia de género e igualdad de oportunidad</t>
  </si>
  <si>
    <t>22619</t>
  </si>
  <si>
    <t>Actuaciones de Conciliación</t>
  </si>
  <si>
    <t>22620</t>
  </si>
  <si>
    <t>Actuaciones de Inserción Laboral</t>
  </si>
  <si>
    <t>22621</t>
  </si>
  <si>
    <t>Actuaciones por la diversidad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</si>
  <si>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</si>
  <si>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</si>
  <si>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</si>
  <si>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</si>
  <si>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</si>
  <si>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</si>
  <si>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</si>
  <si>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</si>
  <si>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</si>
  <si>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</si>
  <si>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</si>
  <si>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</si>
  <si>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</si>
  <si>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</si>
  <si>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</si>
  <si>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</si>
  <si>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</si>
  <si>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</si>
  <si>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</si>
  <si>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48973</t>
  </si>
  <si>
    <t>Transf. Entidad para evento carrera de las familias</t>
  </si>
  <si>
    <t>48981</t>
  </si>
  <si>
    <t>Transf. PROCOMAR Valladolid Acoge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</si>
  <si>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</si>
  <si>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</si>
  <si>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</si>
  <si>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</si>
  <si>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</si>
  <si>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</si>
  <si>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</si>
  <si>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</si>
  <si>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</si>
  <si>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</si>
  <si>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</si>
  <si>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</si>
  <si>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</si>
  <si>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</si>
  <si>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</si>
  <si>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</si>
  <si>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219</t>
  </si>
  <si>
    <t>Otro inmovilizado material.</t>
  </si>
  <si>
    <t>22203</t>
  </si>
  <si>
    <t>Informáticas.</t>
  </si>
  <si>
    <t>634</t>
  </si>
  <si>
    <t>358</t>
  </si>
  <si>
    <t>Intereses por operaciones de arrendamiento fro («leasing»).</t>
  </si>
  <si>
    <t>48989</t>
  </si>
  <si>
    <t>Transf. Colegio Oficial de Veterinarios de Vallladolid</t>
  </si>
  <si>
    <t>48990</t>
  </si>
  <si>
    <t>Transf. Hermandad de Donantes de Sangre</t>
  </si>
  <si>
    <t>627</t>
  </si>
  <si>
    <t>Proyectos complejos.</t>
  </si>
  <si>
    <t>640</t>
  </si>
  <si>
    <t>Gastos en inversiones de carácter inmaterial.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</si>
</sst>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0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" fontId="0" fillId="0" borderId="0" xfId="0" applyNumberFormat="1"/>
    <xf numFmtId="4" fontId="15" fillId="0" borderId="0" xfId="5" applyNumberFormat="1" applyFont="1"/>
    <xf numFmtId="0" fontId="11" fillId="0" borderId="0" xfId="0" applyFont="1" applyAlignment="1">
      <alignment horizontal="center" vertical="center"/>
    </xf>
    <xf numFmtId="49" fontId="0" fillId="0" borderId="0" xfId="0" applyNumberFormat="1"/>
    <xf numFmtId="0" fontId="14" fillId="0" borderId="0" xfId="0" applyNumberFormat="1" applyFont="1" applyFill="1" applyAlignment="1" applyProtection="1"/>
    <xf numFmtId="0" fontId="14" fillId="0" borderId="0" xfId="0" applyNumberFormat="1" applyFont="1" applyAlignment="1">
      <alignment vertical="center"/>
    </xf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Hoja2" xfId="4" xr:uid="{00000000-0005-0000-0000-000004000000}"/>
    <cellStyle name="Normal_TABLA DINAMICA 31 OCTUBRE 2025" xfId="5" xr:uid="{B2A2EFBA-9AA0-4C84-9CCE-8BA6B807ABD6}"/>
    <cellStyle name="Título 1" xfId="3" xr:uid="{00000000-0005-0000-0000-000005000000}"/>
  </cellStyles>
  <dxfs count="71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ena Calzada Gallardo" refreshedDate="45993.439505555558" createdVersion="6" refreshedVersion="8" minRefreshableVersion="3" recordCount="1461" xr:uid="{00000000-000A-0000-FFFF-FFFF06000000}">
  <cacheSource type="worksheet">
    <worksheetSource ref="B1:O1462" sheet="Ejecución 30 noviembre 2025"/>
  </cacheSource>
  <cacheFields count="15">
    <cacheField name="Org 2" numFmtId="49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49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49">
      <sharedItems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6109586"/>
    </cacheField>
    <cacheField name="Modificaciones" numFmtId="0">
      <sharedItems containsSemiMixedTypes="0" containsString="0" containsNumber="1" minValue="-520877.86" maxValue="4747100.68"/>
    </cacheField>
    <cacheField name="Créditos Totales" numFmtId="0">
      <sharedItems containsSemiMixedTypes="0" containsString="0" containsNumber="1" minValue="0" maxValue="26109586"/>
    </cacheField>
    <cacheField name="Gastos Autorizados" numFmtId="0">
      <sharedItems containsSemiMixedTypes="0" containsString="0" containsNumber="1" minValue="0" maxValue="26048339.170000002"/>
    </cacheField>
    <cacheField name="Disposiciones ó Compromisos" numFmtId="0">
      <sharedItems containsSemiMixedTypes="0" containsString="0" containsNumber="1" minValue="0" maxValue="26036359.59"/>
    </cacheField>
    <cacheField name="Obligaciones Reconocidas" numFmtId="0">
      <sharedItems containsSemiMixedTypes="0" containsString="0" containsNumber="1" minValue="0" maxValue="22390929.039999999"/>
    </cacheField>
    <cacheField name="Pagos Realizados" numFmtId="0">
      <sharedItems containsSemiMixedTypes="0" containsString="0" containsNumber="1" minValue="0" maxValue="22390929.03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1">
  <r>
    <x v="0"/>
    <x v="0"/>
    <x v="0"/>
    <x v="0"/>
    <s v="11"/>
    <s v="11000"/>
    <s v="Retribuciones básicas."/>
    <n v="80474"/>
    <n v="0"/>
    <n v="80474"/>
    <n v="79601.7"/>
    <n v="79601.7"/>
    <n v="67679.86"/>
    <n v="67679.86"/>
  </r>
  <r>
    <x v="0"/>
    <x v="0"/>
    <x v="0"/>
    <x v="0"/>
    <s v="12"/>
    <s v="12000"/>
    <s v="Sueldos del Grupo A1."/>
    <n v="54262"/>
    <n v="0"/>
    <n v="54262"/>
    <n v="57612.44"/>
    <n v="57612.44"/>
    <n v="45038.34"/>
    <n v="45038.34"/>
  </r>
  <r>
    <x v="0"/>
    <x v="0"/>
    <x v="0"/>
    <x v="0"/>
    <s v="12"/>
    <s v="12001"/>
    <s v="Sueldos del Grupo A2."/>
    <n v="143145"/>
    <n v="0"/>
    <n v="143145"/>
    <n v="83837.850000000006"/>
    <n v="83837.850000000006"/>
    <n v="69238.02"/>
    <n v="69238.02"/>
  </r>
  <r>
    <x v="0"/>
    <x v="0"/>
    <x v="0"/>
    <x v="0"/>
    <s v="12"/>
    <s v="12003"/>
    <s v="Sueldos del Grupo C1."/>
    <n v="12181"/>
    <n v="0"/>
    <n v="12181"/>
    <n v="7025.13"/>
    <n v="7025.13"/>
    <n v="2005.06"/>
    <n v="2005.06"/>
  </r>
  <r>
    <x v="0"/>
    <x v="0"/>
    <x v="0"/>
    <x v="0"/>
    <s v="12"/>
    <s v="12004"/>
    <s v="Sueldos del Grupo C2."/>
    <n v="30976"/>
    <n v="0"/>
    <n v="30976"/>
    <n v="29211.16"/>
    <n v="29211.16"/>
    <n v="24526.59"/>
    <n v="24526.59"/>
  </r>
  <r>
    <x v="0"/>
    <x v="0"/>
    <x v="0"/>
    <x v="0"/>
    <s v="12"/>
    <s v="12006"/>
    <s v="Trienios."/>
    <n v="37664"/>
    <n v="0"/>
    <n v="37664"/>
    <n v="39613.06"/>
    <n v="39613.06"/>
    <n v="31848.37"/>
    <n v="31848.37"/>
  </r>
  <r>
    <x v="0"/>
    <x v="0"/>
    <x v="0"/>
    <x v="0"/>
    <s v="12"/>
    <s v="12100"/>
    <s v="Complemento de destino."/>
    <n v="138901"/>
    <n v="0"/>
    <n v="138901"/>
    <n v="107230.47"/>
    <n v="107230.47"/>
    <n v="80803.850000000006"/>
    <n v="80803.850000000006"/>
  </r>
  <r>
    <x v="0"/>
    <x v="0"/>
    <x v="0"/>
    <x v="0"/>
    <s v="12"/>
    <s v="12101"/>
    <s v="Complemento específico."/>
    <n v="340487"/>
    <n v="-10000"/>
    <n v="330487"/>
    <n v="283131.33"/>
    <n v="283131.33"/>
    <n v="229614.06"/>
    <n v="229614.06"/>
  </r>
  <r>
    <x v="0"/>
    <x v="0"/>
    <x v="0"/>
    <x v="0"/>
    <s v="12"/>
    <s v="12103"/>
    <s v="Otros complementos."/>
    <n v="20072"/>
    <n v="0"/>
    <n v="20072"/>
    <n v="22943.279999999999"/>
    <n v="22943.279999999999"/>
    <n v="17691.669999999998"/>
    <n v="17691.669999999998"/>
  </r>
  <r>
    <x v="0"/>
    <x v="0"/>
    <x v="0"/>
    <x v="0"/>
    <s v="13"/>
    <s v="13000"/>
    <s v="Retribuciones básicas."/>
    <n v="59829"/>
    <n v="0"/>
    <n v="59829"/>
    <n v="77467.61"/>
    <n v="77467.61"/>
    <n v="65168.95"/>
    <n v="65168.95"/>
  </r>
  <r>
    <x v="0"/>
    <x v="0"/>
    <x v="0"/>
    <x v="0"/>
    <s v="13"/>
    <s v="13002"/>
    <s v="Otras remuneraciones."/>
    <n v="55348"/>
    <n v="0"/>
    <n v="55348"/>
    <n v="73556.11"/>
    <n v="73556.11"/>
    <n v="63946.52"/>
    <n v="63946.52"/>
  </r>
  <r>
    <x v="0"/>
    <x v="0"/>
    <x v="0"/>
    <x v="0"/>
    <s v="13"/>
    <s v="131"/>
    <s v="Laboral temporal."/>
    <n v="60000"/>
    <n v="0"/>
    <n v="60000"/>
    <n v="21252.39"/>
    <n v="21252.39"/>
    <n v="18481.54"/>
    <n v="18481.54"/>
  </r>
  <r>
    <x v="0"/>
    <x v="0"/>
    <x v="0"/>
    <x v="0"/>
    <s v="14"/>
    <s v="143"/>
    <s v="Otro personal."/>
    <n v="200520"/>
    <n v="0"/>
    <n v="200520"/>
    <n v="184380.14"/>
    <n v="184380.14"/>
    <n v="155777.1"/>
    <n v="155777.1"/>
  </r>
  <r>
    <x v="0"/>
    <x v="0"/>
    <x v="0"/>
    <x v="1"/>
    <s v="20"/>
    <s v="203"/>
    <s v="Arrendamientos de maquinaria, instalaciones y utillaje."/>
    <n v="7500"/>
    <n v="0"/>
    <n v="7500"/>
    <n v="7001.72"/>
    <n v="7001.72"/>
    <n v="3130.53"/>
    <n v="3130.53"/>
  </r>
  <r>
    <x v="0"/>
    <x v="0"/>
    <x v="0"/>
    <x v="1"/>
    <s v="20"/>
    <s v="204"/>
    <s v="Arrendamientos de material de transporte."/>
    <n v="900"/>
    <n v="0"/>
    <n v="900"/>
    <n v="676.36"/>
    <n v="676.36"/>
    <n v="507.27"/>
    <n v="507.27"/>
  </r>
  <r>
    <x v="0"/>
    <x v="0"/>
    <x v="0"/>
    <x v="1"/>
    <s v="21"/>
    <s v="212"/>
    <s v="Reparación de edificios y otras construcciones."/>
    <n v="10000"/>
    <n v="0"/>
    <n v="10000"/>
    <n v="5205.57"/>
    <n v="1322.26"/>
    <n v="1212.72"/>
    <n v="1212.72"/>
  </r>
  <r>
    <x v="0"/>
    <x v="0"/>
    <x v="0"/>
    <x v="1"/>
    <s v="21"/>
    <s v="213"/>
    <s v="Reparación de maquinaria, instalaciones técnicas y utillaje."/>
    <n v="12000"/>
    <n v="0"/>
    <n v="12000"/>
    <n v="4984.68"/>
    <n v="4984.68"/>
    <n v="2023.6"/>
    <n v="2023.6"/>
  </r>
  <r>
    <x v="0"/>
    <x v="0"/>
    <x v="0"/>
    <x v="1"/>
    <s v="21"/>
    <s v="214"/>
    <s v="Reparación de elementos de transporte."/>
    <n v="1800"/>
    <n v="0"/>
    <n v="1800"/>
    <n v="335.05"/>
    <n v="335.05"/>
    <n v="335.05"/>
    <n v="335.05"/>
  </r>
  <r>
    <x v="0"/>
    <x v="0"/>
    <x v="0"/>
    <x v="1"/>
    <s v="22"/>
    <s v="22000"/>
    <s v="Ordinario no inventariable."/>
    <n v="30000"/>
    <n v="-30000"/>
    <n v="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36.84"/>
    <n v="1436.84"/>
    <n v="1436.84"/>
    <n v="1436.84"/>
  </r>
  <r>
    <x v="0"/>
    <x v="0"/>
    <x v="0"/>
    <x v="1"/>
    <s v="22"/>
    <s v="22100"/>
    <s v="Energía eléctrica."/>
    <n v="50000"/>
    <n v="0"/>
    <n v="50000"/>
    <n v="50334.48"/>
    <n v="50334.48"/>
    <n v="32809.9"/>
    <n v="32809.9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2003.71"/>
    <n v="2003.71"/>
    <n v="0"/>
    <n v="0"/>
  </r>
  <r>
    <x v="0"/>
    <x v="0"/>
    <x v="0"/>
    <x v="1"/>
    <s v="22"/>
    <s v="224"/>
    <s v="Primas de seguros."/>
    <n v="900"/>
    <n v="0"/>
    <n v="900"/>
    <n v="808.57"/>
    <n v="808.57"/>
    <n v="808.57"/>
    <n v="808.57"/>
  </r>
  <r>
    <x v="0"/>
    <x v="0"/>
    <x v="0"/>
    <x v="1"/>
    <s v="22"/>
    <s v="225"/>
    <s v="Tributos."/>
    <n v="0"/>
    <n v="0"/>
    <n v="0"/>
    <n v="103.57"/>
    <n v="103.57"/>
    <n v="81.08"/>
    <n v="81.08"/>
  </r>
  <r>
    <x v="0"/>
    <x v="0"/>
    <x v="0"/>
    <x v="1"/>
    <s v="22"/>
    <s v="22602"/>
    <s v="Publicidad y propaganda."/>
    <n v="50000"/>
    <n v="0"/>
    <n v="50000"/>
    <n v="81351.360000000001"/>
    <n v="81351.360000000001"/>
    <n v="20603.310000000001"/>
    <n v="20603.310000000001"/>
  </r>
  <r>
    <x v="0"/>
    <x v="0"/>
    <x v="0"/>
    <x v="1"/>
    <s v="22"/>
    <s v="22606"/>
    <s v="Reuniones, conferencias y cursos."/>
    <n v="6000"/>
    <n v="0"/>
    <n v="6000"/>
    <n v="9528.75"/>
    <n v="9528.75"/>
    <n v="9528.75"/>
    <n v="9528.75"/>
  </r>
  <r>
    <x v="0"/>
    <x v="0"/>
    <x v="0"/>
    <x v="1"/>
    <s v="22"/>
    <s v="22699"/>
    <s v="Otros gastos diversos"/>
    <n v="90000"/>
    <n v="0"/>
    <n v="90000"/>
    <n v="77451.179999999993"/>
    <n v="77451.179999999993"/>
    <n v="56646.74"/>
    <n v="56646.74"/>
  </r>
  <r>
    <x v="0"/>
    <x v="0"/>
    <x v="0"/>
    <x v="1"/>
    <s v="22"/>
    <s v="22700"/>
    <s v="Limpieza y aseo."/>
    <n v="121139"/>
    <n v="0"/>
    <n v="121139"/>
    <n v="89049.13"/>
    <n v="89049.13"/>
    <n v="48894.080000000002"/>
    <n v="43862.29"/>
  </r>
  <r>
    <x v="0"/>
    <x v="0"/>
    <x v="0"/>
    <x v="1"/>
    <s v="22"/>
    <s v="22706"/>
    <s v="Estudios y trabajos técnicos."/>
    <n v="282968"/>
    <n v="-68000"/>
    <n v="214968"/>
    <n v="149412.5"/>
    <n v="149412.5"/>
    <n v="53701.5"/>
    <n v="53701.5"/>
  </r>
  <r>
    <x v="0"/>
    <x v="0"/>
    <x v="0"/>
    <x v="1"/>
    <s v="22"/>
    <s v="22799"/>
    <s v="Otros trabajos realizados por otras empresas y profes."/>
    <n v="1192000"/>
    <n v="-508444.01"/>
    <n v="683555.99"/>
    <n v="588226.02"/>
    <n v="586312.39"/>
    <n v="243162.35"/>
    <n v="238876"/>
  </r>
  <r>
    <x v="0"/>
    <x v="0"/>
    <x v="0"/>
    <x v="1"/>
    <s v="23"/>
    <s v="23020"/>
    <s v="Dietas del personal no directivo"/>
    <n v="10000"/>
    <n v="0"/>
    <n v="10000"/>
    <n v="3178.58"/>
    <n v="3178.58"/>
    <n v="3178.58"/>
    <n v="3178.58"/>
  </r>
  <r>
    <x v="0"/>
    <x v="0"/>
    <x v="0"/>
    <x v="1"/>
    <s v="23"/>
    <s v="23120"/>
    <s v="Locomoción del personal no directivo."/>
    <n v="18000"/>
    <n v="0"/>
    <n v="18000"/>
    <n v="3905.32"/>
    <n v="3905.32"/>
    <n v="3905.32"/>
    <n v="3905.32"/>
  </r>
  <r>
    <x v="0"/>
    <x v="0"/>
    <x v="0"/>
    <x v="1"/>
    <s v="23"/>
    <s v="233"/>
    <s v="Otras indemnizaciones."/>
    <n v="700"/>
    <n v="0"/>
    <n v="700"/>
    <n v="344.4"/>
    <n v="344.4"/>
    <n v="344.4"/>
    <n v="344.4"/>
  </r>
  <r>
    <x v="0"/>
    <x v="0"/>
    <x v="0"/>
    <x v="2"/>
    <s v="47"/>
    <s v="47903"/>
    <s v="Promoción impulso contenidos digitales"/>
    <n v="100000"/>
    <n v="-100000"/>
    <n v="0"/>
    <n v="0"/>
    <n v="0"/>
    <n v="0"/>
    <n v="0"/>
  </r>
  <r>
    <x v="0"/>
    <x v="0"/>
    <x v="0"/>
    <x v="2"/>
    <s v="47"/>
    <s v="47999"/>
    <s v="Otras subvenciones a Empresas privadas."/>
    <n v="585000"/>
    <n v="-170000"/>
    <n v="415000"/>
    <n v="415000"/>
    <n v="406917"/>
    <n v="406917"/>
    <n v="406917"/>
  </r>
  <r>
    <x v="0"/>
    <x v="0"/>
    <x v="0"/>
    <x v="2"/>
    <s v="48"/>
    <s v="481"/>
    <s v="Premios, becas, etc."/>
    <n v="137000"/>
    <n v="0"/>
    <n v="137000"/>
    <n v="3700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93000"/>
    <n v="0"/>
    <n v="193000"/>
    <n v="189400"/>
    <n v="189400"/>
    <n v="0"/>
    <n v="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50000"/>
    <n v="10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160000"/>
    <n v="160000"/>
    <n v="0"/>
    <n v="0"/>
  </r>
  <r>
    <x v="0"/>
    <x v="0"/>
    <x v="0"/>
    <x v="2"/>
    <s v="48"/>
    <s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s v="48210"/>
    <s v="Transf. Asociación Española de valoración energética biomasa"/>
    <n v="85000"/>
    <n v="0"/>
    <n v="85000"/>
    <n v="85000"/>
    <n v="85000"/>
    <n v="68000"/>
    <n v="68000"/>
  </r>
  <r>
    <x v="0"/>
    <x v="0"/>
    <x v="0"/>
    <x v="2"/>
    <s v="48"/>
    <s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18000"/>
    <n v="193000"/>
    <n v="175000"/>
    <n v="175000"/>
    <n v="175000"/>
    <n v="175000"/>
  </r>
  <r>
    <x v="0"/>
    <x v="0"/>
    <x v="0"/>
    <x v="2"/>
    <s v="48"/>
    <s v="48214"/>
    <s v="Transf. CC.OO."/>
    <n v="15000"/>
    <n v="0"/>
    <n v="15000"/>
    <n v="15000"/>
    <n v="1500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19000"/>
    <n v="19000"/>
    <n v="15200"/>
    <n v="15200"/>
  </r>
  <r>
    <x v="0"/>
    <x v="0"/>
    <x v="0"/>
    <x v="2"/>
    <s v="48"/>
    <s v="48217"/>
    <s v="Transf. Cámara de Comercio VA"/>
    <n v="50000"/>
    <n v="0"/>
    <n v="50000"/>
    <n v="40000"/>
    <n v="40000"/>
    <n v="40000"/>
    <n v="40000"/>
  </r>
  <r>
    <x v="0"/>
    <x v="0"/>
    <x v="0"/>
    <x v="2"/>
    <s v="48"/>
    <s v="48218"/>
    <s v="Transferencia UEMC"/>
    <n v="90000"/>
    <n v="0"/>
    <n v="90000"/>
    <n v="72000"/>
    <n v="72000"/>
    <n v="0"/>
    <n v="0"/>
  </r>
  <r>
    <x v="0"/>
    <x v="0"/>
    <x v="0"/>
    <x v="2"/>
    <s v="48"/>
    <s v="48219"/>
    <s v="Transferencia ATA"/>
    <n v="50000"/>
    <n v="0"/>
    <n v="50000"/>
    <n v="40000"/>
    <n v="40000"/>
    <n v="40000"/>
    <n v="40000"/>
  </r>
  <r>
    <x v="0"/>
    <x v="0"/>
    <x v="0"/>
    <x v="2"/>
    <s v="48"/>
    <s v="48220"/>
    <s v="Transferencia IBERAVAL"/>
    <n v="50000"/>
    <n v="0"/>
    <n v="50000"/>
    <n v="50000"/>
    <n v="50000"/>
    <n v="40000"/>
    <n v="40000"/>
  </r>
  <r>
    <x v="0"/>
    <x v="0"/>
    <x v="0"/>
    <x v="2"/>
    <s v="48"/>
    <s v="48221"/>
    <s v="Transferencia Eylo"/>
    <n v="30000"/>
    <n v="0"/>
    <n v="30000"/>
    <n v="24000"/>
    <n v="24000"/>
    <n v="24000"/>
    <n v="24000"/>
  </r>
  <r>
    <x v="0"/>
    <x v="0"/>
    <x v="0"/>
    <x v="2"/>
    <s v="48"/>
    <s v="48222"/>
    <s v="Transferencia TECNOVITAE"/>
    <n v="12000"/>
    <n v="0"/>
    <n v="12000"/>
    <n v="12000"/>
    <n v="12000"/>
    <n v="9600"/>
    <n v="9600"/>
  </r>
  <r>
    <x v="0"/>
    <x v="0"/>
    <x v="0"/>
    <x v="2"/>
    <s v="48"/>
    <s v="48223"/>
    <s v="Convenio videojuegos"/>
    <n v="100000"/>
    <n v="0"/>
    <n v="100000"/>
    <n v="0"/>
    <n v="0"/>
    <n v="0"/>
    <n v="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64000"/>
    <n v="64000"/>
    <n v="0"/>
    <n v="0"/>
  </r>
  <r>
    <x v="0"/>
    <x v="0"/>
    <x v="0"/>
    <x v="2"/>
    <s v="48"/>
    <s v="48299"/>
    <s v="Transf. a fundaciones, instituciones y otras entidades"/>
    <n v="72000"/>
    <n v="240000"/>
    <n v="312000"/>
    <n v="161160"/>
    <n v="161160"/>
    <n v="101960"/>
    <n v="101960"/>
  </r>
  <r>
    <x v="0"/>
    <x v="0"/>
    <x v="0"/>
    <x v="3"/>
    <s v="61"/>
    <s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s v="622"/>
    <s v="Edificios y otras construcciones."/>
    <n v="20000"/>
    <n v="180932.84"/>
    <n v="200932.84"/>
    <n v="30932.84"/>
    <n v="30932.84"/>
    <n v="30932.84"/>
    <n v="30932.84"/>
  </r>
  <r>
    <x v="0"/>
    <x v="0"/>
    <x v="0"/>
    <x v="3"/>
    <s v="62"/>
    <s v="623"/>
    <s v="Maquinaria, instalaciones técnicas y utillaje."/>
    <n v="75000"/>
    <n v="127500"/>
    <n v="202500"/>
    <n v="198881.81"/>
    <n v="198754.82"/>
    <n v="0"/>
    <n v="0"/>
  </r>
  <r>
    <x v="0"/>
    <x v="0"/>
    <x v="0"/>
    <x v="3"/>
    <s v="62"/>
    <s v="624"/>
    <s v="Elementos de transporte."/>
    <n v="0"/>
    <n v="35000"/>
    <n v="35000"/>
    <n v="0"/>
    <n v="0"/>
    <n v="0"/>
    <n v="0"/>
  </r>
  <r>
    <x v="0"/>
    <x v="0"/>
    <x v="0"/>
    <x v="3"/>
    <s v="62"/>
    <s v="625"/>
    <s v="Mobiliario."/>
    <n v="356297"/>
    <n v="50000"/>
    <n v="406297"/>
    <n v="356297"/>
    <n v="342244.87"/>
    <n v="0"/>
    <n v="0"/>
  </r>
  <r>
    <x v="0"/>
    <x v="0"/>
    <x v="0"/>
    <x v="3"/>
    <s v="62"/>
    <s v="626"/>
    <s v="Equipos para procesos de información."/>
    <n v="1528704"/>
    <n v="18150"/>
    <n v="1546854"/>
    <n v="1515180.96"/>
    <n v="1401731.76"/>
    <n v="0"/>
    <n v="0"/>
  </r>
  <r>
    <x v="0"/>
    <x v="0"/>
    <x v="0"/>
    <x v="3"/>
    <s v="62"/>
    <s v="629"/>
    <s v="Otras inv nuevas asoc al funcionam operativo de los serv"/>
    <n v="0"/>
    <n v="30000"/>
    <n v="30000"/>
    <n v="17675.14"/>
    <n v="17675.14"/>
    <n v="0"/>
    <n v="0"/>
  </r>
  <r>
    <x v="0"/>
    <x v="0"/>
    <x v="0"/>
    <x v="3"/>
    <s v="63"/>
    <s v="632"/>
    <s v="Edificios y otras construcciones."/>
    <n v="0"/>
    <n v="78650"/>
    <n v="78650"/>
    <n v="72350.740000000005"/>
    <n v="72350.740000000005"/>
    <n v="28858.5"/>
    <n v="28858.5"/>
  </r>
  <r>
    <x v="0"/>
    <x v="0"/>
    <x v="0"/>
    <x v="3"/>
    <s v="63"/>
    <s v="633"/>
    <s v="Maquinaria, instalaciones técnicas y utillaje."/>
    <n v="0"/>
    <n v="40000"/>
    <n v="40000"/>
    <n v="36234.71"/>
    <n v="36234.71"/>
    <n v="0"/>
    <n v="0"/>
  </r>
  <r>
    <x v="0"/>
    <x v="1"/>
    <x v="1"/>
    <x v="0"/>
    <s v="10"/>
    <s v="10000"/>
    <s v="Retribuciones básicas"/>
    <n v="1415099"/>
    <n v="0"/>
    <n v="1415099"/>
    <n v="1381622.63"/>
    <n v="1381622.63"/>
    <n v="1183187.49"/>
    <n v="1183187.49"/>
  </r>
  <r>
    <x v="0"/>
    <x v="1"/>
    <x v="1"/>
    <x v="0"/>
    <s v="11"/>
    <s v="11000"/>
    <s v="Retribuciones básicas."/>
    <n v="839646"/>
    <n v="13000"/>
    <n v="852646"/>
    <n v="851133.89"/>
    <n v="851133.89"/>
    <n v="724823.21"/>
    <n v="724823.21"/>
  </r>
  <r>
    <x v="0"/>
    <x v="1"/>
    <x v="1"/>
    <x v="0"/>
    <s v="12"/>
    <s v="12000"/>
    <s v="Sueldos del Grupo A1."/>
    <n v="18087"/>
    <n v="0"/>
    <n v="18087"/>
    <n v="18111.53"/>
    <n v="18111.53"/>
    <n v="15576.25"/>
    <n v="15576.25"/>
  </r>
  <r>
    <x v="0"/>
    <x v="1"/>
    <x v="1"/>
    <x v="0"/>
    <s v="12"/>
    <s v="12003"/>
    <s v="Sueldos del Grupo C1."/>
    <n v="48726"/>
    <n v="0"/>
    <n v="48726"/>
    <n v="47420.58"/>
    <n v="47420.58"/>
    <n v="40803.440000000002"/>
    <n v="40803.440000000002"/>
  </r>
  <r>
    <x v="0"/>
    <x v="1"/>
    <x v="1"/>
    <x v="0"/>
    <s v="12"/>
    <s v="12006"/>
    <s v="Trienios."/>
    <n v="19996"/>
    <n v="0"/>
    <n v="19996"/>
    <n v="22258.73"/>
    <n v="22258.73"/>
    <n v="19193.560000000001"/>
    <n v="19193.560000000001"/>
  </r>
  <r>
    <x v="0"/>
    <x v="1"/>
    <x v="1"/>
    <x v="0"/>
    <s v="12"/>
    <s v="12100"/>
    <s v="Complemento de destino."/>
    <n v="46284"/>
    <n v="0"/>
    <n v="46284"/>
    <n v="45799.3"/>
    <n v="45799.3"/>
    <n v="38612.82"/>
    <n v="38612.82"/>
  </r>
  <r>
    <x v="0"/>
    <x v="1"/>
    <x v="1"/>
    <x v="0"/>
    <s v="12"/>
    <s v="12101"/>
    <s v="Complemento específico."/>
    <n v="122807"/>
    <n v="10000"/>
    <n v="132807"/>
    <n v="121617.19"/>
    <n v="121617.19"/>
    <n v="104350.94"/>
    <n v="104350.94"/>
  </r>
  <r>
    <x v="0"/>
    <x v="1"/>
    <x v="1"/>
    <x v="0"/>
    <s v="12"/>
    <s v="12103"/>
    <s v="Otros complementos."/>
    <n v="3975"/>
    <n v="0"/>
    <n v="3975"/>
    <n v="11691.63"/>
    <n v="11691.63"/>
    <n v="9617.25"/>
    <n v="9617.25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26000"/>
    <n v="25994.799999999999"/>
    <n v="25994.799999999999"/>
    <n v="25994.799999999999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29569.96"/>
    <n v="29569.96"/>
    <n v="29569.96"/>
    <n v="29569.96"/>
  </r>
  <r>
    <x v="0"/>
    <x v="1"/>
    <x v="1"/>
    <x v="1"/>
    <s v="22"/>
    <s v="22699"/>
    <s v="Otros gastos diversos"/>
    <n v="0"/>
    <n v="0"/>
    <n v="0"/>
    <n v="3026.03"/>
    <n v="3026.03"/>
    <n v="569.4"/>
    <n v="569.4"/>
  </r>
  <r>
    <x v="0"/>
    <x v="1"/>
    <x v="1"/>
    <x v="1"/>
    <s v="23"/>
    <s v="23000"/>
    <s v="Dietas de los miembros de los órganos de gobierno."/>
    <n v="13000"/>
    <n v="0"/>
    <n v="13000"/>
    <n v="7887.83"/>
    <n v="7887.83"/>
    <n v="7887.83"/>
    <n v="7887.83"/>
  </r>
  <r>
    <x v="0"/>
    <x v="1"/>
    <x v="1"/>
    <x v="1"/>
    <s v="23"/>
    <s v="23010"/>
    <s v="Dietas del personal directivo."/>
    <n v="1000"/>
    <n v="0"/>
    <n v="1000"/>
    <n v="305.45999999999998"/>
    <n v="305.45999999999998"/>
    <n v="305.45999999999998"/>
    <n v="305.45999999999998"/>
  </r>
  <r>
    <x v="0"/>
    <x v="1"/>
    <x v="1"/>
    <x v="1"/>
    <s v="23"/>
    <s v="23020"/>
    <s v="Dietas del personal no directivo"/>
    <n v="900"/>
    <n v="0"/>
    <n v="900"/>
    <n v="456.78"/>
    <n v="456.78"/>
    <n v="456.78"/>
    <n v="456.78"/>
  </r>
  <r>
    <x v="0"/>
    <x v="1"/>
    <x v="1"/>
    <x v="1"/>
    <s v="23"/>
    <s v="23100"/>
    <s v="Locomoción de los miembros de los órganos de gobierno."/>
    <n v="13000"/>
    <n v="0"/>
    <n v="13000"/>
    <n v="8742.86"/>
    <n v="8742.86"/>
    <n v="8742.86"/>
    <n v="8742.86"/>
  </r>
  <r>
    <x v="0"/>
    <x v="1"/>
    <x v="1"/>
    <x v="1"/>
    <s v="23"/>
    <s v="23110"/>
    <s v="Locomoción del personal directivo."/>
    <n v="2000"/>
    <n v="0"/>
    <n v="2000"/>
    <n v="758"/>
    <n v="758"/>
    <n v="758"/>
    <n v="758"/>
  </r>
  <r>
    <x v="0"/>
    <x v="1"/>
    <x v="1"/>
    <x v="1"/>
    <s v="23"/>
    <s v="23120"/>
    <s v="Locomoción del personal no directivo."/>
    <n v="500"/>
    <n v="0"/>
    <n v="500"/>
    <n v="1154.42"/>
    <n v="1154.42"/>
    <n v="1154.42"/>
    <n v="1154.42"/>
  </r>
  <r>
    <x v="0"/>
    <x v="1"/>
    <x v="1"/>
    <x v="1"/>
    <s v="23"/>
    <s v="233"/>
    <s v="Otras indemnizaciones."/>
    <n v="0"/>
    <n v="0"/>
    <n v="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87164.99"/>
    <n v="87164.99"/>
    <n v="79901.179999999993"/>
    <n v="79901.179999999993"/>
  </r>
  <r>
    <x v="0"/>
    <x v="2"/>
    <x v="2"/>
    <x v="0"/>
    <s v="12"/>
    <s v="12000"/>
    <s v="Sueldos del Grupo A1."/>
    <n v="235135"/>
    <n v="0"/>
    <n v="235135"/>
    <n v="209956.91"/>
    <n v="209956.91"/>
    <n v="181042.91"/>
    <n v="181042.91"/>
  </r>
  <r>
    <x v="0"/>
    <x v="2"/>
    <x v="2"/>
    <x v="0"/>
    <s v="12"/>
    <s v="12001"/>
    <s v="Sueldos del Grupo A2."/>
    <n v="31810"/>
    <n v="0"/>
    <n v="31810"/>
    <n v="30934.34"/>
    <n v="30934.34"/>
    <n v="18269.849999999999"/>
    <n v="18269.849999999999"/>
  </r>
  <r>
    <x v="0"/>
    <x v="2"/>
    <x v="2"/>
    <x v="0"/>
    <s v="12"/>
    <s v="12003"/>
    <s v="Sueldos del Grupo C1."/>
    <n v="91361"/>
    <n v="0"/>
    <n v="91361"/>
    <n v="73617.23"/>
    <n v="73617.23"/>
    <n v="61352.23"/>
    <n v="61352.23"/>
  </r>
  <r>
    <x v="0"/>
    <x v="2"/>
    <x v="2"/>
    <x v="0"/>
    <s v="12"/>
    <s v="12004"/>
    <s v="Sueldos del Grupo C2."/>
    <n v="30976"/>
    <n v="0"/>
    <n v="30976"/>
    <n v="30134.46"/>
    <n v="30134.46"/>
    <n v="19875.740000000002"/>
    <n v="19875.740000000002"/>
  </r>
  <r>
    <x v="0"/>
    <x v="2"/>
    <x v="2"/>
    <x v="0"/>
    <s v="12"/>
    <s v="12006"/>
    <s v="Trienios."/>
    <n v="99770"/>
    <n v="0"/>
    <n v="99770"/>
    <n v="100320.24"/>
    <n v="100320.24"/>
    <n v="85348.57"/>
    <n v="85348.57"/>
  </r>
  <r>
    <x v="0"/>
    <x v="2"/>
    <x v="2"/>
    <x v="0"/>
    <s v="12"/>
    <s v="12100"/>
    <s v="Complemento de destino."/>
    <n v="270762"/>
    <n v="0"/>
    <n v="270762"/>
    <n v="237395.17"/>
    <n v="237395.17"/>
    <n v="196186.72"/>
    <n v="196186.72"/>
  </r>
  <r>
    <x v="0"/>
    <x v="2"/>
    <x v="2"/>
    <x v="0"/>
    <s v="12"/>
    <s v="12101"/>
    <s v="Complemento específico."/>
    <n v="717255"/>
    <n v="0"/>
    <n v="717255"/>
    <n v="630291.51"/>
    <n v="630291.51"/>
    <n v="545671.5"/>
    <n v="545671.5"/>
  </r>
  <r>
    <x v="0"/>
    <x v="2"/>
    <x v="2"/>
    <x v="0"/>
    <s v="12"/>
    <s v="12103"/>
    <s v="Otros complementos."/>
    <n v="33432"/>
    <n v="0"/>
    <n v="33432"/>
    <n v="48181.51"/>
    <n v="48181.51"/>
    <n v="40274.620000000003"/>
    <n v="40274.620000000003"/>
  </r>
  <r>
    <x v="0"/>
    <x v="2"/>
    <x v="2"/>
    <x v="1"/>
    <s v="20"/>
    <s v="203"/>
    <s v="Arrendamientos de maquinaria, instalaciones y utillaje."/>
    <n v="2500"/>
    <n v="0"/>
    <n v="2500"/>
    <n v="270"/>
    <n v="270"/>
    <n v="248.89"/>
    <n v="248.89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2137.2800000000002"/>
    <n v="2137.2800000000002"/>
  </r>
  <r>
    <x v="0"/>
    <x v="2"/>
    <x v="2"/>
    <x v="1"/>
    <s v="22"/>
    <s v="22604"/>
    <s v="Jurídicos, contenciosos."/>
    <n v="119760"/>
    <n v="0"/>
    <n v="119760"/>
    <n v="94384.75"/>
    <n v="94384.75"/>
    <n v="94384.75"/>
    <n v="94084.75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80683.320000000007"/>
    <n v="56014.99"/>
    <n v="45231.97"/>
    <n v="45231.97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4544.26"/>
    <n v="24544.26"/>
    <n v="20657.259999999998"/>
    <n v="20657.259999999998"/>
  </r>
  <r>
    <x v="0"/>
    <x v="3"/>
    <x v="3"/>
    <x v="0"/>
    <s v="12"/>
    <s v="12004"/>
    <s v="Sueldos del Grupo C2."/>
    <n v="72278"/>
    <n v="-8000"/>
    <n v="64278"/>
    <n v="62386.97"/>
    <n v="62386.97"/>
    <n v="51169.61"/>
    <n v="51169.61"/>
  </r>
  <r>
    <x v="0"/>
    <x v="3"/>
    <x v="3"/>
    <x v="0"/>
    <s v="12"/>
    <s v="12005"/>
    <s v="Sueldos del Grupo E."/>
    <n v="18926"/>
    <n v="0"/>
    <n v="18926"/>
    <n v="9209.08"/>
    <n v="9209.08"/>
    <n v="15.08"/>
    <n v="15.08"/>
  </r>
  <r>
    <x v="0"/>
    <x v="3"/>
    <x v="3"/>
    <x v="0"/>
    <s v="12"/>
    <s v="12006"/>
    <s v="Trienios."/>
    <n v="28772"/>
    <n v="0"/>
    <n v="28772"/>
    <n v="27768.83"/>
    <n v="27768.83"/>
    <n v="22573.47"/>
    <n v="22573.47"/>
  </r>
  <r>
    <x v="0"/>
    <x v="3"/>
    <x v="3"/>
    <x v="0"/>
    <s v="12"/>
    <s v="12100"/>
    <s v="Complemento de destino."/>
    <n v="63619"/>
    <n v="0"/>
    <n v="63619"/>
    <n v="50798.85"/>
    <n v="50798.85"/>
    <n v="38181.94"/>
    <n v="38181.94"/>
  </r>
  <r>
    <x v="0"/>
    <x v="3"/>
    <x v="3"/>
    <x v="0"/>
    <s v="12"/>
    <s v="12101"/>
    <s v="Complemento específico."/>
    <n v="172005"/>
    <n v="-29000"/>
    <n v="143005"/>
    <n v="134086.28"/>
    <n v="134086.28"/>
    <n v="110481.76"/>
    <n v="110481.76"/>
  </r>
  <r>
    <x v="0"/>
    <x v="3"/>
    <x v="3"/>
    <x v="0"/>
    <s v="12"/>
    <s v="12103"/>
    <s v="Otros complementos."/>
    <n v="25828"/>
    <n v="0"/>
    <n v="25828"/>
    <n v="25824.76"/>
    <n v="25824.76"/>
    <n v="19405.599999999999"/>
    <n v="19405.599999999999"/>
  </r>
  <r>
    <x v="0"/>
    <x v="3"/>
    <x v="3"/>
    <x v="0"/>
    <s v="13"/>
    <s v="13000"/>
    <s v="Retribuciones básicas."/>
    <n v="246533"/>
    <n v="0"/>
    <n v="246533"/>
    <n v="213550.55"/>
    <n v="213550.55"/>
    <n v="176822.84"/>
    <n v="176822.84"/>
  </r>
  <r>
    <x v="0"/>
    <x v="3"/>
    <x v="3"/>
    <x v="0"/>
    <s v="13"/>
    <s v="13001"/>
    <s v="Horas extraordinarias"/>
    <n v="12000"/>
    <n v="0"/>
    <n v="12000"/>
    <n v="14560.74"/>
    <n v="14560.74"/>
    <n v="9897.2099999999991"/>
    <n v="9897.2099999999991"/>
  </r>
  <r>
    <x v="0"/>
    <x v="3"/>
    <x v="3"/>
    <x v="0"/>
    <s v="13"/>
    <s v="13002"/>
    <s v="Otras remuneraciones."/>
    <n v="211883"/>
    <n v="35000"/>
    <n v="246883"/>
    <n v="219536.98"/>
    <n v="219536.98"/>
    <n v="188213.2"/>
    <n v="188213.2"/>
  </r>
  <r>
    <x v="0"/>
    <x v="3"/>
    <x v="3"/>
    <x v="0"/>
    <s v="13"/>
    <s v="131"/>
    <s v="Laboral temporal."/>
    <n v="15000"/>
    <n v="0"/>
    <n v="15000"/>
    <n v="37437.31"/>
    <n v="37437.31"/>
    <n v="25740.83"/>
    <n v="25740.83"/>
  </r>
  <r>
    <x v="0"/>
    <x v="3"/>
    <x v="3"/>
    <x v="0"/>
    <s v="15"/>
    <s v="151"/>
    <s v="Gratificaciones."/>
    <n v="15000"/>
    <n v="0"/>
    <n v="15000"/>
    <n v="14591.38"/>
    <n v="14591.38"/>
    <n v="14523.03"/>
    <n v="14523.03"/>
  </r>
  <r>
    <x v="0"/>
    <x v="3"/>
    <x v="3"/>
    <x v="1"/>
    <s v="20"/>
    <s v="203"/>
    <s v="Arrendamientos de maquinaria, instalaciones y utillaje."/>
    <n v="5000"/>
    <n v="0"/>
    <n v="5000"/>
    <n v="4753.37"/>
    <n v="4753.37"/>
    <n v="4466.6499999999996"/>
    <n v="4466.6499999999996"/>
  </r>
  <r>
    <x v="0"/>
    <x v="3"/>
    <x v="3"/>
    <x v="1"/>
    <s v="21"/>
    <s v="213"/>
    <s v="Reparación de maquinaria, instalaciones técnicas y utillaje."/>
    <n v="10000"/>
    <n v="0"/>
    <n v="10000"/>
    <n v="8206.9"/>
    <n v="8206.9"/>
    <n v="7266.36"/>
    <n v="7266.36"/>
  </r>
  <r>
    <x v="0"/>
    <x v="3"/>
    <x v="3"/>
    <x v="1"/>
    <s v="21"/>
    <s v="214"/>
    <s v="Reparación de elementos de transporte."/>
    <n v="5000"/>
    <n v="0"/>
    <n v="5000"/>
    <n v="3799.42"/>
    <n v="3755.91"/>
    <n v="3755.91"/>
    <n v="3755.91"/>
  </r>
  <r>
    <x v="0"/>
    <x v="3"/>
    <x v="3"/>
    <x v="1"/>
    <s v="21"/>
    <s v="215"/>
    <s v="Mobiliario."/>
    <n v="0"/>
    <n v="0"/>
    <n v="0"/>
    <n v="1694"/>
    <n v="1694"/>
    <n v="1694"/>
    <n v="1694"/>
  </r>
  <r>
    <x v="0"/>
    <x v="3"/>
    <x v="3"/>
    <x v="1"/>
    <s v="22"/>
    <s v="22000"/>
    <s v="Ordinario no inventariable."/>
    <n v="110000"/>
    <n v="0"/>
    <n v="110000"/>
    <n v="76966.960000000006"/>
    <n v="76966.960000000006"/>
    <n v="36890.519999999997"/>
    <n v="36890.519999999997"/>
  </r>
  <r>
    <x v="0"/>
    <x v="3"/>
    <x v="3"/>
    <x v="1"/>
    <s v="22"/>
    <s v="22103"/>
    <s v="Combustibles y carburantes."/>
    <n v="9000"/>
    <n v="0"/>
    <n v="9000"/>
    <n v="10427.959999999999"/>
    <n v="10427.959999999999"/>
    <n v="5184.59"/>
    <n v="5184.59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179.61"/>
    <n v="179.61"/>
    <n v="179.61"/>
    <n v="179.61"/>
  </r>
  <r>
    <x v="0"/>
    <x v="3"/>
    <x v="3"/>
    <x v="1"/>
    <s v="22"/>
    <s v="22601"/>
    <s v="Atenciones protocolarias y representativas."/>
    <n v="12500"/>
    <n v="0"/>
    <n v="12500"/>
    <n v="7503.79"/>
    <n v="7503.79"/>
    <n v="6474.08"/>
    <n v="6474.08"/>
  </r>
  <r>
    <x v="0"/>
    <x v="3"/>
    <x v="3"/>
    <x v="1"/>
    <s v="22"/>
    <s v="22602"/>
    <s v="Publicidad y propaganda."/>
    <n v="3500"/>
    <n v="0"/>
    <n v="3500"/>
    <n v="2744.61"/>
    <n v="2744.61"/>
    <n v="0"/>
    <n v="0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8565.19"/>
    <n v="8565.19"/>
    <n v="7227.05"/>
    <n v="7227.05"/>
  </r>
  <r>
    <x v="0"/>
    <x v="3"/>
    <x v="3"/>
    <x v="1"/>
    <s v="22"/>
    <s v="22799"/>
    <s v="Otros trabajos realizados por otras empresas y profes."/>
    <n v="8500"/>
    <n v="0"/>
    <n v="8500"/>
    <n v="859.1"/>
    <n v="859.1"/>
    <n v="0"/>
    <n v="0"/>
  </r>
  <r>
    <x v="0"/>
    <x v="3"/>
    <x v="3"/>
    <x v="1"/>
    <s v="23"/>
    <s v="23020"/>
    <s v="Dietas del personal no directivo"/>
    <n v="1000"/>
    <n v="0"/>
    <n v="1000"/>
    <n v="239.81"/>
    <n v="239.81"/>
    <n v="239.81"/>
    <n v="211.61"/>
  </r>
  <r>
    <x v="0"/>
    <x v="3"/>
    <x v="3"/>
    <x v="1"/>
    <s v="23"/>
    <s v="23120"/>
    <s v="Locomoción del personal no directivo."/>
    <n v="1000"/>
    <n v="0"/>
    <n v="1000"/>
    <n v="724.9"/>
    <n v="724.9"/>
    <n v="724.9"/>
    <n v="724.9"/>
  </r>
  <r>
    <x v="0"/>
    <x v="4"/>
    <x v="4"/>
    <x v="0"/>
    <s v="13"/>
    <s v="13000"/>
    <s v="Retribuciones básicas."/>
    <n v="47317"/>
    <n v="0"/>
    <n v="47317"/>
    <n v="47600.59"/>
    <n v="47600.59"/>
    <n v="40326.379999999997"/>
    <n v="40326.379999999997"/>
  </r>
  <r>
    <x v="0"/>
    <x v="4"/>
    <x v="4"/>
    <x v="0"/>
    <s v="13"/>
    <s v="13002"/>
    <s v="Otras remuneraciones."/>
    <n v="48445"/>
    <n v="10000"/>
    <n v="58445"/>
    <n v="48989.25"/>
    <n v="48989.25"/>
    <n v="41743.26"/>
    <n v="41743.26"/>
  </r>
  <r>
    <x v="0"/>
    <x v="4"/>
    <x v="4"/>
    <x v="1"/>
    <s v="20"/>
    <s v="203"/>
    <s v="Arrendamientos de maquinaria, instalaciones y utillaje."/>
    <n v="5200"/>
    <n v="500"/>
    <n v="5700"/>
    <n v="5290.22"/>
    <n v="5290.22"/>
    <n v="3590.21"/>
    <n v="3590.21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48.72"/>
    <n v="48.72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2570.09"/>
    <n v="2570.09"/>
  </r>
  <r>
    <x v="0"/>
    <x v="4"/>
    <x v="4"/>
    <x v="1"/>
    <s v="22"/>
    <s v="22104"/>
    <s v="Vestuario."/>
    <n v="2000"/>
    <n v="0"/>
    <n v="2000"/>
    <n v="976.77"/>
    <n v="976.77"/>
    <n v="976.77"/>
    <n v="976.77"/>
  </r>
  <r>
    <x v="0"/>
    <x v="4"/>
    <x v="4"/>
    <x v="1"/>
    <s v="22"/>
    <s v="22199"/>
    <s v="Otros suministros."/>
    <n v="112000"/>
    <n v="-10500"/>
    <n v="101500"/>
    <n v="52503.360000000001"/>
    <n v="52503.360000000001"/>
    <n v="26019.08"/>
    <n v="26019.08"/>
  </r>
  <r>
    <x v="0"/>
    <x v="4"/>
    <x v="4"/>
    <x v="1"/>
    <s v="22"/>
    <s v="22699"/>
    <s v="Otros gastos diversos"/>
    <n v="2000"/>
    <n v="0"/>
    <n v="2000"/>
    <n v="1600.1"/>
    <n v="1600.1"/>
    <n v="248.68"/>
    <n v="248.68"/>
  </r>
  <r>
    <x v="0"/>
    <x v="5"/>
    <x v="5"/>
    <x v="0"/>
    <s v="12"/>
    <s v="12000"/>
    <s v="Sueldos del Grupo A1."/>
    <n v="18087"/>
    <n v="0"/>
    <n v="18087"/>
    <n v="18611.53"/>
    <n v="18611.53"/>
    <n v="15576.25"/>
    <n v="15576.25"/>
  </r>
  <r>
    <x v="0"/>
    <x v="5"/>
    <x v="5"/>
    <x v="0"/>
    <s v="12"/>
    <s v="12001"/>
    <s v="Sueldos del Grupo A2."/>
    <n v="95430"/>
    <n v="-4000"/>
    <n v="91430"/>
    <n v="81741.429999999993"/>
    <n v="81741.429999999993"/>
    <n v="65273.71"/>
    <n v="65273.71"/>
  </r>
  <r>
    <x v="0"/>
    <x v="5"/>
    <x v="5"/>
    <x v="0"/>
    <s v="12"/>
    <s v="12004"/>
    <s v="Sueldos del Grupo C2."/>
    <n v="10325"/>
    <n v="0"/>
    <n v="10325"/>
    <n v="10553.13"/>
    <n v="10553.13"/>
    <n v="8688.39"/>
    <n v="8688.39"/>
  </r>
  <r>
    <x v="0"/>
    <x v="5"/>
    <x v="5"/>
    <x v="0"/>
    <s v="12"/>
    <s v="12006"/>
    <s v="Trienios."/>
    <n v="30174"/>
    <n v="0"/>
    <n v="30174"/>
    <n v="26689.01"/>
    <n v="26689.01"/>
    <n v="22168.43"/>
    <n v="22168.43"/>
  </r>
  <r>
    <x v="0"/>
    <x v="5"/>
    <x v="5"/>
    <x v="0"/>
    <s v="12"/>
    <s v="12100"/>
    <s v="Complemento de destino."/>
    <n v="70713"/>
    <n v="0"/>
    <n v="70713"/>
    <n v="70067.38"/>
    <n v="70067.38"/>
    <n v="51828.61"/>
    <n v="51828.61"/>
  </r>
  <r>
    <x v="0"/>
    <x v="5"/>
    <x v="5"/>
    <x v="0"/>
    <s v="12"/>
    <s v="12101"/>
    <s v="Complemento específico."/>
    <n v="177149"/>
    <n v="0"/>
    <n v="177149"/>
    <n v="164207.04999999999"/>
    <n v="164207.04999999999"/>
    <n v="134844.94"/>
    <n v="134844.94"/>
  </r>
  <r>
    <x v="0"/>
    <x v="5"/>
    <x v="5"/>
    <x v="0"/>
    <s v="12"/>
    <s v="12103"/>
    <s v="Otros complementos."/>
    <n v="12222"/>
    <n v="0"/>
    <n v="12222"/>
    <n v="13257.1"/>
    <n v="13257.1"/>
    <n v="10485.94"/>
    <n v="10485.94"/>
  </r>
  <r>
    <x v="0"/>
    <x v="5"/>
    <x v="5"/>
    <x v="0"/>
    <s v="13"/>
    <s v="13000"/>
    <s v="Retribuciones básicas."/>
    <n v="34156"/>
    <n v="0"/>
    <n v="34156"/>
    <n v="33622.74"/>
    <n v="33622.74"/>
    <n v="27471.91"/>
    <n v="27471.91"/>
  </r>
  <r>
    <x v="0"/>
    <x v="5"/>
    <x v="5"/>
    <x v="0"/>
    <s v="13"/>
    <s v="13002"/>
    <s v="Otras remuneraciones."/>
    <n v="35585"/>
    <n v="8000"/>
    <n v="43585"/>
    <n v="32739.09"/>
    <n v="32739.09"/>
    <n v="27569.29"/>
    <n v="27569.29"/>
  </r>
  <r>
    <x v="0"/>
    <x v="5"/>
    <x v="5"/>
    <x v="0"/>
    <s v="13"/>
    <s v="131"/>
    <s v="Laboral temporal."/>
    <n v="0"/>
    <n v="0"/>
    <n v="0"/>
    <n v="3376.34"/>
    <n v="3376.34"/>
    <n v="2704.26"/>
    <n v="2704.26"/>
  </r>
  <r>
    <x v="0"/>
    <x v="5"/>
    <x v="5"/>
    <x v="1"/>
    <s v="20"/>
    <s v="203"/>
    <s v="Arrendamientos de maquinaria, instalaciones y utillaje."/>
    <n v="1600"/>
    <n v="0"/>
    <n v="1600"/>
    <n v="1485"/>
    <n v="1485"/>
    <n v="985.53"/>
    <n v="985.53"/>
  </r>
  <r>
    <x v="0"/>
    <x v="5"/>
    <x v="5"/>
    <x v="1"/>
    <s v="21"/>
    <s v="213"/>
    <s v="Reparación de maquinaria, instalaciones técnicas y utillaje."/>
    <n v="1000"/>
    <n v="0"/>
    <n v="1000"/>
    <n v="535.26"/>
    <n v="535.26"/>
    <n v="344.28"/>
    <n v="344.28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62826.93"/>
    <n v="60857.69"/>
    <n v="60437.69"/>
    <n v="60437.69"/>
  </r>
  <r>
    <x v="0"/>
    <x v="5"/>
    <x v="5"/>
    <x v="1"/>
    <s v="22"/>
    <s v="22199"/>
    <s v="Otros suministros."/>
    <n v="1000"/>
    <n v="0"/>
    <n v="1000"/>
    <n v="2000"/>
    <n v="411.43"/>
    <n v="411.43"/>
    <n v="411.43"/>
  </r>
  <r>
    <x v="0"/>
    <x v="5"/>
    <x v="5"/>
    <x v="1"/>
    <s v="22"/>
    <s v="22602"/>
    <s v="Publicidad y propaganda."/>
    <n v="3000"/>
    <n v="0"/>
    <n v="3000"/>
    <n v="7884.1"/>
    <n v="7884.1"/>
    <n v="4617.1000000000004"/>
    <n v="4617.1000000000004"/>
  </r>
  <r>
    <x v="0"/>
    <x v="5"/>
    <x v="5"/>
    <x v="1"/>
    <s v="22"/>
    <s v="22606"/>
    <s v="Reuniones, conferencias y cursos."/>
    <n v="4500"/>
    <n v="0"/>
    <n v="4500"/>
    <n v="828.85"/>
    <n v="828.85"/>
    <n v="828.85"/>
    <n v="828.85"/>
  </r>
  <r>
    <x v="0"/>
    <x v="5"/>
    <x v="5"/>
    <x v="1"/>
    <s v="22"/>
    <s v="22699"/>
    <s v="Otros gastos diversos"/>
    <n v="0"/>
    <n v="0"/>
    <n v="0"/>
    <n v="148.5"/>
    <n v="148.5"/>
    <n v="148.5"/>
    <n v="148.5"/>
  </r>
  <r>
    <x v="0"/>
    <x v="5"/>
    <x v="5"/>
    <x v="1"/>
    <s v="22"/>
    <s v="22706"/>
    <s v="Estudios y trabajos técnicos."/>
    <n v="80500"/>
    <n v="0"/>
    <n v="80500"/>
    <n v="58266.9"/>
    <n v="58266.9"/>
    <n v="50219.86"/>
    <n v="50219.86"/>
  </r>
  <r>
    <x v="0"/>
    <x v="5"/>
    <x v="5"/>
    <x v="1"/>
    <s v="22"/>
    <s v="22799"/>
    <s v="Otros trabajos realizados por otras empresas y profes."/>
    <n v="58100"/>
    <n v="0"/>
    <n v="58100"/>
    <n v="64230.68"/>
    <n v="64230.68"/>
    <n v="22415.58"/>
    <n v="22415.58"/>
  </r>
  <r>
    <x v="0"/>
    <x v="5"/>
    <x v="5"/>
    <x v="3"/>
    <s v="62"/>
    <s v="623"/>
    <s v="Maquinaria, instalaciones técnicas y utillaje."/>
    <n v="0"/>
    <n v="0"/>
    <n v="0"/>
    <n v="0"/>
    <n v="0"/>
    <n v="0"/>
    <n v="0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8087"/>
    <n v="0"/>
    <n v="18087"/>
    <n v="18311.53"/>
    <n v="18311.53"/>
    <n v="15576.25"/>
    <n v="15576.25"/>
  </r>
  <r>
    <x v="0"/>
    <x v="6"/>
    <x v="6"/>
    <x v="0"/>
    <s v="12"/>
    <s v="12003"/>
    <s v="Sueldos del Grupo C1."/>
    <n v="12181"/>
    <n v="0"/>
    <n v="12181"/>
    <n v="12161.13"/>
    <n v="12161.13"/>
    <n v="10328.629999999999"/>
    <n v="10328.629999999999"/>
  </r>
  <r>
    <x v="0"/>
    <x v="6"/>
    <x v="6"/>
    <x v="0"/>
    <s v="12"/>
    <s v="12004"/>
    <s v="Sueldos del Grupo C2."/>
    <n v="10325"/>
    <n v="0"/>
    <n v="10325"/>
    <n v="10153.129999999999"/>
    <n v="10153.129999999999"/>
    <n v="8688.39"/>
    <n v="8688.39"/>
  </r>
  <r>
    <x v="0"/>
    <x v="6"/>
    <x v="6"/>
    <x v="0"/>
    <s v="12"/>
    <s v="12006"/>
    <s v="Trienios."/>
    <n v="15784"/>
    <n v="6000"/>
    <n v="21784"/>
    <n v="16472.21"/>
    <n v="16472.21"/>
    <n v="14160.73"/>
    <n v="14160.73"/>
  </r>
  <r>
    <x v="0"/>
    <x v="6"/>
    <x v="6"/>
    <x v="0"/>
    <s v="12"/>
    <s v="12100"/>
    <s v="Complemento de destino."/>
    <n v="28759"/>
    <n v="0"/>
    <n v="28759"/>
    <n v="28301.94"/>
    <n v="28301.94"/>
    <n v="24186.7"/>
    <n v="24186.7"/>
  </r>
  <r>
    <x v="0"/>
    <x v="6"/>
    <x v="6"/>
    <x v="0"/>
    <s v="12"/>
    <s v="12101"/>
    <s v="Complemento específico."/>
    <n v="65383"/>
    <n v="0"/>
    <n v="65383"/>
    <n v="64263.839999999997"/>
    <n v="64263.839999999997"/>
    <n v="54988"/>
    <n v="54988"/>
  </r>
  <r>
    <x v="0"/>
    <x v="6"/>
    <x v="6"/>
    <x v="0"/>
    <s v="12"/>
    <s v="12103"/>
    <s v="Otros complementos."/>
    <n v="7390"/>
    <n v="0"/>
    <n v="7390"/>
    <n v="9891.67"/>
    <n v="9891.67"/>
    <n v="8067.49"/>
    <n v="8067.49"/>
  </r>
  <r>
    <x v="0"/>
    <x v="6"/>
    <x v="6"/>
    <x v="1"/>
    <s v="20"/>
    <s v="203"/>
    <s v="Arrendamientos de maquinaria, instalaciones y utillaje."/>
    <n v="4500"/>
    <n v="0"/>
    <n v="4500"/>
    <n v="3026.55"/>
    <n v="3026.55"/>
    <n v="2668.81"/>
    <n v="2668.81"/>
  </r>
  <r>
    <x v="0"/>
    <x v="6"/>
    <x v="6"/>
    <x v="1"/>
    <s v="21"/>
    <s v="213"/>
    <s v="Reparación de maquinaria, instalaciones técnicas y utillaje."/>
    <n v="3500"/>
    <n v="2990"/>
    <n v="6490"/>
    <n v="3932.35"/>
    <n v="3932.35"/>
    <n v="1779.38"/>
    <n v="1779.38"/>
  </r>
  <r>
    <x v="0"/>
    <x v="6"/>
    <x v="6"/>
    <x v="1"/>
    <s v="22"/>
    <s v="22001"/>
    <s v="Prensa, revistas, libros y otras publicaciones."/>
    <n v="50500"/>
    <n v="0"/>
    <n v="50500"/>
    <n v="57511.78"/>
    <n v="57511.78"/>
    <n v="51444.480000000003"/>
    <n v="51444.480000000003"/>
  </r>
  <r>
    <x v="0"/>
    <x v="6"/>
    <x v="6"/>
    <x v="1"/>
    <s v="22"/>
    <s v="22602"/>
    <s v="Publicidad y propaganda."/>
    <n v="59000"/>
    <n v="-4970"/>
    <n v="54030"/>
    <n v="34158.300000000003"/>
    <n v="34158.300000000003"/>
    <n v="34037.300000000003"/>
    <n v="34037.300000000003"/>
  </r>
  <r>
    <x v="0"/>
    <x v="6"/>
    <x v="6"/>
    <x v="1"/>
    <s v="22"/>
    <s v="22699"/>
    <s v="Otros gastos diversos"/>
    <n v="25000"/>
    <n v="10000"/>
    <n v="35000"/>
    <n v="41723.03"/>
    <n v="41723.03"/>
    <n v="29845.75"/>
    <n v="29845.75"/>
  </r>
  <r>
    <x v="0"/>
    <x v="6"/>
    <x v="6"/>
    <x v="1"/>
    <s v="23"/>
    <s v="233"/>
    <s v="Otras indemnizaciones."/>
    <n v="13000"/>
    <n v="1980"/>
    <n v="14980"/>
    <n v="14490"/>
    <n v="14490"/>
    <n v="14490"/>
    <n v="1242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5776.66"/>
    <n v="45776.66"/>
    <n v="45776.66"/>
    <n v="45776.66"/>
  </r>
  <r>
    <x v="0"/>
    <x v="7"/>
    <x v="7"/>
    <x v="0"/>
    <s v="12"/>
    <s v="12000"/>
    <s v="Sueldos del Grupo A1."/>
    <n v="126611"/>
    <n v="0"/>
    <n v="126611"/>
    <n v="118195.82"/>
    <n v="118195.82"/>
    <n v="88463.09"/>
    <n v="88463.09"/>
  </r>
  <r>
    <x v="0"/>
    <x v="7"/>
    <x v="7"/>
    <x v="0"/>
    <s v="12"/>
    <s v="12001"/>
    <s v="Sueldos del Grupo A2."/>
    <n v="47715"/>
    <n v="0"/>
    <n v="47715"/>
    <n v="32067.25"/>
    <n v="32067.25"/>
    <n v="27065.29"/>
    <n v="27065.29"/>
  </r>
  <r>
    <x v="0"/>
    <x v="7"/>
    <x v="7"/>
    <x v="0"/>
    <s v="12"/>
    <s v="12003"/>
    <s v="Sueldos del Grupo C1."/>
    <n v="158358"/>
    <n v="0"/>
    <n v="158358"/>
    <n v="140885.01999999999"/>
    <n v="140885.01999999999"/>
    <n v="113608.13"/>
    <n v="113608.13"/>
  </r>
  <r>
    <x v="0"/>
    <x v="7"/>
    <x v="7"/>
    <x v="0"/>
    <s v="12"/>
    <s v="12004"/>
    <s v="Sueldos del Grupo C2."/>
    <n v="30976"/>
    <n v="0"/>
    <n v="30976"/>
    <n v="20870.66"/>
    <n v="20870.66"/>
    <n v="15128.21"/>
    <n v="15128.21"/>
  </r>
  <r>
    <x v="0"/>
    <x v="7"/>
    <x v="7"/>
    <x v="0"/>
    <s v="12"/>
    <s v="12006"/>
    <s v="Trienios."/>
    <n v="85727"/>
    <n v="0"/>
    <n v="85727"/>
    <n v="86373.14"/>
    <n v="86373.14"/>
    <n v="71980.95"/>
    <n v="71980.95"/>
  </r>
  <r>
    <x v="0"/>
    <x v="7"/>
    <x v="7"/>
    <x v="0"/>
    <s v="12"/>
    <s v="12100"/>
    <s v="Complemento de destino."/>
    <n v="234957"/>
    <n v="0"/>
    <n v="234957"/>
    <n v="190728.19"/>
    <n v="190728.19"/>
    <n v="156539.84"/>
    <n v="156539.84"/>
  </r>
  <r>
    <x v="0"/>
    <x v="7"/>
    <x v="7"/>
    <x v="0"/>
    <s v="12"/>
    <s v="12101"/>
    <s v="Complemento específico."/>
    <n v="595970"/>
    <n v="-35000"/>
    <n v="560970"/>
    <n v="536918.4"/>
    <n v="536918.4"/>
    <n v="448009.78"/>
    <n v="448009.78"/>
  </r>
  <r>
    <x v="0"/>
    <x v="7"/>
    <x v="7"/>
    <x v="0"/>
    <s v="12"/>
    <s v="12103"/>
    <s v="Otros complementos."/>
    <n v="39006"/>
    <n v="0"/>
    <n v="39006"/>
    <n v="42799.22"/>
    <n v="42799.22"/>
    <n v="35390.769999999997"/>
    <n v="35390.769999999997"/>
  </r>
  <r>
    <x v="0"/>
    <x v="7"/>
    <x v="7"/>
    <x v="1"/>
    <s v="20"/>
    <s v="203"/>
    <s v="Arrendamientos de maquinaria, instalaciones y utillaje."/>
    <n v="1000"/>
    <n v="0"/>
    <n v="1000"/>
    <n v="786.6"/>
    <n v="786.6"/>
    <n v="479.16"/>
    <n v="479.16"/>
  </r>
  <r>
    <x v="0"/>
    <x v="7"/>
    <x v="7"/>
    <x v="1"/>
    <s v="21"/>
    <s v="213"/>
    <s v="Reparación de maquinaria, instalaciones técnicas y utillaje."/>
    <n v="1200"/>
    <n v="0"/>
    <n v="1200"/>
    <n v="356.78"/>
    <n v="356.78"/>
    <n v="355.47"/>
    <n v="355.47"/>
  </r>
  <r>
    <x v="0"/>
    <x v="7"/>
    <x v="7"/>
    <x v="1"/>
    <s v="22"/>
    <s v="22602"/>
    <s v="Publicidad y propaganda."/>
    <n v="100"/>
    <n v="0"/>
    <n v="100"/>
    <n v="19.2"/>
    <n v="19.2"/>
    <n v="19.2"/>
    <n v="19.2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5060"/>
    <n v="0"/>
    <n v="65060"/>
    <n v="49562.99"/>
    <n v="49562.99"/>
    <n v="24563"/>
    <n v="24563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0"/>
    <n v="81393"/>
    <n v="54450.74"/>
    <n v="54450.74"/>
    <n v="46772.91"/>
    <n v="46772.91"/>
  </r>
  <r>
    <x v="1"/>
    <x v="8"/>
    <x v="8"/>
    <x v="0"/>
    <s v="12"/>
    <s v="12003"/>
    <s v="Sueldos del Grupo C1."/>
    <n v="48726"/>
    <n v="0"/>
    <n v="48726"/>
    <n v="36455.39"/>
    <n v="36455.39"/>
    <n v="30910.46"/>
    <n v="30910.46"/>
  </r>
  <r>
    <x v="1"/>
    <x v="8"/>
    <x v="8"/>
    <x v="0"/>
    <s v="12"/>
    <s v="12006"/>
    <s v="Trienios."/>
    <n v="30276"/>
    <n v="0"/>
    <n v="30276"/>
    <n v="30839.56"/>
    <n v="30839.56"/>
    <n v="25932.98"/>
    <n v="25932.98"/>
  </r>
  <r>
    <x v="1"/>
    <x v="8"/>
    <x v="8"/>
    <x v="0"/>
    <s v="12"/>
    <s v="12100"/>
    <s v="Complemento de destino."/>
    <n v="91143"/>
    <n v="0"/>
    <n v="91143"/>
    <n v="64516.86"/>
    <n v="64516.86"/>
    <n v="54749.3"/>
    <n v="54749.3"/>
  </r>
  <r>
    <x v="1"/>
    <x v="8"/>
    <x v="8"/>
    <x v="0"/>
    <s v="12"/>
    <s v="12101"/>
    <s v="Complemento específico."/>
    <n v="219450"/>
    <n v="-21000"/>
    <n v="198450"/>
    <n v="152721.56"/>
    <n v="152721.56"/>
    <n v="130010.43"/>
    <n v="130010.43"/>
  </r>
  <r>
    <x v="1"/>
    <x v="8"/>
    <x v="8"/>
    <x v="0"/>
    <s v="12"/>
    <s v="12103"/>
    <s v="Otros complementos."/>
    <n v="15003"/>
    <n v="0"/>
    <n v="15003"/>
    <n v="16500.34"/>
    <n v="16500.34"/>
    <n v="13102.52"/>
    <n v="13102.52"/>
  </r>
  <r>
    <x v="1"/>
    <x v="8"/>
    <x v="8"/>
    <x v="1"/>
    <s v="20"/>
    <s v="202"/>
    <s v="Arrendamientos de edificios y otras construcciones."/>
    <n v="0"/>
    <n v="0"/>
    <n v="0"/>
    <n v="0"/>
    <n v="0"/>
    <n v="0"/>
    <n v="0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6835.53"/>
    <n v="6835.53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7139"/>
    <n v="7139"/>
    <n v="0"/>
    <n v="0"/>
  </r>
  <r>
    <x v="1"/>
    <x v="8"/>
    <x v="8"/>
    <x v="1"/>
    <s v="22"/>
    <s v="22604"/>
    <s v="Jurídicos, contenciosos."/>
    <n v="0"/>
    <n v="0"/>
    <n v="0"/>
    <n v="2357.06"/>
    <n v="2357.06"/>
    <n v="2357.06"/>
    <n v="2357.06"/>
  </r>
  <r>
    <x v="1"/>
    <x v="8"/>
    <x v="8"/>
    <x v="1"/>
    <s v="22"/>
    <s v="22699"/>
    <s v="Otros gastos diversos"/>
    <n v="13000"/>
    <n v="0"/>
    <n v="13000"/>
    <n v="6864.99"/>
    <n v="6864.99"/>
    <n v="6864.99"/>
    <n v="6864.99"/>
  </r>
  <r>
    <x v="1"/>
    <x v="8"/>
    <x v="8"/>
    <x v="1"/>
    <s v="22"/>
    <s v="22706"/>
    <s v="Estudios y trabajos técnicos."/>
    <n v="35750"/>
    <n v="0"/>
    <n v="35750"/>
    <n v="15953.85"/>
    <n v="15953.85"/>
    <n v="6957.5"/>
    <n v="6957.5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s v="619"/>
    <s v="Otras inver de reposic en infraest y bienes dest al uso gral"/>
    <n v="50000"/>
    <n v="0"/>
    <n v="50000"/>
    <n v="14156.08"/>
    <n v="0"/>
    <n v="0"/>
    <n v="0"/>
  </r>
  <r>
    <x v="1"/>
    <x v="8"/>
    <x v="8"/>
    <x v="5"/>
    <s v="74"/>
    <s v="74905"/>
    <s v="Transf de capital a VIVA"/>
    <n v="3201000"/>
    <n v="-50000"/>
    <n v="3151000"/>
    <n v="0"/>
    <n v="0"/>
    <n v="0"/>
    <n v="0"/>
  </r>
  <r>
    <x v="1"/>
    <x v="8"/>
    <x v="8"/>
    <x v="5"/>
    <s v="78"/>
    <s v="780"/>
    <s v="A familias e instituciones sin fines de lucro"/>
    <n v="0"/>
    <n v="50000"/>
    <n v="50000"/>
    <n v="50000"/>
    <n v="50000"/>
    <n v="50000"/>
    <n v="50000"/>
  </r>
  <r>
    <x v="1"/>
    <x v="8"/>
    <x v="8"/>
    <x v="6"/>
    <s v="82"/>
    <s v="82190"/>
    <s v="Préstamo participativo a Sociedad Valladolid Alta Velocidad"/>
    <n v="9670556"/>
    <n v="0"/>
    <n v="9670556"/>
    <n v="9670555.5600000005"/>
    <n v="9670555.5600000005"/>
    <n v="9670555.5600000005"/>
    <n v="9670555.5600000005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0"/>
    <n v="217198"/>
    <n v="183225.16"/>
    <n v="183225.16"/>
    <n v="156251.96"/>
    <n v="156251.96"/>
  </r>
  <r>
    <x v="1"/>
    <x v="9"/>
    <x v="9"/>
    <x v="0"/>
    <s v="12"/>
    <s v="12001"/>
    <s v="Sueldos del Grupo A2."/>
    <n v="47715"/>
    <n v="0"/>
    <n v="47715"/>
    <n v="50280.19"/>
    <n v="50280.19"/>
    <n v="45928.41"/>
    <n v="45928.41"/>
  </r>
  <r>
    <x v="1"/>
    <x v="9"/>
    <x v="9"/>
    <x v="0"/>
    <s v="12"/>
    <s v="12003"/>
    <s v="Sueldos del Grupo C1."/>
    <n v="170540"/>
    <n v="0"/>
    <n v="170540"/>
    <n v="101253.95"/>
    <n v="101253.95"/>
    <n v="84551.98"/>
    <n v="84551.98"/>
  </r>
  <r>
    <x v="1"/>
    <x v="9"/>
    <x v="9"/>
    <x v="0"/>
    <s v="12"/>
    <s v="12004"/>
    <s v="Sueldos del Grupo C2."/>
    <n v="51627"/>
    <n v="0"/>
    <n v="51627"/>
    <n v="24257.09"/>
    <n v="24257.09"/>
    <n v="17792.490000000002"/>
    <n v="17792.490000000002"/>
  </r>
  <r>
    <x v="1"/>
    <x v="9"/>
    <x v="9"/>
    <x v="0"/>
    <s v="12"/>
    <s v="12006"/>
    <s v="Trienios."/>
    <n v="105570"/>
    <n v="0"/>
    <n v="105570"/>
    <n v="93826.94"/>
    <n v="93826.94"/>
    <n v="78438.16"/>
    <n v="78438.16"/>
  </r>
  <r>
    <x v="1"/>
    <x v="9"/>
    <x v="9"/>
    <x v="0"/>
    <s v="12"/>
    <s v="12100"/>
    <s v="Complemento de destino."/>
    <n v="297239"/>
    <n v="0"/>
    <n v="297239"/>
    <n v="210625.87"/>
    <n v="210625.87"/>
    <n v="173567.35"/>
    <n v="173567.35"/>
  </r>
  <r>
    <x v="1"/>
    <x v="9"/>
    <x v="9"/>
    <x v="0"/>
    <s v="12"/>
    <s v="12101"/>
    <s v="Complemento específico."/>
    <n v="722012"/>
    <n v="-35000"/>
    <n v="687012"/>
    <n v="656888.81000000006"/>
    <n v="656888.81000000006"/>
    <n v="569401.99"/>
    <n v="569401.99"/>
  </r>
  <r>
    <x v="1"/>
    <x v="9"/>
    <x v="9"/>
    <x v="0"/>
    <s v="12"/>
    <s v="12103"/>
    <s v="Otros complementos."/>
    <n v="51360"/>
    <n v="0"/>
    <n v="51360"/>
    <n v="50905.599999999999"/>
    <n v="50905.599999999999"/>
    <n v="41758.85"/>
    <n v="41758.85"/>
  </r>
  <r>
    <x v="1"/>
    <x v="9"/>
    <x v="9"/>
    <x v="0"/>
    <s v="13"/>
    <s v="13000"/>
    <s v="Retribuciones básicas."/>
    <n v="37642"/>
    <n v="0"/>
    <n v="37642"/>
    <n v="38272.400000000001"/>
    <n v="38272.400000000001"/>
    <n v="32153.4"/>
    <n v="32153.4"/>
  </r>
  <r>
    <x v="1"/>
    <x v="9"/>
    <x v="9"/>
    <x v="0"/>
    <s v="13"/>
    <s v="13002"/>
    <s v="Otras remuneraciones."/>
    <n v="33604"/>
    <n v="0"/>
    <n v="33604"/>
    <n v="33532.11"/>
    <n v="33532.11"/>
    <n v="29290.47"/>
    <n v="29290.47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1283.03"/>
    <n v="1283.03"/>
    <n v="995.53"/>
    <n v="995.53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628.54999999999995"/>
    <n v="628.54999999999995"/>
    <n v="628.54999999999995"/>
    <n v="628.54999999999995"/>
  </r>
  <r>
    <x v="1"/>
    <x v="9"/>
    <x v="9"/>
    <x v="1"/>
    <s v="22"/>
    <s v="22706"/>
    <s v="Estudios y trabajos técnicos."/>
    <n v="56000"/>
    <n v="0"/>
    <n v="56000"/>
    <n v="34959.32"/>
    <n v="34959.32"/>
    <n v="21951.82"/>
    <n v="21951.82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153985.68"/>
    <n v="150985.68"/>
    <n v="150985.68"/>
    <n v="150985.68"/>
  </r>
  <r>
    <x v="1"/>
    <x v="9"/>
    <x v="9"/>
    <x v="3"/>
    <s v="60"/>
    <s v="609"/>
    <s v="Otras invers nuevas en infraest y bienes dest al uso gral"/>
    <n v="1557500"/>
    <n v="1017178.66"/>
    <n v="2574678.66"/>
    <n v="1620977.56"/>
    <n v="1535281.71"/>
    <n v="529478.02"/>
    <n v="529478.02"/>
  </r>
  <r>
    <x v="1"/>
    <x v="9"/>
    <x v="9"/>
    <x v="3"/>
    <s v="61"/>
    <s v="619"/>
    <s v="Otras inver de reposic en infraest y bienes dest al uso gral"/>
    <n v="808175"/>
    <n v="1313506.83"/>
    <n v="2121681.83"/>
    <n v="2112447.9"/>
    <n v="2112447.9"/>
    <n v="1699645.14"/>
    <n v="1699645.14"/>
  </r>
  <r>
    <x v="1"/>
    <x v="9"/>
    <x v="9"/>
    <x v="3"/>
    <s v="64"/>
    <s v="641"/>
    <s v="Gastos en aplicaciones informáticas."/>
    <n v="20000"/>
    <n v="0"/>
    <n v="20000"/>
    <n v="19310.09"/>
    <n v="19310.09"/>
    <n v="1213.6300000000001"/>
    <n v="1213.6300000000001"/>
  </r>
  <r>
    <x v="1"/>
    <x v="10"/>
    <x v="10"/>
    <x v="0"/>
    <s v="12"/>
    <s v="12000"/>
    <s v="Sueldos del Grupo A1."/>
    <n v="198960"/>
    <n v="0"/>
    <n v="198960"/>
    <n v="196515.66"/>
    <n v="196515.66"/>
    <n v="156525.46"/>
    <n v="156525.46"/>
  </r>
  <r>
    <x v="1"/>
    <x v="10"/>
    <x v="10"/>
    <x v="0"/>
    <s v="12"/>
    <s v="12001"/>
    <s v="Sueldos del Grupo A2."/>
    <n v="119288"/>
    <n v="0"/>
    <n v="119288"/>
    <n v="104073.3"/>
    <n v="104073.3"/>
    <n v="83422.820000000007"/>
    <n v="83422.820000000007"/>
  </r>
  <r>
    <x v="1"/>
    <x v="10"/>
    <x v="10"/>
    <x v="0"/>
    <s v="12"/>
    <s v="12003"/>
    <s v="Sueldos del Grupo C1."/>
    <n v="148207"/>
    <n v="0"/>
    <n v="148207"/>
    <n v="129308.19"/>
    <n v="129308.19"/>
    <n v="111064.64"/>
    <n v="111064.64"/>
  </r>
  <r>
    <x v="1"/>
    <x v="10"/>
    <x v="10"/>
    <x v="0"/>
    <s v="12"/>
    <s v="12004"/>
    <s v="Sueldos del Grupo C2."/>
    <n v="101533"/>
    <n v="0"/>
    <n v="101533"/>
    <n v="80357.38"/>
    <n v="80357.38"/>
    <n v="64898.76"/>
    <n v="64898.76"/>
  </r>
  <r>
    <x v="1"/>
    <x v="10"/>
    <x v="10"/>
    <x v="0"/>
    <s v="12"/>
    <s v="12006"/>
    <s v="Trienios."/>
    <n v="94719"/>
    <n v="0"/>
    <n v="94719"/>
    <n v="104466.43"/>
    <n v="104466.43"/>
    <n v="89452.66"/>
    <n v="89452.66"/>
  </r>
  <r>
    <x v="1"/>
    <x v="10"/>
    <x v="10"/>
    <x v="0"/>
    <s v="12"/>
    <s v="12100"/>
    <s v="Complemento de destino."/>
    <n v="318779"/>
    <n v="0"/>
    <n v="318779"/>
    <n v="275200.40000000002"/>
    <n v="275200.40000000002"/>
    <n v="232389.09"/>
    <n v="232389.09"/>
  </r>
  <r>
    <x v="1"/>
    <x v="10"/>
    <x v="10"/>
    <x v="0"/>
    <s v="12"/>
    <s v="12101"/>
    <s v="Complemento específico."/>
    <n v="775061"/>
    <n v="0"/>
    <n v="775061"/>
    <n v="712142.12"/>
    <n v="712142.12"/>
    <n v="607746.12"/>
    <n v="607746.12"/>
  </r>
  <r>
    <x v="1"/>
    <x v="10"/>
    <x v="10"/>
    <x v="0"/>
    <s v="12"/>
    <s v="12103"/>
    <s v="Otros complementos."/>
    <n v="48093"/>
    <n v="0"/>
    <n v="48093"/>
    <n v="60969.23"/>
    <n v="60969.23"/>
    <n v="50120.81"/>
    <n v="50120.81"/>
  </r>
  <r>
    <x v="1"/>
    <x v="10"/>
    <x v="10"/>
    <x v="0"/>
    <s v="13"/>
    <s v="13000"/>
    <s v="Retribuciones básicas."/>
    <n v="41613"/>
    <n v="0"/>
    <n v="41613"/>
    <n v="23562.22"/>
    <n v="23562.22"/>
    <n v="20207.3"/>
    <n v="20207.3"/>
  </r>
  <r>
    <x v="1"/>
    <x v="10"/>
    <x v="10"/>
    <x v="0"/>
    <s v="13"/>
    <s v="13002"/>
    <s v="Otras remuneraciones."/>
    <n v="44165"/>
    <n v="0"/>
    <n v="44165"/>
    <n v="24797.040000000001"/>
    <n v="24797.040000000001"/>
    <n v="18887.96"/>
    <n v="18887.96"/>
  </r>
  <r>
    <x v="1"/>
    <x v="10"/>
    <x v="10"/>
    <x v="1"/>
    <s v="22"/>
    <s v="22602"/>
    <s v="Publicidad y propaganda."/>
    <n v="500"/>
    <n v="0"/>
    <n v="500"/>
    <n v="268.8"/>
    <n v="268.8"/>
    <n v="268.8"/>
    <n v="268.8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229221.84"/>
    <n v="629221.84"/>
    <n v="589473.53"/>
    <n v="589473.53"/>
    <n v="189473.53"/>
    <n v="189473.53"/>
  </r>
  <r>
    <x v="1"/>
    <x v="11"/>
    <x v="11"/>
    <x v="0"/>
    <s v="12"/>
    <s v="12000"/>
    <s v="Sueldos del Grupo A1."/>
    <n v="72349"/>
    <n v="0"/>
    <n v="72349"/>
    <n v="73435.039999999994"/>
    <n v="73435.039999999994"/>
    <n v="60254.21"/>
    <n v="60254.21"/>
  </r>
  <r>
    <x v="1"/>
    <x v="11"/>
    <x v="11"/>
    <x v="0"/>
    <s v="12"/>
    <s v="12001"/>
    <s v="Sueldos del Grupo A2."/>
    <n v="15905"/>
    <n v="0"/>
    <n v="15905"/>
    <n v="15458.48"/>
    <n v="15458.48"/>
    <n v="11658.05"/>
    <n v="11658.05"/>
  </r>
  <r>
    <x v="1"/>
    <x v="11"/>
    <x v="11"/>
    <x v="0"/>
    <s v="12"/>
    <s v="12003"/>
    <s v="Sueldos del Grupo C1."/>
    <n v="42635"/>
    <n v="0"/>
    <n v="42635"/>
    <n v="36834.69"/>
    <n v="36834.69"/>
    <n v="28847.439999999999"/>
    <n v="28847.439999999999"/>
  </r>
  <r>
    <x v="1"/>
    <x v="11"/>
    <x v="11"/>
    <x v="0"/>
    <s v="12"/>
    <s v="12006"/>
    <s v="Trienios."/>
    <n v="35073"/>
    <n v="0"/>
    <n v="35073"/>
    <n v="38329.78"/>
    <n v="38329.78"/>
    <n v="30942.7"/>
    <n v="30942.7"/>
  </r>
  <r>
    <x v="1"/>
    <x v="11"/>
    <x v="11"/>
    <x v="0"/>
    <s v="12"/>
    <s v="12100"/>
    <s v="Complemento de destino."/>
    <n v="75374"/>
    <n v="0"/>
    <n v="75374"/>
    <n v="72109.929999999993"/>
    <n v="72109.929999999993"/>
    <n v="57541.99"/>
    <n v="57541.99"/>
  </r>
  <r>
    <x v="1"/>
    <x v="11"/>
    <x v="11"/>
    <x v="0"/>
    <s v="12"/>
    <s v="12101"/>
    <s v="Complemento específico."/>
    <n v="180816"/>
    <n v="0"/>
    <n v="180816"/>
    <n v="174695.8"/>
    <n v="174695.8"/>
    <n v="149079.13"/>
    <n v="149079.13"/>
  </r>
  <r>
    <x v="1"/>
    <x v="11"/>
    <x v="11"/>
    <x v="0"/>
    <s v="12"/>
    <s v="12103"/>
    <s v="Otros complementos."/>
    <n v="17198"/>
    <n v="0"/>
    <n v="17198"/>
    <n v="19172.580000000002"/>
    <n v="19172.580000000002"/>
    <n v="15381.68"/>
    <n v="15381.68"/>
  </r>
  <r>
    <x v="1"/>
    <x v="11"/>
    <x v="11"/>
    <x v="1"/>
    <s v="20"/>
    <s v="203"/>
    <s v="Arrendamientos de maquinaria, instalaciones y utillaje."/>
    <n v="2000"/>
    <n v="0"/>
    <n v="2000"/>
    <n v="1600"/>
    <n v="1600"/>
    <n v="530.88"/>
    <n v="530.88"/>
  </r>
  <r>
    <x v="1"/>
    <x v="11"/>
    <x v="11"/>
    <x v="1"/>
    <s v="21"/>
    <s v="210"/>
    <s v="Infraestructuras y bienes naturales."/>
    <n v="0"/>
    <n v="0"/>
    <n v="0"/>
    <n v="13313.95"/>
    <n v="13313.95"/>
    <n v="9690"/>
    <n v="969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471.08"/>
    <n v="471.08"/>
  </r>
  <r>
    <x v="1"/>
    <x v="11"/>
    <x v="11"/>
    <x v="1"/>
    <s v="22"/>
    <s v="224"/>
    <s v="Primas de seguros."/>
    <n v="900000"/>
    <n v="0"/>
    <n v="900000"/>
    <n v="791235.19"/>
    <n v="791235.19"/>
    <n v="782910.57"/>
    <n v="782910.57"/>
  </r>
  <r>
    <x v="1"/>
    <x v="11"/>
    <x v="11"/>
    <x v="1"/>
    <s v="22"/>
    <s v="225"/>
    <s v="Tributos."/>
    <n v="6000"/>
    <n v="0"/>
    <n v="6000"/>
    <n v="4568.6400000000003"/>
    <n v="4568.6400000000003"/>
    <n v="4568.6400000000003"/>
    <n v="4568.6400000000003"/>
  </r>
  <r>
    <x v="1"/>
    <x v="11"/>
    <x v="11"/>
    <x v="1"/>
    <s v="22"/>
    <s v="22602"/>
    <s v="Publicidad y propaganda."/>
    <n v="1000"/>
    <n v="0"/>
    <n v="1000"/>
    <n v="64.8"/>
    <n v="64.8"/>
    <n v="64.8"/>
    <n v="64.8"/>
  </r>
  <r>
    <x v="1"/>
    <x v="11"/>
    <x v="11"/>
    <x v="1"/>
    <s v="22"/>
    <s v="22604"/>
    <s v="Jurídicos, contenciosos."/>
    <n v="2000"/>
    <n v="0"/>
    <n v="2000"/>
    <n v="65.459999999999994"/>
    <n v="65.459999999999994"/>
    <n v="65.459999999999994"/>
    <n v="65.459999999999994"/>
  </r>
  <r>
    <x v="1"/>
    <x v="11"/>
    <x v="11"/>
    <x v="1"/>
    <s v="22"/>
    <s v="22699"/>
    <s v="Otros gastos diversos"/>
    <n v="58000"/>
    <n v="0"/>
    <n v="58000"/>
    <n v="66572.14"/>
    <n v="66572.14"/>
    <n v="57498.9"/>
    <n v="57498.9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225.6"/>
    <n v="225.6"/>
    <n v="225.6"/>
    <n v="225.6"/>
  </r>
  <r>
    <x v="1"/>
    <x v="12"/>
    <x v="12"/>
    <x v="0"/>
    <s v="12"/>
    <s v="12000"/>
    <s v="Sueldos del Grupo A1."/>
    <n v="63305"/>
    <n v="0"/>
    <n v="63305"/>
    <n v="62745.9"/>
    <n v="62745.9"/>
    <n v="46675.06"/>
    <n v="46675.06"/>
  </r>
  <r>
    <x v="1"/>
    <x v="12"/>
    <x v="12"/>
    <x v="0"/>
    <s v="12"/>
    <s v="12001"/>
    <s v="Sueldos del Grupo A2."/>
    <n v="39763"/>
    <n v="0"/>
    <n v="39763"/>
    <n v="32048.16"/>
    <n v="32048.16"/>
    <n v="29052.07"/>
    <n v="29052.07"/>
  </r>
  <r>
    <x v="1"/>
    <x v="12"/>
    <x v="12"/>
    <x v="0"/>
    <s v="12"/>
    <s v="12004"/>
    <s v="Sueldos del Grupo C2."/>
    <n v="20651"/>
    <n v="0"/>
    <n v="20651"/>
    <n v="10402.129999999999"/>
    <n v="10402.129999999999"/>
    <n v="8688.39"/>
    <n v="8688.39"/>
  </r>
  <r>
    <x v="1"/>
    <x v="12"/>
    <x v="12"/>
    <x v="0"/>
    <s v="12"/>
    <s v="12006"/>
    <s v="Trienios."/>
    <n v="11665"/>
    <n v="0"/>
    <n v="11665"/>
    <n v="12767.61"/>
    <n v="12767.61"/>
    <n v="10591.69"/>
    <n v="10591.69"/>
  </r>
  <r>
    <x v="1"/>
    <x v="12"/>
    <x v="12"/>
    <x v="0"/>
    <s v="12"/>
    <s v="12100"/>
    <s v="Complemento de destino."/>
    <n v="73879"/>
    <n v="0"/>
    <n v="73879"/>
    <n v="64021.08"/>
    <n v="64021.08"/>
    <n v="51760.57"/>
    <n v="51760.57"/>
  </r>
  <r>
    <x v="1"/>
    <x v="12"/>
    <x v="12"/>
    <x v="0"/>
    <s v="12"/>
    <s v="12101"/>
    <s v="Complemento específico."/>
    <n v="184540"/>
    <n v="0"/>
    <n v="184540"/>
    <n v="150303.01"/>
    <n v="150303.01"/>
    <n v="128927.9"/>
    <n v="128927.9"/>
  </r>
  <r>
    <x v="1"/>
    <x v="12"/>
    <x v="12"/>
    <x v="0"/>
    <s v="12"/>
    <s v="12103"/>
    <s v="Otros complementos."/>
    <n v="7603"/>
    <n v="0"/>
    <n v="7603"/>
    <n v="8789.33"/>
    <n v="8789.33"/>
    <n v="7049.36"/>
    <n v="7049.36"/>
  </r>
  <r>
    <x v="1"/>
    <x v="12"/>
    <x v="12"/>
    <x v="0"/>
    <s v="13"/>
    <s v="13000"/>
    <s v="Retribuciones básicas."/>
    <n v="757740"/>
    <n v="0"/>
    <n v="757740"/>
    <n v="634116.28"/>
    <n v="634116.28"/>
    <n v="537505.73"/>
    <n v="537505.73"/>
  </r>
  <r>
    <x v="1"/>
    <x v="12"/>
    <x v="12"/>
    <x v="0"/>
    <s v="13"/>
    <s v="13001"/>
    <s v="Horas extraordinarias"/>
    <n v="10000"/>
    <n v="0"/>
    <n v="10000"/>
    <n v="40625.51"/>
    <n v="40625.51"/>
    <n v="29203.65"/>
    <n v="29203.65"/>
  </r>
  <r>
    <x v="1"/>
    <x v="12"/>
    <x v="12"/>
    <x v="0"/>
    <s v="13"/>
    <s v="13002"/>
    <s v="Otras remuneraciones."/>
    <n v="739098"/>
    <n v="0"/>
    <n v="739098"/>
    <n v="635985.06000000006"/>
    <n v="635985.06000000006"/>
    <n v="560340.61"/>
    <n v="560340.61"/>
  </r>
  <r>
    <x v="1"/>
    <x v="12"/>
    <x v="12"/>
    <x v="0"/>
    <s v="13"/>
    <s v="131"/>
    <s v="Laboral temporal."/>
    <n v="40000"/>
    <n v="0"/>
    <n v="40000"/>
    <n v="102951.59"/>
    <n v="102951.59"/>
    <n v="82382.69"/>
    <n v="82382.69"/>
  </r>
  <r>
    <x v="1"/>
    <x v="12"/>
    <x v="12"/>
    <x v="1"/>
    <s v="20"/>
    <s v="203"/>
    <s v="Arrendamientos de maquinaria, instalaciones y utillaje."/>
    <n v="10000"/>
    <n v="0"/>
    <n v="10000"/>
    <n v="3501.7"/>
    <n v="3501.7"/>
    <n v="3104.7"/>
    <n v="3104.7"/>
  </r>
  <r>
    <x v="1"/>
    <x v="12"/>
    <x v="12"/>
    <x v="1"/>
    <s v="20"/>
    <s v="206"/>
    <s v="Arrendamientos de equipos para procesos de información."/>
    <n v="0"/>
    <n v="0"/>
    <n v="0"/>
    <n v="458.59"/>
    <n v="458.59"/>
    <n v="0"/>
    <n v="0"/>
  </r>
  <r>
    <x v="1"/>
    <x v="12"/>
    <x v="12"/>
    <x v="1"/>
    <s v="21"/>
    <s v="212"/>
    <s v="Reparación de edificios y otras construcciones."/>
    <n v="95000"/>
    <n v="0"/>
    <n v="95000"/>
    <n v="55197.61"/>
    <n v="52726.03"/>
    <n v="29627.27"/>
    <n v="29627.27"/>
  </r>
  <r>
    <x v="1"/>
    <x v="12"/>
    <x v="12"/>
    <x v="1"/>
    <s v="21"/>
    <s v="213"/>
    <s v="Reparación de maquinaria, instalaciones técnicas y utillaje."/>
    <n v="55000"/>
    <n v="0"/>
    <n v="55000"/>
    <n v="43348.58"/>
    <n v="38876.44"/>
    <n v="26714.28"/>
    <n v="26714.28"/>
  </r>
  <r>
    <x v="1"/>
    <x v="12"/>
    <x v="12"/>
    <x v="1"/>
    <s v="21"/>
    <s v="214"/>
    <s v="Reparación de elementos de transporte."/>
    <n v="10000"/>
    <n v="0"/>
    <n v="10000"/>
    <n v="12583.54"/>
    <n v="12508.81"/>
    <n v="9925.27"/>
    <n v="9925.27"/>
  </r>
  <r>
    <x v="1"/>
    <x v="12"/>
    <x v="12"/>
    <x v="1"/>
    <s v="22"/>
    <s v="22100"/>
    <s v="Energía eléctrica."/>
    <n v="200000"/>
    <n v="0"/>
    <n v="200000"/>
    <n v="200000"/>
    <n v="200000"/>
    <n v="158697.26"/>
    <n v="158697.26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88000"/>
    <n v="88000"/>
    <n v="80777.09"/>
    <n v="80777.09"/>
  </r>
  <r>
    <x v="1"/>
    <x v="12"/>
    <x v="12"/>
    <x v="1"/>
    <s v="22"/>
    <s v="22103"/>
    <s v="Combustibles y carburantes."/>
    <n v="18000"/>
    <n v="0"/>
    <n v="18000"/>
    <n v="24672.55"/>
    <n v="24672.55"/>
    <n v="9803.86"/>
    <n v="9803.86"/>
  </r>
  <r>
    <x v="1"/>
    <x v="12"/>
    <x v="12"/>
    <x v="1"/>
    <s v="22"/>
    <s v="22104"/>
    <s v="Vestuario."/>
    <n v="20000"/>
    <n v="0"/>
    <n v="20000"/>
    <n v="16014.59"/>
    <n v="16014.59"/>
    <n v="15814.58"/>
    <n v="15814.58"/>
  </r>
  <r>
    <x v="1"/>
    <x v="12"/>
    <x v="12"/>
    <x v="1"/>
    <s v="22"/>
    <s v="225"/>
    <s v="Tributos."/>
    <n v="2000"/>
    <n v="0"/>
    <n v="2000"/>
    <n v="1400"/>
    <n v="1400"/>
    <n v="1092.4100000000001"/>
    <n v="1092.4100000000001"/>
  </r>
  <r>
    <x v="1"/>
    <x v="12"/>
    <x v="12"/>
    <x v="1"/>
    <s v="22"/>
    <s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s v="22699"/>
    <s v="Otros gastos diversos"/>
    <n v="8000"/>
    <n v="0"/>
    <n v="8000"/>
    <n v="140.65"/>
    <n v="140.65"/>
    <n v="140.65"/>
    <n v="140.65"/>
  </r>
  <r>
    <x v="1"/>
    <x v="12"/>
    <x v="12"/>
    <x v="1"/>
    <s v="22"/>
    <s v="22700"/>
    <s v="Limpieza y aseo."/>
    <n v="317000"/>
    <n v="0"/>
    <n v="317000"/>
    <n v="316633"/>
    <n v="316633"/>
    <n v="268553.37"/>
    <n v="268553.37"/>
  </r>
  <r>
    <x v="1"/>
    <x v="12"/>
    <x v="12"/>
    <x v="1"/>
    <s v="22"/>
    <s v="22799"/>
    <s v="Otros trabajos realizados por otras empresas y profes."/>
    <n v="30000"/>
    <n v="0"/>
    <n v="30000"/>
    <n v="1041.1300000000001"/>
    <n v="1041.1300000000001"/>
    <n v="0"/>
    <n v="0"/>
  </r>
  <r>
    <x v="1"/>
    <x v="12"/>
    <x v="12"/>
    <x v="3"/>
    <s v="63"/>
    <s v="632"/>
    <s v="Edificios y otras construcciones."/>
    <n v="0"/>
    <n v="2906.25"/>
    <n v="2906.25"/>
    <n v="2906.25"/>
    <n v="2906.25"/>
    <n v="2906.25"/>
    <n v="2906.25"/>
  </r>
  <r>
    <x v="2"/>
    <x v="13"/>
    <x v="13"/>
    <x v="2"/>
    <s v="41"/>
    <s v="412"/>
    <s v="Transf. corriente a la F.M. Deportes"/>
    <n v="8928035"/>
    <n v="672050"/>
    <n v="9600085"/>
    <n v="9600085"/>
    <n v="9600085"/>
    <n v="8184032.0800000001"/>
    <n v="8184032.0800000001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s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s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s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s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s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s v="48915"/>
    <s v="Transf. Club Deportivo San José"/>
    <n v="1805"/>
    <n v="0"/>
    <n v="1805"/>
    <n v="1805"/>
    <n v="1805"/>
    <n v="1805"/>
    <n v="1805"/>
  </r>
  <r>
    <x v="2"/>
    <x v="13"/>
    <x v="13"/>
    <x v="2"/>
    <s v="48"/>
    <s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s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s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s v="48920"/>
    <s v="Transf. Club Deportivo Racing"/>
    <n v="2708"/>
    <n v="0"/>
    <n v="2708"/>
    <n v="2708"/>
    <n v="2708"/>
    <n v="2708"/>
    <n v="2708"/>
  </r>
  <r>
    <x v="2"/>
    <x v="13"/>
    <x v="13"/>
    <x v="2"/>
    <s v="48"/>
    <s v="48960"/>
    <s v="Transf. Club Deportivo ARCO"/>
    <n v="2495"/>
    <n v="0"/>
    <n v="2495"/>
    <n v="2495"/>
    <n v="2495"/>
    <n v="2495"/>
    <n v="2495"/>
  </r>
  <r>
    <x v="2"/>
    <x v="13"/>
    <x v="13"/>
    <x v="2"/>
    <s v="48"/>
    <s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s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s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s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s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s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s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s v="712"/>
    <s v="Aportación capital F.M. Deportes"/>
    <n v="1600000"/>
    <n v="300000"/>
    <n v="1900000"/>
    <n v="1900000"/>
    <n v="1900000"/>
    <n v="1273305.3500000001"/>
    <n v="1273305.3500000001"/>
  </r>
  <r>
    <x v="2"/>
    <x v="13"/>
    <x v="13"/>
    <x v="5"/>
    <s v="75"/>
    <s v="750"/>
    <s v="A la Administración General de las Comunidades Autónomas."/>
    <n v="567732"/>
    <n v="29027.7"/>
    <n v="596759.69999999995"/>
    <n v="596759"/>
    <n v="596759"/>
    <n v="19129.25"/>
    <n v="19129.25"/>
  </r>
  <r>
    <x v="2"/>
    <x v="14"/>
    <x v="14"/>
    <x v="0"/>
    <s v="12"/>
    <s v="12000"/>
    <s v="Sueldos del Grupo A1."/>
    <n v="54262"/>
    <n v="0"/>
    <n v="54262"/>
    <n v="46809.120000000003"/>
    <n v="46809.120000000003"/>
    <n v="40198.629999999997"/>
    <n v="40198.629999999997"/>
  </r>
  <r>
    <x v="2"/>
    <x v="14"/>
    <x v="14"/>
    <x v="0"/>
    <s v="12"/>
    <s v="12001"/>
    <s v="Sueldos del Grupo A2."/>
    <n v="15905"/>
    <n v="0"/>
    <n v="15905"/>
    <n v="10005.620000000001"/>
    <n v="10005.620000000001"/>
    <n v="5764.85"/>
    <n v="5764.85"/>
  </r>
  <r>
    <x v="2"/>
    <x v="14"/>
    <x v="14"/>
    <x v="0"/>
    <s v="12"/>
    <s v="12003"/>
    <s v="Sueldos del Grupo C1."/>
    <n v="36544"/>
    <n v="0"/>
    <n v="36544"/>
    <n v="24701.72"/>
    <n v="24701.72"/>
    <n v="20637.72"/>
    <n v="20637.72"/>
  </r>
  <r>
    <x v="2"/>
    <x v="14"/>
    <x v="14"/>
    <x v="0"/>
    <s v="12"/>
    <s v="12004"/>
    <s v="Sueldos del Grupo C2."/>
    <n v="10325"/>
    <n v="0"/>
    <n v="10325"/>
    <n v="10402.129999999999"/>
    <n v="10402.129999999999"/>
    <n v="8688.39"/>
    <n v="8688.39"/>
  </r>
  <r>
    <x v="2"/>
    <x v="14"/>
    <x v="14"/>
    <x v="0"/>
    <s v="12"/>
    <s v="12006"/>
    <s v="Trienios."/>
    <n v="34051"/>
    <n v="0"/>
    <n v="34051"/>
    <n v="36759.39"/>
    <n v="36759.39"/>
    <n v="29152.47"/>
    <n v="29152.47"/>
  </r>
  <r>
    <x v="2"/>
    <x v="14"/>
    <x v="14"/>
    <x v="0"/>
    <s v="12"/>
    <s v="12100"/>
    <s v="Complemento de destino."/>
    <n v="85092"/>
    <n v="0"/>
    <n v="85092"/>
    <n v="69906.38"/>
    <n v="69906.38"/>
    <n v="55413.45"/>
    <n v="55413.45"/>
  </r>
  <r>
    <x v="2"/>
    <x v="14"/>
    <x v="14"/>
    <x v="0"/>
    <s v="12"/>
    <s v="12101"/>
    <s v="Complemento específico."/>
    <n v="191004"/>
    <n v="-26000"/>
    <n v="165004"/>
    <n v="161798.93"/>
    <n v="161798.93"/>
    <n v="141194.54999999999"/>
    <n v="141194.54999999999"/>
  </r>
  <r>
    <x v="2"/>
    <x v="14"/>
    <x v="14"/>
    <x v="0"/>
    <s v="12"/>
    <s v="12103"/>
    <s v="Otros complementos."/>
    <n v="14667"/>
    <n v="0"/>
    <n v="14667"/>
    <n v="20373.14"/>
    <n v="20373.14"/>
    <n v="16291.86"/>
    <n v="16291.86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76.53"/>
    <n v="3876.53"/>
    <n v="3794.81"/>
    <n v="3794.81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0"/>
    <n v="20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56331.1"/>
    <n v="56331.1"/>
    <n v="43815.53"/>
    <n v="43815.53"/>
  </r>
  <r>
    <x v="2"/>
    <x v="15"/>
    <x v="15"/>
    <x v="0"/>
    <s v="12"/>
    <s v="12001"/>
    <s v="Sueldos del Grupo A2."/>
    <n v="251166"/>
    <n v="0"/>
    <n v="251166"/>
    <n v="197406.93"/>
    <n v="197406.93"/>
    <n v="173689.3"/>
    <n v="173689.3"/>
  </r>
  <r>
    <x v="2"/>
    <x v="15"/>
    <x v="15"/>
    <x v="0"/>
    <s v="12"/>
    <s v="12003"/>
    <s v="Sueldos del Grupo C1."/>
    <n v="12181"/>
    <n v="0"/>
    <n v="12181"/>
    <n v="13828.83"/>
    <n v="13828.83"/>
    <n v="7865.76"/>
    <n v="7865.76"/>
  </r>
  <r>
    <x v="2"/>
    <x v="15"/>
    <x v="15"/>
    <x v="0"/>
    <s v="12"/>
    <s v="12004"/>
    <s v="Sueldos del Grupo C2."/>
    <n v="10325"/>
    <n v="0"/>
    <n v="10325"/>
    <n v="10153.129999999999"/>
    <n v="10153.129999999999"/>
    <n v="8688.39"/>
    <n v="8688.39"/>
  </r>
  <r>
    <x v="2"/>
    <x v="15"/>
    <x v="15"/>
    <x v="0"/>
    <s v="12"/>
    <s v="12005"/>
    <s v="Sueldos del Grupo E."/>
    <n v="9463"/>
    <n v="0"/>
    <n v="9463"/>
    <n v="1160.3399999999999"/>
    <n v="1160.3399999999999"/>
    <n v="17.34"/>
    <n v="17.34"/>
  </r>
  <r>
    <x v="2"/>
    <x v="15"/>
    <x v="15"/>
    <x v="0"/>
    <s v="12"/>
    <s v="12006"/>
    <s v="Trienios."/>
    <n v="54976"/>
    <n v="0"/>
    <n v="54976"/>
    <n v="57415.85"/>
    <n v="57415.85"/>
    <n v="49020.04"/>
    <n v="49020.04"/>
  </r>
  <r>
    <x v="2"/>
    <x v="15"/>
    <x v="15"/>
    <x v="0"/>
    <s v="12"/>
    <s v="12100"/>
    <s v="Complemento de destino."/>
    <n v="153967"/>
    <n v="0"/>
    <n v="153967"/>
    <n v="147441.47"/>
    <n v="147441.47"/>
    <n v="121394.47"/>
    <n v="121394.47"/>
  </r>
  <r>
    <x v="2"/>
    <x v="15"/>
    <x v="15"/>
    <x v="0"/>
    <s v="12"/>
    <s v="12101"/>
    <s v="Complemento específico."/>
    <n v="393166"/>
    <n v="46000"/>
    <n v="439166"/>
    <n v="379115"/>
    <n v="379115"/>
    <n v="323663.40000000002"/>
    <n v="323663.40000000002"/>
  </r>
  <r>
    <x v="2"/>
    <x v="15"/>
    <x v="15"/>
    <x v="0"/>
    <s v="12"/>
    <s v="12103"/>
    <s v="Otros complementos."/>
    <n v="27579"/>
    <n v="0"/>
    <n v="27579"/>
    <n v="29413.37"/>
    <n v="29413.37"/>
    <n v="22450.49"/>
    <n v="22450.49"/>
  </r>
  <r>
    <x v="2"/>
    <x v="15"/>
    <x v="15"/>
    <x v="0"/>
    <s v="13"/>
    <s v="13000"/>
    <s v="Retribuciones básicas."/>
    <n v="508124"/>
    <n v="-20000"/>
    <n v="488124"/>
    <n v="384995.17"/>
    <n v="384995.17"/>
    <n v="320557.99"/>
    <n v="320557.99"/>
  </r>
  <r>
    <x v="2"/>
    <x v="15"/>
    <x v="15"/>
    <x v="0"/>
    <s v="13"/>
    <s v="13002"/>
    <s v="Otras remuneraciones."/>
    <n v="443575"/>
    <n v="0"/>
    <n v="443575"/>
    <n v="414010.56"/>
    <n v="414010.56"/>
    <n v="356842.47"/>
    <n v="356842.47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8721.62"/>
    <n v="68721.62"/>
    <n v="42647.06"/>
    <n v="42647.06"/>
  </r>
  <r>
    <x v="2"/>
    <x v="15"/>
    <x v="15"/>
    <x v="1"/>
    <s v="21"/>
    <s v="212"/>
    <s v="Reparación de edificios y otras construcciones."/>
    <n v="80000"/>
    <n v="0"/>
    <n v="80000"/>
    <n v="66936.600000000006"/>
    <n v="63673.63"/>
    <n v="52061.51"/>
    <n v="48369.81"/>
  </r>
  <r>
    <x v="2"/>
    <x v="15"/>
    <x v="15"/>
    <x v="1"/>
    <s v="21"/>
    <s v="213"/>
    <s v="Reparación de maquinaria, instalaciones técnicas y utillaje."/>
    <n v="262178"/>
    <n v="0"/>
    <n v="262178"/>
    <n v="209934.33"/>
    <n v="186291"/>
    <n v="158044.82"/>
    <n v="158044.82"/>
  </r>
  <r>
    <x v="2"/>
    <x v="15"/>
    <x v="15"/>
    <x v="1"/>
    <s v="22"/>
    <s v="22100"/>
    <s v="Energía eléctrica."/>
    <n v="428006"/>
    <n v="-4500"/>
    <n v="423506"/>
    <n v="423506"/>
    <n v="423506"/>
    <n v="237914.76"/>
    <n v="237914.76"/>
  </r>
  <r>
    <x v="2"/>
    <x v="15"/>
    <x v="15"/>
    <x v="1"/>
    <s v="22"/>
    <s v="22101"/>
    <s v="Agua."/>
    <n v="2000"/>
    <n v="0"/>
    <n v="2000"/>
    <n v="1428.3"/>
    <n v="1428.3"/>
    <n v="1428.3"/>
    <n v="1428.3"/>
  </r>
  <r>
    <x v="2"/>
    <x v="15"/>
    <x v="15"/>
    <x v="1"/>
    <s v="22"/>
    <s v="22102"/>
    <s v="Gas."/>
    <n v="430000"/>
    <n v="-50000"/>
    <n v="380000"/>
    <n v="380000"/>
    <n v="380000"/>
    <n v="250532.34"/>
    <n v="250532.34"/>
  </r>
  <r>
    <x v="2"/>
    <x v="15"/>
    <x v="15"/>
    <x v="1"/>
    <s v="22"/>
    <s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s v="22104"/>
    <s v="Vestuario."/>
    <n v="11790"/>
    <n v="0"/>
    <n v="11790"/>
    <n v="11789.5"/>
    <n v="11789.5"/>
    <n v="132.13"/>
    <n v="132.13"/>
  </r>
  <r>
    <x v="2"/>
    <x v="15"/>
    <x v="15"/>
    <x v="1"/>
    <s v="22"/>
    <s v="22199"/>
    <s v="Otros suministros."/>
    <n v="13000"/>
    <n v="0"/>
    <n v="13000"/>
    <n v="9350.44"/>
    <n v="9350.44"/>
    <n v="8601.9500000000007"/>
    <n v="8601.9500000000007"/>
  </r>
  <r>
    <x v="2"/>
    <x v="15"/>
    <x v="15"/>
    <x v="1"/>
    <s v="22"/>
    <s v="22602"/>
    <s v="Publicidad y propaganda."/>
    <n v="5000"/>
    <n v="0"/>
    <n v="5000"/>
    <n v="48733.25"/>
    <n v="48733.25"/>
    <n v="30887.7"/>
    <n v="30887.7"/>
  </r>
  <r>
    <x v="2"/>
    <x v="15"/>
    <x v="15"/>
    <x v="1"/>
    <s v="22"/>
    <s v="22609"/>
    <s v="Actividades culturales y deportivas"/>
    <n v="60748"/>
    <n v="0"/>
    <n v="60748"/>
    <n v="49786.25"/>
    <n v="49786.25"/>
    <n v="33786"/>
    <n v="33786"/>
  </r>
  <r>
    <x v="2"/>
    <x v="15"/>
    <x v="15"/>
    <x v="1"/>
    <s v="22"/>
    <s v="22699"/>
    <s v="Otros gastos diversos"/>
    <n v="19000"/>
    <n v="0"/>
    <n v="19000"/>
    <n v="4288.2299999999996"/>
    <n v="4288.2299999999996"/>
    <n v="3163.39"/>
    <n v="3163.39"/>
  </r>
  <r>
    <x v="2"/>
    <x v="15"/>
    <x v="15"/>
    <x v="1"/>
    <s v="22"/>
    <s v="22700"/>
    <s v="Limpieza y aseo."/>
    <n v="754466"/>
    <n v="-162021"/>
    <n v="592445"/>
    <n v="506815.31"/>
    <n v="505075.72"/>
    <n v="386232.05"/>
    <n v="386232.05"/>
  </r>
  <r>
    <x v="2"/>
    <x v="15"/>
    <x v="15"/>
    <x v="1"/>
    <s v="22"/>
    <s v="22701"/>
    <s v="Seguridad."/>
    <n v="375699"/>
    <n v="0"/>
    <n v="375699"/>
    <n v="383445.45"/>
    <n v="383445.45"/>
    <n v="210753.41"/>
    <n v="210753.41"/>
  </r>
  <r>
    <x v="2"/>
    <x v="15"/>
    <x v="15"/>
    <x v="1"/>
    <s v="22"/>
    <s v="22706"/>
    <s v="Estudios y trabajos técnicos."/>
    <n v="21690"/>
    <n v="0"/>
    <n v="21690"/>
    <n v="27346"/>
    <n v="27346"/>
    <n v="23504.3"/>
    <n v="17696.3"/>
  </r>
  <r>
    <x v="2"/>
    <x v="15"/>
    <x v="15"/>
    <x v="1"/>
    <s v="22"/>
    <s v="22799"/>
    <s v="Otros trabajos realizados por otras empresas y profes."/>
    <n v="326882"/>
    <n v="0"/>
    <n v="326882"/>
    <n v="246056.21"/>
    <n v="244226.1"/>
    <n v="92556.21"/>
    <n v="92556.21"/>
  </r>
  <r>
    <x v="2"/>
    <x v="15"/>
    <x v="15"/>
    <x v="2"/>
    <s v="48"/>
    <s v="481"/>
    <s v="Premios, becas, etc."/>
    <n v="70000"/>
    <n v="0"/>
    <n v="70000"/>
    <n v="56700"/>
    <n v="56700"/>
    <n v="56700"/>
    <n v="56700"/>
  </r>
  <r>
    <x v="2"/>
    <x v="15"/>
    <x v="15"/>
    <x v="2"/>
    <s v="48"/>
    <s v="48921"/>
    <s v="Transf. Federación Asociaciones de Vecinos Antonio Machado"/>
    <n v="10000"/>
    <n v="0"/>
    <n v="10000"/>
    <n v="10000"/>
    <n v="10000"/>
    <n v="10000"/>
    <n v="10000"/>
  </r>
  <r>
    <x v="2"/>
    <x v="15"/>
    <x v="15"/>
    <x v="2"/>
    <s v="48"/>
    <s v="48922"/>
    <s v="Transf. Asociación Pajarillos Educa"/>
    <n v="11000"/>
    <n v="0"/>
    <n v="11000"/>
    <n v="0"/>
    <n v="0"/>
    <n v="0"/>
    <n v="0"/>
  </r>
  <r>
    <x v="2"/>
    <x v="15"/>
    <x v="15"/>
    <x v="2"/>
    <s v="48"/>
    <s v="48999"/>
    <s v="Otras transf. a Familias e Instituciones sin fines de lucro."/>
    <n v="467000"/>
    <n v="0"/>
    <n v="467000"/>
    <n v="465922.63"/>
    <n v="465922.63"/>
    <n v="440787.4"/>
    <n v="439245.73"/>
  </r>
  <r>
    <x v="2"/>
    <x v="15"/>
    <x v="15"/>
    <x v="3"/>
    <s v="62"/>
    <s v="623"/>
    <s v="Maquinaria, instalaciones técnicas y utillaje."/>
    <n v="0"/>
    <n v="80500.490000000005"/>
    <n v="80500.490000000005"/>
    <n v="80500.490000000005"/>
    <n v="80500.490000000005"/>
    <n v="70820.490000000005"/>
    <n v="70820.490000000005"/>
  </r>
  <r>
    <x v="2"/>
    <x v="15"/>
    <x v="15"/>
    <x v="3"/>
    <s v="62"/>
    <s v="625"/>
    <s v="Mobiliario."/>
    <n v="34000"/>
    <n v="52163.59"/>
    <n v="86163.59"/>
    <n v="86144.02"/>
    <n v="86144.02"/>
    <n v="86144.02"/>
    <n v="86144.02"/>
  </r>
  <r>
    <x v="2"/>
    <x v="15"/>
    <x v="15"/>
    <x v="3"/>
    <s v="63"/>
    <s v="632"/>
    <s v="Edificios y otras construcciones."/>
    <n v="62000"/>
    <n v="269309.51"/>
    <n v="331309.51"/>
    <n v="437063.23"/>
    <n v="169857.81"/>
    <n v="100450.92"/>
    <n v="99543.42"/>
  </r>
  <r>
    <x v="2"/>
    <x v="15"/>
    <x v="15"/>
    <x v="3"/>
    <s v="63"/>
    <s v="633"/>
    <s v="Maquinaria, instalaciones técnicas y utillaje."/>
    <n v="63000"/>
    <n v="83490.83"/>
    <n v="146490.82999999999"/>
    <n v="101519.83"/>
    <n v="101519.83"/>
    <n v="96111.13"/>
    <n v="96111.13"/>
  </r>
  <r>
    <x v="2"/>
    <x v="15"/>
    <x v="15"/>
    <x v="3"/>
    <s v="63"/>
    <s v="635"/>
    <s v="Mobiliario."/>
    <n v="66000"/>
    <n v="0"/>
    <n v="66000"/>
    <n v="4031.72"/>
    <n v="4031.72"/>
    <n v="4031.72"/>
    <n v="4031.72"/>
  </r>
  <r>
    <x v="3"/>
    <x v="16"/>
    <x v="16"/>
    <x v="4"/>
    <s v="31"/>
    <s v="310"/>
    <s v="Intereses."/>
    <n v="4900000"/>
    <n v="0"/>
    <n v="4900000"/>
    <n v="2160333.87"/>
    <n v="2160333.87"/>
    <n v="2160333.87"/>
    <n v="2160333.87"/>
  </r>
  <r>
    <x v="3"/>
    <x v="16"/>
    <x v="16"/>
    <x v="7"/>
    <s v="91"/>
    <s v="913"/>
    <s v="Amort de prést a l/p de entes de fuera del sector público."/>
    <n v="14900000"/>
    <n v="0"/>
    <n v="14900000"/>
    <n v="14725633.550000001"/>
    <n v="14725633.550000001"/>
    <n v="7558740.1399999997"/>
    <n v="7558740.1399999997"/>
  </r>
  <r>
    <x v="3"/>
    <x v="17"/>
    <x v="17"/>
    <x v="0"/>
    <s v="12"/>
    <s v="12000"/>
    <s v="Sueldos del Grupo A1."/>
    <n v="81393"/>
    <n v="0"/>
    <n v="81393"/>
    <n v="73972.789999999994"/>
    <n v="73972.789999999994"/>
    <n v="62386.68"/>
    <n v="62386.68"/>
  </r>
  <r>
    <x v="3"/>
    <x v="17"/>
    <x v="17"/>
    <x v="0"/>
    <s v="12"/>
    <s v="12001"/>
    <s v="Sueldos del Grupo A2."/>
    <n v="47715"/>
    <n v="0"/>
    <n v="47715"/>
    <n v="48458.23"/>
    <n v="48458.23"/>
    <n v="40797.550000000003"/>
    <n v="40797.550000000003"/>
  </r>
  <r>
    <x v="3"/>
    <x v="17"/>
    <x v="17"/>
    <x v="0"/>
    <s v="12"/>
    <s v="12004"/>
    <s v="Sueldos del Grupo C2."/>
    <n v="20651"/>
    <n v="-10000"/>
    <n v="10651"/>
    <n v="10178.35"/>
    <n v="10178.35"/>
    <n v="8654.08"/>
    <n v="8654.08"/>
  </r>
  <r>
    <x v="3"/>
    <x v="17"/>
    <x v="17"/>
    <x v="0"/>
    <s v="12"/>
    <s v="12006"/>
    <s v="Trienios."/>
    <n v="28026"/>
    <n v="0"/>
    <n v="28026"/>
    <n v="41049.410000000003"/>
    <n v="41049.410000000003"/>
    <n v="40972.230000000003"/>
    <n v="40972.230000000003"/>
  </r>
  <r>
    <x v="3"/>
    <x v="17"/>
    <x v="17"/>
    <x v="0"/>
    <s v="12"/>
    <s v="12100"/>
    <s v="Complemento de destino."/>
    <n v="81682"/>
    <n v="0"/>
    <n v="81682"/>
    <n v="71336.66"/>
    <n v="71336.66"/>
    <n v="60592.85"/>
    <n v="60592.85"/>
  </r>
  <r>
    <x v="3"/>
    <x v="17"/>
    <x v="17"/>
    <x v="0"/>
    <s v="12"/>
    <s v="12101"/>
    <s v="Complemento específico."/>
    <n v="207921"/>
    <n v="-25000"/>
    <n v="182921"/>
    <n v="179885.06"/>
    <n v="179885.06"/>
    <n v="155868.49"/>
    <n v="155868.49"/>
  </r>
  <r>
    <x v="3"/>
    <x v="17"/>
    <x v="17"/>
    <x v="0"/>
    <s v="12"/>
    <s v="12103"/>
    <s v="Otros complementos."/>
    <n v="13226"/>
    <n v="0"/>
    <n v="13226"/>
    <n v="19137.36"/>
    <n v="19137.36"/>
    <n v="18861.37"/>
    <n v="18861.37"/>
  </r>
  <r>
    <x v="3"/>
    <x v="17"/>
    <x v="17"/>
    <x v="1"/>
    <s v="20"/>
    <s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s v="213"/>
    <s v="Reparación de maquinaria, instalaciones técnicas y utillaje."/>
    <n v="2030"/>
    <n v="0"/>
    <n v="2030"/>
    <n v="1839.44"/>
    <n v="1839.44"/>
    <n v="1149.7"/>
    <n v="1149.7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45903.99"/>
    <n v="45903.99"/>
    <n v="33182.400000000001"/>
    <n v="33182.400000000001"/>
  </r>
  <r>
    <x v="3"/>
    <x v="17"/>
    <x v="17"/>
    <x v="1"/>
    <s v="22"/>
    <s v="22199"/>
    <s v="Otros suministros."/>
    <n v="508"/>
    <n v="0"/>
    <n v="508"/>
    <n v="2887.37"/>
    <n v="1887.37"/>
    <n v="1125.69"/>
    <n v="1125.69"/>
  </r>
  <r>
    <x v="3"/>
    <x v="17"/>
    <x v="17"/>
    <x v="1"/>
    <s v="22"/>
    <s v="22706"/>
    <s v="Estudios y trabajos técnicos."/>
    <n v="34138"/>
    <n v="0"/>
    <n v="34138"/>
    <n v="42967.040000000001"/>
    <n v="42967.040000000001"/>
    <n v="13040.81"/>
    <n v="13040.81"/>
  </r>
  <r>
    <x v="3"/>
    <x v="17"/>
    <x v="17"/>
    <x v="1"/>
    <s v="22"/>
    <s v="22799"/>
    <s v="Otros trabajos realizados por otras empresas y profes."/>
    <n v="34000"/>
    <n v="0"/>
    <n v="34000"/>
    <n v="12159.53"/>
    <n v="12159.53"/>
    <n v="10182.89"/>
    <n v="10182.89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37270.589999999997"/>
    <n v="37270.589999999997"/>
    <n v="30994.5"/>
    <n v="30994.5"/>
  </r>
  <r>
    <x v="3"/>
    <x v="18"/>
    <x v="18"/>
    <x v="0"/>
    <s v="12"/>
    <s v="12001"/>
    <s v="Sueldos del Grupo A2."/>
    <n v="63620"/>
    <n v="0"/>
    <n v="63620"/>
    <n v="79519.490000000005"/>
    <n v="79519.490000000005"/>
    <n v="67862.86"/>
    <n v="67862.86"/>
  </r>
  <r>
    <x v="3"/>
    <x v="18"/>
    <x v="18"/>
    <x v="0"/>
    <s v="12"/>
    <s v="12003"/>
    <s v="Sueldos del Grupo C1."/>
    <n v="121814"/>
    <n v="0"/>
    <n v="121814"/>
    <n v="97559.84"/>
    <n v="97559.84"/>
    <n v="80899.23"/>
    <n v="80899.23"/>
  </r>
  <r>
    <x v="3"/>
    <x v="18"/>
    <x v="18"/>
    <x v="0"/>
    <s v="12"/>
    <s v="12004"/>
    <s v="Sueldos del Grupo C2."/>
    <n v="61952"/>
    <n v="0"/>
    <n v="61952"/>
    <n v="94192.77"/>
    <n v="94192.77"/>
    <n v="78815.28"/>
    <n v="78815.28"/>
  </r>
  <r>
    <x v="3"/>
    <x v="18"/>
    <x v="18"/>
    <x v="0"/>
    <s v="12"/>
    <s v="12006"/>
    <s v="Trienios."/>
    <n v="78674"/>
    <n v="0"/>
    <n v="78674"/>
    <n v="82576.3"/>
    <n v="82576.3"/>
    <n v="69889.83"/>
    <n v="69889.83"/>
  </r>
  <r>
    <x v="3"/>
    <x v="18"/>
    <x v="18"/>
    <x v="0"/>
    <s v="12"/>
    <s v="12100"/>
    <s v="Complemento de destino."/>
    <n v="184085"/>
    <n v="0"/>
    <n v="184085"/>
    <n v="179099.75"/>
    <n v="179099.75"/>
    <n v="152840.39000000001"/>
    <n v="152840.39000000001"/>
  </r>
  <r>
    <x v="3"/>
    <x v="18"/>
    <x v="18"/>
    <x v="0"/>
    <s v="12"/>
    <s v="12101"/>
    <s v="Complemento específico."/>
    <n v="434324"/>
    <n v="15000"/>
    <n v="449324"/>
    <n v="427683.04"/>
    <n v="427683.04"/>
    <n v="369924.33"/>
    <n v="369924.33"/>
  </r>
  <r>
    <x v="3"/>
    <x v="18"/>
    <x v="18"/>
    <x v="0"/>
    <s v="12"/>
    <s v="12103"/>
    <s v="Otros complementos."/>
    <n v="37900"/>
    <n v="0"/>
    <n v="37900"/>
    <n v="43666.5"/>
    <n v="43666.5"/>
    <n v="36490.800000000003"/>
    <n v="36490.800000000003"/>
  </r>
  <r>
    <x v="3"/>
    <x v="18"/>
    <x v="18"/>
    <x v="0"/>
    <s v="14"/>
    <s v="143"/>
    <s v="Otro personal."/>
    <n v="101000"/>
    <n v="275195"/>
    <n v="376195"/>
    <n v="347370.93"/>
    <n v="347370.93"/>
    <n v="231935.02"/>
    <n v="231935.02"/>
  </r>
  <r>
    <x v="3"/>
    <x v="18"/>
    <x v="18"/>
    <x v="0"/>
    <s v="15"/>
    <s v="150"/>
    <s v="Productividad."/>
    <n v="225000"/>
    <n v="40000"/>
    <n v="265000"/>
    <n v="259212.02"/>
    <n v="259212.02"/>
    <n v="252686.53"/>
    <n v="252686.53"/>
  </r>
  <r>
    <x v="3"/>
    <x v="18"/>
    <x v="18"/>
    <x v="0"/>
    <s v="15"/>
    <s v="151"/>
    <s v="Gratificaciones."/>
    <n v="0"/>
    <n v="18000"/>
    <n v="18000"/>
    <n v="14916.29"/>
    <n v="14916.29"/>
    <n v="11285.66"/>
    <n v="11285.66"/>
  </r>
  <r>
    <x v="3"/>
    <x v="18"/>
    <x v="18"/>
    <x v="0"/>
    <s v="16"/>
    <s v="16000"/>
    <s v="Seguridad Social."/>
    <n v="25785395"/>
    <n v="59153"/>
    <n v="25844548"/>
    <n v="22390929.039999999"/>
    <n v="22390929.039999999"/>
    <n v="22390929.039999999"/>
    <n v="22390929.039999999"/>
  </r>
  <r>
    <x v="3"/>
    <x v="18"/>
    <x v="18"/>
    <x v="0"/>
    <s v="16"/>
    <s v="16105"/>
    <s v="Pensiones a cargo de la Entidad local."/>
    <n v="1000"/>
    <n v="0"/>
    <n v="1000"/>
    <n v="819.94"/>
    <n v="819.94"/>
    <n v="819.94"/>
    <n v="819.94"/>
  </r>
  <r>
    <x v="3"/>
    <x v="18"/>
    <x v="18"/>
    <x v="0"/>
    <s v="16"/>
    <s v="16200"/>
    <s v="Formación y perfeccionamiento del personal."/>
    <n v="58760"/>
    <n v="0"/>
    <n v="58760"/>
    <n v="58760"/>
    <n v="38702.9"/>
    <n v="35427.9"/>
    <n v="35427.9"/>
  </r>
  <r>
    <x v="3"/>
    <x v="18"/>
    <x v="18"/>
    <x v="0"/>
    <s v="16"/>
    <s v="16204"/>
    <s v="Acción social."/>
    <n v="599300"/>
    <n v="0"/>
    <n v="599300"/>
    <n v="408011.06"/>
    <n v="408011.06"/>
    <n v="377558.42"/>
    <n v="377558.42"/>
  </r>
  <r>
    <x v="3"/>
    <x v="18"/>
    <x v="18"/>
    <x v="0"/>
    <s v="16"/>
    <s v="16205"/>
    <s v="Seguros."/>
    <n v="390000"/>
    <n v="0"/>
    <n v="390000"/>
    <n v="282133.59000000003"/>
    <n v="215825.27"/>
    <n v="207729.84"/>
    <n v="207729.84"/>
  </r>
  <r>
    <x v="3"/>
    <x v="18"/>
    <x v="18"/>
    <x v="1"/>
    <s v="20"/>
    <s v="203"/>
    <s v="Arrendamientos de maquinaria, instalaciones y utillaje."/>
    <n v="1700"/>
    <n v="0"/>
    <n v="1700"/>
    <n v="1660"/>
    <n v="1660"/>
    <n v="1061.76"/>
    <n v="1061.76"/>
  </r>
  <r>
    <x v="3"/>
    <x v="18"/>
    <x v="18"/>
    <x v="1"/>
    <s v="21"/>
    <s v="213"/>
    <s v="Reparación de maquinaria, instalaciones técnicas y utillaje."/>
    <n v="4765"/>
    <n v="5000"/>
    <n v="9765"/>
    <n v="5400"/>
    <n v="5400"/>
    <n v="1316.49"/>
    <n v="1316.49"/>
  </r>
  <r>
    <x v="3"/>
    <x v="18"/>
    <x v="18"/>
    <x v="1"/>
    <s v="22"/>
    <s v="22602"/>
    <s v="Publicidad y propaganda."/>
    <n v="4250"/>
    <n v="0"/>
    <n v="4250"/>
    <n v="495.6"/>
    <n v="495.6"/>
    <n v="495.6"/>
    <n v="495.6"/>
  </r>
  <r>
    <x v="3"/>
    <x v="18"/>
    <x v="18"/>
    <x v="1"/>
    <s v="22"/>
    <s v="22607"/>
    <s v="Oposiciones y pruebas selectivas"/>
    <n v="42500"/>
    <n v="0"/>
    <n v="42500"/>
    <n v="10238.59"/>
    <n v="10238.59"/>
    <n v="7590.24"/>
    <n v="7590.24"/>
  </r>
  <r>
    <x v="3"/>
    <x v="18"/>
    <x v="18"/>
    <x v="1"/>
    <s v="22"/>
    <s v="22699"/>
    <s v="Otros gastos diversos"/>
    <n v="920"/>
    <n v="0"/>
    <n v="920"/>
    <n v="4914.3999999999996"/>
    <n v="4914.3999999999996"/>
    <n v="4893.7"/>
    <n v="4893.7"/>
  </r>
  <r>
    <x v="3"/>
    <x v="18"/>
    <x v="18"/>
    <x v="1"/>
    <s v="22"/>
    <s v="22799"/>
    <s v="Otros trabajos realizados por otras empresas y profes."/>
    <n v="17000"/>
    <n v="0"/>
    <n v="17000"/>
    <n v="16225.35"/>
    <n v="16225.35"/>
    <n v="5649.95"/>
    <n v="5649.95"/>
  </r>
  <r>
    <x v="3"/>
    <x v="18"/>
    <x v="18"/>
    <x v="1"/>
    <s v="23"/>
    <s v="23020"/>
    <s v="Dietas del personal no directivo"/>
    <n v="3000"/>
    <n v="0"/>
    <n v="3000"/>
    <n v="1097.9100000000001"/>
    <n v="1097.9100000000001"/>
    <n v="1097.9100000000001"/>
    <n v="866.12"/>
  </r>
  <r>
    <x v="3"/>
    <x v="18"/>
    <x v="18"/>
    <x v="1"/>
    <s v="23"/>
    <s v="23120"/>
    <s v="Locomoción del personal no directivo."/>
    <n v="3000"/>
    <n v="0"/>
    <n v="3000"/>
    <n v="847.25"/>
    <n v="847.25"/>
    <n v="847.25"/>
    <n v="662.35"/>
  </r>
  <r>
    <x v="3"/>
    <x v="18"/>
    <x v="18"/>
    <x v="1"/>
    <s v="23"/>
    <s v="233"/>
    <s v="Otras indemnizaciones."/>
    <n v="246500"/>
    <n v="-12667.37"/>
    <n v="233832.63"/>
    <n v="189374.28"/>
    <n v="189374.28"/>
    <n v="182365.23"/>
    <n v="182205.23"/>
  </r>
  <r>
    <x v="3"/>
    <x v="18"/>
    <x v="18"/>
    <x v="3"/>
    <s v="64"/>
    <s v="641"/>
    <s v="Gastos en aplicaciones informáticas."/>
    <n v="277150"/>
    <n v="0"/>
    <n v="277150"/>
    <n v="277149.59999999998"/>
    <n v="277149.59999999998"/>
    <n v="183424.7"/>
    <n v="165558.09"/>
  </r>
  <r>
    <x v="3"/>
    <x v="18"/>
    <x v="18"/>
    <x v="6"/>
    <s v="83"/>
    <s v="83001"/>
    <s v="Anticipos al personal"/>
    <n v="170000"/>
    <n v="0"/>
    <n v="170000"/>
    <n v="205091.24"/>
    <n v="205091.24"/>
    <n v="205091.24"/>
    <n v="205091.24"/>
  </r>
  <r>
    <x v="3"/>
    <x v="18"/>
    <x v="18"/>
    <x v="6"/>
    <s v="83"/>
    <s v="83101"/>
    <s v="Prestamos al personal"/>
    <n v="400000"/>
    <n v="0"/>
    <n v="400000"/>
    <n v="96002"/>
    <n v="96002"/>
    <n v="96002"/>
    <n v="96002"/>
  </r>
  <r>
    <x v="3"/>
    <x v="19"/>
    <x v="19"/>
    <x v="0"/>
    <s v="12"/>
    <s v="12000"/>
    <s v="Sueldos del Grupo A1."/>
    <n v="171829"/>
    <n v="0"/>
    <n v="171829"/>
    <n v="183969.83"/>
    <n v="183969.83"/>
    <n v="153649.13"/>
    <n v="153649.13"/>
  </r>
  <r>
    <x v="3"/>
    <x v="19"/>
    <x v="19"/>
    <x v="0"/>
    <s v="12"/>
    <s v="12001"/>
    <s v="Sueldos del Grupo A2."/>
    <n v="71573"/>
    <n v="-15000"/>
    <n v="56573"/>
    <n v="48072.24"/>
    <n v="48072.24"/>
    <n v="40797.57"/>
    <n v="40797.57"/>
  </r>
  <r>
    <x v="3"/>
    <x v="19"/>
    <x v="19"/>
    <x v="0"/>
    <s v="12"/>
    <s v="12003"/>
    <s v="Sueldos del Grupo C1."/>
    <n v="12181"/>
    <n v="0"/>
    <n v="12181"/>
    <n v="12650.72"/>
    <n v="12650.72"/>
    <n v="10318.219999999999"/>
    <n v="10318.219999999999"/>
  </r>
  <r>
    <x v="3"/>
    <x v="19"/>
    <x v="19"/>
    <x v="0"/>
    <s v="12"/>
    <s v="12004"/>
    <s v="Sueldos del Grupo C2."/>
    <n v="10325"/>
    <n v="0"/>
    <n v="10325"/>
    <n v="10550.69"/>
    <n v="10550.69"/>
    <n v="8689.65"/>
    <n v="8689.65"/>
  </r>
  <r>
    <x v="3"/>
    <x v="19"/>
    <x v="19"/>
    <x v="0"/>
    <s v="12"/>
    <s v="12006"/>
    <s v="Trienios."/>
    <n v="41104"/>
    <n v="0"/>
    <n v="41104"/>
    <n v="51177.9"/>
    <n v="51177.9"/>
    <n v="42780.04"/>
    <n v="42780.04"/>
  </r>
  <r>
    <x v="3"/>
    <x v="19"/>
    <x v="19"/>
    <x v="0"/>
    <s v="12"/>
    <s v="12100"/>
    <s v="Complemento de destino."/>
    <n v="145518"/>
    <n v="0"/>
    <n v="145518"/>
    <n v="136683.06"/>
    <n v="136683.06"/>
    <n v="116167.29"/>
    <n v="116167.29"/>
  </r>
  <r>
    <x v="3"/>
    <x v="19"/>
    <x v="19"/>
    <x v="0"/>
    <s v="12"/>
    <s v="12101"/>
    <s v="Complemento específico."/>
    <n v="417328"/>
    <n v="0"/>
    <n v="417328"/>
    <n v="397384.12"/>
    <n v="397384.12"/>
    <n v="337695.04"/>
    <n v="337695.04"/>
  </r>
  <r>
    <x v="3"/>
    <x v="19"/>
    <x v="19"/>
    <x v="0"/>
    <s v="12"/>
    <s v="12103"/>
    <s v="Otros complementos."/>
    <n v="18248"/>
    <n v="0"/>
    <n v="18248"/>
    <n v="26940.02"/>
    <n v="26940.02"/>
    <n v="22410.98"/>
    <n v="22410.9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12418.6"/>
    <n v="10878.65"/>
    <n v="5937.63"/>
    <n v="5937.63"/>
  </r>
  <r>
    <x v="3"/>
    <x v="19"/>
    <x v="19"/>
    <x v="1"/>
    <s v="21"/>
    <s v="216"/>
    <s v="Equipos para procesos de información."/>
    <n v="1201032"/>
    <n v="0"/>
    <n v="1201032"/>
    <n v="1175966.47"/>
    <n v="1175966.47"/>
    <n v="942425.88"/>
    <n v="942425.88"/>
  </r>
  <r>
    <x v="3"/>
    <x v="19"/>
    <x v="19"/>
    <x v="1"/>
    <s v="22"/>
    <s v="22002"/>
    <s v="Material informático no inventariable."/>
    <n v="51363"/>
    <n v="0"/>
    <n v="51363"/>
    <n v="48522.080000000002"/>
    <n v="48522.080000000002"/>
    <n v="17795.79"/>
    <n v="17795.79"/>
  </r>
  <r>
    <x v="3"/>
    <x v="19"/>
    <x v="19"/>
    <x v="1"/>
    <s v="22"/>
    <s v="22100"/>
    <s v="Energía eléctrica."/>
    <n v="81296"/>
    <n v="0"/>
    <n v="81296"/>
    <n v="70000"/>
    <n v="70000"/>
    <n v="49136.82"/>
    <n v="49136.82"/>
  </r>
  <r>
    <x v="3"/>
    <x v="19"/>
    <x v="19"/>
    <x v="1"/>
    <s v="22"/>
    <s v="22200"/>
    <s v="Servicios de Telecomunicaciones."/>
    <n v="432824"/>
    <n v="0"/>
    <n v="432824"/>
    <n v="328829.09999999998"/>
    <n v="328829.09999999998"/>
    <n v="245218.27"/>
    <n v="245218.27"/>
  </r>
  <r>
    <x v="3"/>
    <x v="19"/>
    <x v="19"/>
    <x v="1"/>
    <s v="22"/>
    <s v="22699"/>
    <s v="Otros gastos diversos"/>
    <n v="3000"/>
    <n v="0"/>
    <n v="3000"/>
    <n v="25670.49"/>
    <n v="25670.49"/>
    <n v="5868.73"/>
    <n v="5868.73"/>
  </r>
  <r>
    <x v="3"/>
    <x v="19"/>
    <x v="19"/>
    <x v="1"/>
    <s v="22"/>
    <s v="22700"/>
    <s v="Limpieza y aseo."/>
    <n v="15331"/>
    <n v="0"/>
    <n v="15331"/>
    <n v="11724.78"/>
    <n v="11724.78"/>
    <n v="9770.6"/>
    <n v="9770.6"/>
  </r>
  <r>
    <x v="3"/>
    <x v="19"/>
    <x v="19"/>
    <x v="1"/>
    <s v="22"/>
    <s v="22701"/>
    <s v="Seguridad."/>
    <n v="40064"/>
    <n v="0"/>
    <n v="40064"/>
    <n v="40063.1"/>
    <n v="40063.1"/>
    <n v="15889.91"/>
    <n v="15889.91"/>
  </r>
  <r>
    <x v="3"/>
    <x v="19"/>
    <x v="19"/>
    <x v="1"/>
    <s v="22"/>
    <s v="22799"/>
    <s v="Otros trabajos realizados por otras empresas y profes."/>
    <n v="19965"/>
    <n v="0"/>
    <n v="19965"/>
    <n v="32882.480000000003"/>
    <n v="32882.480000000003"/>
    <n v="7119.16"/>
    <n v="7119.16"/>
  </r>
  <r>
    <x v="3"/>
    <x v="19"/>
    <x v="19"/>
    <x v="1"/>
    <s v="23"/>
    <s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429831.64"/>
    <n v="429831.64"/>
    <n v="46113.23"/>
    <n v="28322.6"/>
  </r>
  <r>
    <x v="3"/>
    <x v="19"/>
    <x v="19"/>
    <x v="3"/>
    <s v="63"/>
    <s v="636"/>
    <s v="Equipos para procesos de información."/>
    <n v="1217785"/>
    <n v="3829.37"/>
    <n v="1221614.3700000001"/>
    <n v="1145947.21"/>
    <n v="1145947.21"/>
    <n v="660664.21"/>
    <n v="660664.21"/>
  </r>
  <r>
    <x v="3"/>
    <x v="19"/>
    <x v="19"/>
    <x v="3"/>
    <s v="64"/>
    <s v="641"/>
    <s v="Gastos en aplicaciones informáticas."/>
    <n v="2853987"/>
    <n v="84908.73"/>
    <n v="2938895.73"/>
    <n v="2879512.96"/>
    <n v="2851203.98"/>
    <n v="1512904.85"/>
    <n v="1450984"/>
  </r>
  <r>
    <x v="3"/>
    <x v="20"/>
    <x v="20"/>
    <x v="0"/>
    <s v="12"/>
    <s v="12000"/>
    <s v="Sueldos del Grupo A1."/>
    <n v="108524"/>
    <n v="0"/>
    <n v="108524"/>
    <n v="105603.37"/>
    <n v="105603.37"/>
    <n v="85920.87"/>
    <n v="85920.87"/>
  </r>
  <r>
    <x v="3"/>
    <x v="20"/>
    <x v="20"/>
    <x v="0"/>
    <s v="12"/>
    <s v="12001"/>
    <s v="Sueldos del Grupo A2."/>
    <n v="23858"/>
    <n v="0"/>
    <n v="23858"/>
    <n v="16024.08"/>
    <n v="16024.08"/>
    <n v="13599.19"/>
    <n v="13599.19"/>
  </r>
  <r>
    <x v="3"/>
    <x v="20"/>
    <x v="20"/>
    <x v="0"/>
    <s v="12"/>
    <s v="12003"/>
    <s v="Sueldos del Grupo C1."/>
    <n v="60907"/>
    <n v="0"/>
    <n v="60907"/>
    <n v="47391.06"/>
    <n v="47391.06"/>
    <n v="36831.699999999997"/>
    <n v="36831.699999999997"/>
  </r>
  <r>
    <x v="3"/>
    <x v="20"/>
    <x v="20"/>
    <x v="0"/>
    <s v="12"/>
    <s v="12004"/>
    <s v="Sueldos del Grupo C2."/>
    <n v="20651"/>
    <n v="0"/>
    <n v="20651"/>
    <n v="20104.25"/>
    <n v="20104.25"/>
    <n v="17043.89"/>
    <n v="17043.89"/>
  </r>
  <r>
    <x v="3"/>
    <x v="20"/>
    <x v="20"/>
    <x v="0"/>
    <s v="12"/>
    <s v="12006"/>
    <s v="Trienios."/>
    <n v="68946"/>
    <n v="0"/>
    <n v="68946"/>
    <n v="67079.570000000007"/>
    <n v="67079.570000000007"/>
    <n v="55785.63"/>
    <n v="55785.63"/>
  </r>
  <r>
    <x v="3"/>
    <x v="20"/>
    <x v="20"/>
    <x v="0"/>
    <s v="12"/>
    <s v="12100"/>
    <s v="Complemento de destino."/>
    <n v="148911"/>
    <n v="0"/>
    <n v="148911"/>
    <n v="139239.45000000001"/>
    <n v="139239.45000000001"/>
    <n v="106393.15"/>
    <n v="106393.15"/>
  </r>
  <r>
    <x v="3"/>
    <x v="20"/>
    <x v="20"/>
    <x v="0"/>
    <s v="12"/>
    <s v="12101"/>
    <s v="Complemento específico."/>
    <n v="356161"/>
    <n v="0"/>
    <n v="356161"/>
    <n v="315262.24"/>
    <n v="315262.24"/>
    <n v="273258.96000000002"/>
    <n v="273258.96000000002"/>
  </r>
  <r>
    <x v="3"/>
    <x v="20"/>
    <x v="20"/>
    <x v="0"/>
    <s v="12"/>
    <s v="12103"/>
    <s v="Otros complementos."/>
    <n v="33593"/>
    <n v="0"/>
    <n v="33593"/>
    <n v="37298.410000000003"/>
    <n v="37298.410000000003"/>
    <n v="31243.27"/>
    <n v="31243.27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2228.34"/>
    <n v="2228.34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-8500"/>
    <n v="67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0"/>
    <n v="200"/>
    <n v="200"/>
    <n v="200"/>
    <n v="200"/>
    <n v="200"/>
  </r>
  <r>
    <x v="3"/>
    <x v="20"/>
    <x v="20"/>
    <x v="3"/>
    <s v="62"/>
    <s v="625"/>
    <s v="Mobiliario."/>
    <n v="250000"/>
    <n v="0"/>
    <n v="250000"/>
    <n v="244109.71"/>
    <n v="244109.71"/>
    <n v="13109.71"/>
    <n v="13109.71"/>
  </r>
  <r>
    <x v="3"/>
    <x v="21"/>
    <x v="21"/>
    <x v="0"/>
    <s v="12"/>
    <s v="12000"/>
    <s v="Sueldos del Grupo A1."/>
    <n v="36175"/>
    <n v="0"/>
    <n v="36175"/>
    <n v="38222.06"/>
    <n v="38222.06"/>
    <n v="31152.5"/>
    <n v="31152.5"/>
  </r>
  <r>
    <x v="3"/>
    <x v="21"/>
    <x v="21"/>
    <x v="0"/>
    <s v="12"/>
    <s v="12001"/>
    <s v="Sueldos del Grupo A2."/>
    <n v="31810"/>
    <n v="0"/>
    <n v="31810"/>
    <n v="31972.16"/>
    <n v="31972.16"/>
    <n v="27198.38"/>
    <n v="27198.38"/>
  </r>
  <r>
    <x v="3"/>
    <x v="21"/>
    <x v="21"/>
    <x v="0"/>
    <s v="12"/>
    <s v="12003"/>
    <s v="Sueldos del Grupo C1."/>
    <n v="207084"/>
    <n v="0"/>
    <n v="207084"/>
    <n v="174877.86"/>
    <n v="174877.86"/>
    <n v="149906.82999999999"/>
    <n v="149906.82999999999"/>
  </r>
  <r>
    <x v="3"/>
    <x v="21"/>
    <x v="21"/>
    <x v="0"/>
    <s v="12"/>
    <s v="12004"/>
    <s v="Sueldos del Grupo C2."/>
    <n v="92928"/>
    <n v="0"/>
    <n v="92928"/>
    <n v="84178.76"/>
    <n v="84178.76"/>
    <n v="69431.16"/>
    <n v="69431.16"/>
  </r>
  <r>
    <x v="3"/>
    <x v="21"/>
    <x v="21"/>
    <x v="0"/>
    <s v="12"/>
    <s v="12006"/>
    <s v="Trienios."/>
    <n v="110818"/>
    <n v="0"/>
    <n v="110818"/>
    <n v="111616.72"/>
    <n v="111616.72"/>
    <n v="93643.82"/>
    <n v="93643.82"/>
  </r>
  <r>
    <x v="3"/>
    <x v="21"/>
    <x v="21"/>
    <x v="0"/>
    <s v="12"/>
    <s v="12100"/>
    <s v="Complemento de destino."/>
    <n v="226382"/>
    <n v="0"/>
    <n v="226382"/>
    <n v="199855.79"/>
    <n v="199855.79"/>
    <n v="169609.2"/>
    <n v="169609.2"/>
  </r>
  <r>
    <x v="3"/>
    <x v="21"/>
    <x v="21"/>
    <x v="0"/>
    <s v="12"/>
    <s v="12101"/>
    <s v="Complemento específico."/>
    <n v="510203"/>
    <n v="0"/>
    <n v="510203"/>
    <n v="451402.01"/>
    <n v="451402.01"/>
    <n v="389320.67"/>
    <n v="389320.67"/>
  </r>
  <r>
    <x v="3"/>
    <x v="21"/>
    <x v="21"/>
    <x v="0"/>
    <s v="12"/>
    <s v="12103"/>
    <s v="Otros complementos."/>
    <n v="61705"/>
    <n v="0"/>
    <n v="61705"/>
    <n v="63279.4"/>
    <n v="63279.4"/>
    <n v="53741.22"/>
    <n v="53741.22"/>
  </r>
  <r>
    <x v="3"/>
    <x v="21"/>
    <x v="21"/>
    <x v="0"/>
    <s v="13"/>
    <s v="13000"/>
    <s v="Retribuciones básicas."/>
    <n v="82836"/>
    <n v="0"/>
    <n v="82836"/>
    <n v="78575.850000000006"/>
    <n v="78575.850000000006"/>
    <n v="56389.91"/>
    <n v="56389.91"/>
  </r>
  <r>
    <x v="3"/>
    <x v="21"/>
    <x v="21"/>
    <x v="0"/>
    <s v="13"/>
    <s v="13002"/>
    <s v="Otras remuneraciones."/>
    <n v="72573"/>
    <n v="0"/>
    <n v="72573"/>
    <n v="71190.39"/>
    <n v="71190.39"/>
    <n v="55166.34"/>
    <n v="55166.34"/>
  </r>
  <r>
    <x v="3"/>
    <x v="21"/>
    <x v="21"/>
    <x v="1"/>
    <s v="20"/>
    <s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2273.9699999999998"/>
    <n v="2273.9699999999998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2873761.74"/>
    <n v="2873761.74"/>
    <n v="2311328.66"/>
    <n v="2311328.66"/>
  </r>
  <r>
    <x v="3"/>
    <x v="21"/>
    <x v="21"/>
    <x v="1"/>
    <s v="22"/>
    <s v="22699"/>
    <s v="Otros gastos diversos"/>
    <n v="4500"/>
    <n v="0"/>
    <n v="4500"/>
    <n v="66.88"/>
    <n v="66.88"/>
    <n v="66.88"/>
    <n v="66.88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546545.26"/>
    <n v="546545.26"/>
    <n v="385412.14"/>
    <n v="385412.14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7667.37"/>
    <n v="14146.37"/>
    <n v="14146.37"/>
    <n v="14146.37"/>
    <n v="14146.03"/>
    <n v="14146.03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-3000"/>
    <n v="33175"/>
    <n v="18755.03"/>
    <n v="18755.03"/>
    <n v="15608.75"/>
    <n v="15608.75"/>
  </r>
  <r>
    <x v="3"/>
    <x v="23"/>
    <x v="23"/>
    <x v="0"/>
    <s v="12"/>
    <s v="12003"/>
    <s v="Sueldos del Grupo C1."/>
    <n v="24363"/>
    <n v="0"/>
    <n v="24363"/>
    <n v="23721.26"/>
    <n v="23721.26"/>
    <n v="18232.330000000002"/>
    <n v="18232.330000000002"/>
  </r>
  <r>
    <x v="3"/>
    <x v="23"/>
    <x v="23"/>
    <x v="0"/>
    <s v="12"/>
    <s v="12006"/>
    <s v="Trienios."/>
    <n v="9611"/>
    <n v="0"/>
    <n v="9611"/>
    <n v="9694.15"/>
    <n v="9694.15"/>
    <n v="7575.96"/>
    <n v="7575.96"/>
  </r>
  <r>
    <x v="3"/>
    <x v="23"/>
    <x v="23"/>
    <x v="0"/>
    <s v="12"/>
    <s v="12100"/>
    <s v="Complemento de destino."/>
    <n v="41580"/>
    <n v="-6000"/>
    <n v="35580"/>
    <n v="29770.82"/>
    <n v="29770.82"/>
    <n v="23410.21"/>
    <n v="23410.21"/>
  </r>
  <r>
    <x v="3"/>
    <x v="23"/>
    <x v="23"/>
    <x v="0"/>
    <s v="12"/>
    <s v="12101"/>
    <s v="Complemento específico."/>
    <n v="99766"/>
    <n v="-30000"/>
    <n v="69766"/>
    <n v="67606.100000000006"/>
    <n v="67606.100000000006"/>
    <n v="54360.63"/>
    <n v="54360.63"/>
  </r>
  <r>
    <x v="3"/>
    <x v="23"/>
    <x v="23"/>
    <x v="0"/>
    <s v="12"/>
    <s v="12103"/>
    <s v="Otros complementos."/>
    <n v="4545"/>
    <n v="0"/>
    <n v="4545"/>
    <n v="4855.03"/>
    <n v="4855.03"/>
    <n v="3700.75"/>
    <n v="3700.75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588.1"/>
    <n v="588.1"/>
  </r>
  <r>
    <x v="3"/>
    <x v="23"/>
    <x v="23"/>
    <x v="1"/>
    <s v="21"/>
    <s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100.8"/>
    <n v="100.8"/>
    <n v="100.8"/>
    <n v="100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0"/>
    <n v="126611"/>
    <n v="102808.01"/>
    <n v="102808.01"/>
    <n v="85751.52"/>
    <n v="85751.52"/>
  </r>
  <r>
    <x v="3"/>
    <x v="24"/>
    <x v="24"/>
    <x v="0"/>
    <s v="12"/>
    <s v="12001"/>
    <s v="Sueldos del Grupo A2."/>
    <n v="63620"/>
    <n v="0"/>
    <n v="63620"/>
    <n v="50271.15"/>
    <n v="50271.15"/>
    <n v="42800.53"/>
    <n v="42800.53"/>
  </r>
  <r>
    <x v="3"/>
    <x v="24"/>
    <x v="24"/>
    <x v="0"/>
    <s v="12"/>
    <s v="12003"/>
    <s v="Sueldos del Grupo C1."/>
    <n v="255809"/>
    <n v="0"/>
    <n v="255809"/>
    <n v="279112.07"/>
    <n v="279112.07"/>
    <n v="236577.95"/>
    <n v="236577.95"/>
  </r>
  <r>
    <x v="3"/>
    <x v="24"/>
    <x v="24"/>
    <x v="0"/>
    <s v="12"/>
    <s v="12004"/>
    <s v="Sueldos del Grupo C2."/>
    <n v="82603"/>
    <n v="0"/>
    <n v="82603"/>
    <n v="73860.539999999994"/>
    <n v="73860.539999999994"/>
    <n v="63255.26"/>
    <n v="63255.26"/>
  </r>
  <r>
    <x v="3"/>
    <x v="24"/>
    <x v="24"/>
    <x v="0"/>
    <s v="12"/>
    <s v="12006"/>
    <s v="Trienios."/>
    <n v="151733"/>
    <n v="0"/>
    <n v="151733"/>
    <n v="150964.51"/>
    <n v="150964.51"/>
    <n v="129490.59"/>
    <n v="129490.59"/>
  </r>
  <r>
    <x v="3"/>
    <x v="24"/>
    <x v="24"/>
    <x v="0"/>
    <s v="12"/>
    <s v="12100"/>
    <s v="Complemento de destino."/>
    <n v="314014"/>
    <n v="0"/>
    <n v="314014"/>
    <n v="306761.15000000002"/>
    <n v="306761.15000000002"/>
    <n v="254213.1"/>
    <n v="254213.1"/>
  </r>
  <r>
    <x v="3"/>
    <x v="24"/>
    <x v="24"/>
    <x v="0"/>
    <s v="12"/>
    <s v="12101"/>
    <s v="Complemento específico."/>
    <n v="733541"/>
    <n v="-3000"/>
    <n v="730541"/>
    <n v="736270.56"/>
    <n v="736270.56"/>
    <n v="626343.66"/>
    <n v="626343.66"/>
  </r>
  <r>
    <x v="3"/>
    <x v="24"/>
    <x v="24"/>
    <x v="0"/>
    <s v="12"/>
    <s v="12103"/>
    <s v="Otros complementos."/>
    <n v="75724"/>
    <n v="0"/>
    <n v="75724"/>
    <n v="95827.48"/>
    <n v="95827.48"/>
    <n v="67309.440000000002"/>
    <n v="67309.440000000002"/>
  </r>
  <r>
    <x v="3"/>
    <x v="24"/>
    <x v="24"/>
    <x v="0"/>
    <s v="13"/>
    <s v="13000"/>
    <s v="Retribuciones básicas."/>
    <n v="37847"/>
    <n v="0"/>
    <n v="37847"/>
    <n v="35591.29"/>
    <n v="35591.29"/>
    <n v="29709.23"/>
    <n v="29709.23"/>
  </r>
  <r>
    <x v="3"/>
    <x v="24"/>
    <x v="24"/>
    <x v="0"/>
    <s v="13"/>
    <s v="13002"/>
    <s v="Otras remuneraciones."/>
    <n v="35295"/>
    <n v="6000"/>
    <n v="41295"/>
    <n v="36648.559999999998"/>
    <n v="36648.559999999998"/>
    <n v="32338.87"/>
    <n v="32338.87"/>
  </r>
  <r>
    <x v="3"/>
    <x v="24"/>
    <x v="24"/>
    <x v="0"/>
    <s v="15"/>
    <s v="151"/>
    <s v="Gratificaciones."/>
    <n v="7000"/>
    <n v="3000"/>
    <n v="10000"/>
    <n v="9766.2000000000007"/>
    <n v="9766.2000000000007"/>
    <n v="4580.0600000000004"/>
    <n v="4580.0600000000004"/>
  </r>
  <r>
    <x v="3"/>
    <x v="24"/>
    <x v="24"/>
    <x v="1"/>
    <s v="20"/>
    <s v="203"/>
    <s v="Arrendamientos de maquinaria, instalaciones y utillaje."/>
    <n v="8075"/>
    <n v="5000"/>
    <n v="13075"/>
    <n v="12370.83"/>
    <n v="12370.83"/>
    <n v="7912.94"/>
    <n v="7912.94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3500"/>
    <n v="15400"/>
    <n v="11343.2"/>
    <n v="11343.2"/>
    <n v="5946.47"/>
    <n v="5946.47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486.05"/>
    <n v="486.05"/>
    <n v="486.05"/>
    <n v="486.05"/>
  </r>
  <r>
    <x v="3"/>
    <x v="24"/>
    <x v="24"/>
    <x v="1"/>
    <s v="22"/>
    <s v="22799"/>
    <s v="Otros trabajos realizados por otras empresas y profes."/>
    <n v="34000"/>
    <n v="0"/>
    <n v="34000"/>
    <n v="38255.42"/>
    <n v="38255.42"/>
    <n v="36430.99"/>
    <n v="36430.99"/>
  </r>
  <r>
    <x v="3"/>
    <x v="24"/>
    <x v="24"/>
    <x v="3"/>
    <s v="64"/>
    <s v="641"/>
    <s v="Gastos en aplicaciones informáticas."/>
    <n v="1027304"/>
    <n v="33189"/>
    <n v="1060493"/>
    <n v="1060431.05"/>
    <n v="1060431.05"/>
    <n v="939984.25"/>
    <n v="453967.58"/>
  </r>
  <r>
    <x v="3"/>
    <x v="25"/>
    <x v="25"/>
    <x v="0"/>
    <s v="12"/>
    <s v="12000"/>
    <s v="Sueldos del Grupo A1."/>
    <n v="90436"/>
    <n v="0"/>
    <n v="90436"/>
    <n v="61801.58"/>
    <n v="61801.58"/>
    <n v="52290.720000000001"/>
    <n v="52290.720000000001"/>
  </r>
  <r>
    <x v="3"/>
    <x v="25"/>
    <x v="25"/>
    <x v="0"/>
    <s v="12"/>
    <s v="12001"/>
    <s v="Sueldos del Grupo A2."/>
    <n v="47715"/>
    <n v="0"/>
    <n v="47715"/>
    <n v="63502.58"/>
    <n v="63502.58"/>
    <n v="53054.81"/>
    <n v="53054.81"/>
  </r>
  <r>
    <x v="3"/>
    <x v="25"/>
    <x v="25"/>
    <x v="0"/>
    <s v="12"/>
    <s v="12003"/>
    <s v="Sueldos del Grupo C1."/>
    <n v="231447"/>
    <n v="0"/>
    <n v="231447"/>
    <n v="220708.53"/>
    <n v="220708.53"/>
    <n v="184085.26"/>
    <n v="184085.26"/>
  </r>
  <r>
    <x v="3"/>
    <x v="25"/>
    <x v="25"/>
    <x v="0"/>
    <s v="12"/>
    <s v="12004"/>
    <s v="Sueldos del Grupo C2."/>
    <n v="92928"/>
    <n v="0"/>
    <n v="92928"/>
    <n v="97199.77"/>
    <n v="97199.77"/>
    <n v="83704.23"/>
    <n v="83704.23"/>
  </r>
  <r>
    <x v="3"/>
    <x v="25"/>
    <x v="25"/>
    <x v="0"/>
    <s v="12"/>
    <s v="12006"/>
    <s v="Trienios."/>
    <n v="134761"/>
    <n v="0"/>
    <n v="134761"/>
    <n v="124244.56"/>
    <n v="124244.56"/>
    <n v="104957.16"/>
    <n v="104957.16"/>
  </r>
  <r>
    <x v="3"/>
    <x v="25"/>
    <x v="25"/>
    <x v="0"/>
    <s v="12"/>
    <s v="12100"/>
    <s v="Complemento de destino."/>
    <n v="278026"/>
    <n v="-2000"/>
    <n v="276026"/>
    <n v="261979.25"/>
    <n v="261979.25"/>
    <n v="221716.41"/>
    <n v="221716.41"/>
  </r>
  <r>
    <x v="3"/>
    <x v="25"/>
    <x v="25"/>
    <x v="0"/>
    <s v="12"/>
    <s v="12101"/>
    <s v="Complemento específico."/>
    <n v="668527"/>
    <n v="30000"/>
    <n v="698527"/>
    <n v="665400.87"/>
    <n v="665400.87"/>
    <n v="584666.34"/>
    <n v="584666.34"/>
  </r>
  <r>
    <x v="3"/>
    <x v="25"/>
    <x v="25"/>
    <x v="0"/>
    <s v="12"/>
    <s v="12103"/>
    <s v="Otros complementos."/>
    <n v="65138"/>
    <n v="0"/>
    <n v="65138"/>
    <n v="68146.36"/>
    <n v="68146.36"/>
    <n v="51338.42"/>
    <n v="51338.42"/>
  </r>
  <r>
    <x v="3"/>
    <x v="25"/>
    <x v="25"/>
    <x v="0"/>
    <s v="13"/>
    <s v="13000"/>
    <s v="Retribuciones básicas."/>
    <n v="51742"/>
    <n v="0"/>
    <n v="51742"/>
    <n v="38530.57"/>
    <n v="38530.57"/>
    <n v="30113.73"/>
    <n v="30113.73"/>
  </r>
  <r>
    <x v="3"/>
    <x v="25"/>
    <x v="25"/>
    <x v="0"/>
    <s v="13"/>
    <s v="13002"/>
    <s v="Otras remuneraciones."/>
    <n v="49878"/>
    <n v="0"/>
    <n v="49878"/>
    <n v="37525.379999999997"/>
    <n v="37525.379999999997"/>
    <n v="31214.09"/>
    <n v="31214.09"/>
  </r>
  <r>
    <x v="3"/>
    <x v="25"/>
    <x v="25"/>
    <x v="0"/>
    <s v="13"/>
    <s v="131"/>
    <s v="Laboral temporal."/>
    <n v="26500"/>
    <n v="0"/>
    <n v="26500"/>
    <n v="46091.4"/>
    <n v="46091.4"/>
    <n v="41759.949999999997"/>
    <n v="41759.949999999997"/>
  </r>
  <r>
    <x v="3"/>
    <x v="25"/>
    <x v="25"/>
    <x v="0"/>
    <s v="15"/>
    <s v="151"/>
    <s v="Gratificaciones."/>
    <n v="0"/>
    <n v="2000"/>
    <n v="2000"/>
    <n v="1993.2"/>
    <n v="1993.2"/>
    <n v="1993.2"/>
    <n v="1993.2"/>
  </r>
  <r>
    <x v="3"/>
    <x v="25"/>
    <x v="25"/>
    <x v="1"/>
    <s v="20"/>
    <s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s v="213"/>
    <s v="Reparación de maquinaria, instalaciones técnicas y utillaje."/>
    <n v="5700"/>
    <n v="300"/>
    <n v="6000"/>
    <n v="6000"/>
    <n v="6000"/>
    <n v="3090.96"/>
    <n v="3090.96"/>
  </r>
  <r>
    <x v="3"/>
    <x v="25"/>
    <x v="25"/>
    <x v="1"/>
    <s v="22"/>
    <s v="22000"/>
    <s v="Ordinario no inventariable."/>
    <n v="1000"/>
    <n v="-300"/>
    <n v="700"/>
    <n v="0"/>
    <n v="0"/>
    <n v="0"/>
    <n v="0"/>
  </r>
  <r>
    <x v="3"/>
    <x v="25"/>
    <x v="25"/>
    <x v="1"/>
    <s v="22"/>
    <s v="22699"/>
    <s v="Otros gastos diversos"/>
    <n v="62800"/>
    <n v="0"/>
    <n v="62800"/>
    <n v="53370.71"/>
    <n v="53370.71"/>
    <n v="42335.7"/>
    <n v="42335.7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6745.06"/>
    <n v="36745.06"/>
    <n v="31152.5"/>
    <n v="31152.5"/>
  </r>
  <r>
    <x v="4"/>
    <x v="26"/>
    <x v="26"/>
    <x v="0"/>
    <s v="12"/>
    <s v="12001"/>
    <s v="Sueldos del Grupo A2."/>
    <n v="15905"/>
    <n v="0"/>
    <n v="15905"/>
    <n v="16280.46"/>
    <n v="16280.46"/>
    <n v="13593.57"/>
    <n v="13593.57"/>
  </r>
  <r>
    <x v="4"/>
    <x v="26"/>
    <x v="26"/>
    <x v="0"/>
    <s v="12"/>
    <s v="12003"/>
    <s v="Sueldos del Grupo C1."/>
    <n v="24363"/>
    <n v="0"/>
    <n v="24363"/>
    <n v="24220.42"/>
    <n v="24220.42"/>
    <n v="20656.419999999998"/>
    <n v="20656.419999999998"/>
  </r>
  <r>
    <x v="4"/>
    <x v="26"/>
    <x v="26"/>
    <x v="0"/>
    <s v="12"/>
    <s v="12004"/>
    <s v="Sueldos del Grupo C2."/>
    <n v="10325"/>
    <n v="0"/>
    <n v="10325"/>
    <n v="10022.77"/>
    <n v="10022.77"/>
    <n v="2197.71"/>
    <n v="2197.71"/>
  </r>
  <r>
    <x v="4"/>
    <x v="26"/>
    <x v="26"/>
    <x v="0"/>
    <s v="12"/>
    <s v="12006"/>
    <s v="Trienios."/>
    <n v="30567"/>
    <n v="0"/>
    <n v="30567"/>
    <n v="32127.37"/>
    <n v="32127.37"/>
    <n v="26640.93"/>
    <n v="26640.93"/>
  </r>
  <r>
    <x v="4"/>
    <x v="26"/>
    <x v="26"/>
    <x v="0"/>
    <s v="12"/>
    <s v="12100"/>
    <s v="Complemento de destino."/>
    <n v="73156"/>
    <n v="0"/>
    <n v="73156"/>
    <n v="64820.49"/>
    <n v="64820.49"/>
    <n v="50815.68"/>
    <n v="50815.68"/>
  </r>
  <r>
    <x v="4"/>
    <x v="26"/>
    <x v="26"/>
    <x v="0"/>
    <s v="12"/>
    <s v="12101"/>
    <s v="Complemento específico."/>
    <n v="183624"/>
    <n v="0"/>
    <n v="183624"/>
    <n v="150660.04"/>
    <n v="150660.04"/>
    <n v="126143.26"/>
    <n v="126143.26"/>
  </r>
  <r>
    <x v="4"/>
    <x v="26"/>
    <x v="26"/>
    <x v="0"/>
    <s v="12"/>
    <s v="12103"/>
    <s v="Otros complementos."/>
    <n v="12616"/>
    <n v="0"/>
    <n v="12616"/>
    <n v="15678.39"/>
    <n v="15678.39"/>
    <n v="13053.86"/>
    <n v="13053.86"/>
  </r>
  <r>
    <x v="4"/>
    <x v="26"/>
    <x v="26"/>
    <x v="1"/>
    <s v="20"/>
    <s v="203"/>
    <s v="Arrendamientos de maquinaria, instalaciones y utillaje."/>
    <n v="3000"/>
    <n v="0"/>
    <n v="3000"/>
    <n v="3000"/>
    <n v="3000"/>
    <n v="802.66"/>
    <n v="802.66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600"/>
    <n v="0"/>
    <n v="600"/>
    <n v="299.27"/>
    <n v="299.27"/>
    <n v="299.27"/>
    <n v="201.27"/>
  </r>
  <r>
    <x v="4"/>
    <x v="26"/>
    <x v="26"/>
    <x v="1"/>
    <s v="23"/>
    <s v="23120"/>
    <s v="Locomoción del personal no directivo."/>
    <n v="600"/>
    <n v="0"/>
    <n v="600"/>
    <n v="364.19"/>
    <n v="364.19"/>
    <n v="364.19"/>
    <n v="269.75"/>
  </r>
  <r>
    <x v="4"/>
    <x v="26"/>
    <x v="26"/>
    <x v="4"/>
    <s v="35"/>
    <s v="352"/>
    <s v="Intereses de demora."/>
    <n v="200"/>
    <n v="685.51"/>
    <n v="885.51"/>
    <n v="885.51"/>
    <n v="885.51"/>
    <n v="885.51"/>
    <n v="885.51"/>
  </r>
  <r>
    <x v="4"/>
    <x v="27"/>
    <x v="27"/>
    <x v="0"/>
    <s v="12"/>
    <s v="12000"/>
    <s v="Sueldos del Grupo A1."/>
    <n v="0"/>
    <n v="0"/>
    <n v="0"/>
    <n v="18650.34"/>
    <n v="18650.34"/>
    <n v="15591.06"/>
    <n v="15591.06"/>
  </r>
  <r>
    <x v="4"/>
    <x v="27"/>
    <x v="27"/>
    <x v="0"/>
    <s v="12"/>
    <s v="12001"/>
    <s v="Sueldos del Grupo A2."/>
    <n v="45064"/>
    <n v="0"/>
    <n v="45064"/>
    <n v="24610.240000000002"/>
    <n v="24610.240000000002"/>
    <n v="20236.59"/>
    <n v="20236.59"/>
  </r>
  <r>
    <x v="4"/>
    <x v="27"/>
    <x v="27"/>
    <x v="0"/>
    <s v="12"/>
    <s v="12003"/>
    <s v="Sueldos del Grupo C1."/>
    <n v="12181"/>
    <n v="0"/>
    <n v="12181"/>
    <n v="12712.27"/>
    <n v="12712.27"/>
    <n v="9514.09"/>
    <n v="9514.09"/>
  </r>
  <r>
    <x v="4"/>
    <x v="27"/>
    <x v="27"/>
    <x v="0"/>
    <s v="12"/>
    <s v="12004"/>
    <s v="Sueldos del Grupo C2."/>
    <n v="10354"/>
    <n v="0"/>
    <n v="10354"/>
    <n v="10365.790000000001"/>
    <n v="10365.790000000001"/>
    <n v="6208.12"/>
    <n v="6208.12"/>
  </r>
  <r>
    <x v="4"/>
    <x v="27"/>
    <x v="27"/>
    <x v="0"/>
    <s v="12"/>
    <s v="12006"/>
    <s v="Trienios."/>
    <n v="20097"/>
    <n v="0"/>
    <n v="20097"/>
    <n v="16641.2"/>
    <n v="16641.2"/>
    <n v="14045.05"/>
    <n v="14045.05"/>
  </r>
  <r>
    <x v="4"/>
    <x v="27"/>
    <x v="27"/>
    <x v="0"/>
    <s v="12"/>
    <s v="12100"/>
    <s v="Complemento de destino."/>
    <n v="36829"/>
    <n v="0"/>
    <n v="36829"/>
    <n v="33528.120000000003"/>
    <n v="33528.120000000003"/>
    <n v="28028.75"/>
    <n v="28028.75"/>
  </r>
  <r>
    <x v="4"/>
    <x v="27"/>
    <x v="27"/>
    <x v="0"/>
    <s v="12"/>
    <s v="12101"/>
    <s v="Complemento específico."/>
    <n v="91961"/>
    <n v="0"/>
    <n v="91961"/>
    <n v="93395.81"/>
    <n v="93395.81"/>
    <n v="84216.639999999999"/>
    <n v="84216.639999999999"/>
  </r>
  <r>
    <x v="4"/>
    <x v="27"/>
    <x v="27"/>
    <x v="0"/>
    <s v="12"/>
    <s v="12103"/>
    <s v="Otros complementos."/>
    <n v="8882"/>
    <n v="0"/>
    <n v="8882"/>
    <n v="7502.72"/>
    <n v="7502.72"/>
    <n v="6295.41"/>
    <n v="6295.41"/>
  </r>
  <r>
    <x v="4"/>
    <x v="27"/>
    <x v="27"/>
    <x v="0"/>
    <s v="13"/>
    <s v="13000"/>
    <s v="Retribuciones básicas."/>
    <n v="204615"/>
    <n v="0"/>
    <n v="204615"/>
    <n v="158353.06"/>
    <n v="158353.06"/>
    <n v="117106.85"/>
    <n v="117106.85"/>
  </r>
  <r>
    <x v="4"/>
    <x v="27"/>
    <x v="27"/>
    <x v="0"/>
    <s v="13"/>
    <s v="13001"/>
    <s v="Horas extraordinarias"/>
    <n v="500"/>
    <n v="0"/>
    <n v="500"/>
    <n v="734.58"/>
    <n v="734.58"/>
    <n v="734.58"/>
    <n v="734.58"/>
  </r>
  <r>
    <x v="4"/>
    <x v="27"/>
    <x v="27"/>
    <x v="0"/>
    <s v="13"/>
    <s v="13002"/>
    <s v="Otras remuneraciones."/>
    <n v="186319"/>
    <n v="0"/>
    <n v="186319"/>
    <n v="186895.72"/>
    <n v="186895.72"/>
    <n v="153219.38"/>
    <n v="153219.38"/>
  </r>
  <r>
    <x v="4"/>
    <x v="27"/>
    <x v="27"/>
    <x v="0"/>
    <s v="13"/>
    <s v="131"/>
    <s v="Laboral temporal."/>
    <n v="0"/>
    <n v="0"/>
    <n v="0"/>
    <n v="13000"/>
    <n v="13000"/>
    <n v="7993.43"/>
    <n v="7993.43"/>
  </r>
  <r>
    <x v="4"/>
    <x v="27"/>
    <x v="27"/>
    <x v="1"/>
    <s v="20"/>
    <s v="202"/>
    <s v="Arrendamientos de edificios y otras construcciones."/>
    <n v="25000"/>
    <n v="-16700"/>
    <n v="8300"/>
    <n v="7497.97"/>
    <n v="7497.97"/>
    <n v="3339.93"/>
    <n v="3339.93"/>
  </r>
  <r>
    <x v="4"/>
    <x v="27"/>
    <x v="27"/>
    <x v="1"/>
    <s v="20"/>
    <s v="203"/>
    <s v="Arrendamientos de maquinaria, instalaciones y utillaje."/>
    <n v="1000"/>
    <n v="0"/>
    <n v="1000"/>
    <n v="2000"/>
    <n v="2000"/>
    <n v="565.47"/>
    <n v="565.47"/>
  </r>
  <r>
    <x v="4"/>
    <x v="27"/>
    <x v="27"/>
    <x v="1"/>
    <s v="21"/>
    <s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7422.87"/>
    <n v="7422.87"/>
  </r>
  <r>
    <x v="4"/>
    <x v="27"/>
    <x v="27"/>
    <x v="1"/>
    <s v="22"/>
    <s v="22102"/>
    <s v="Gas."/>
    <n v="2200"/>
    <n v="0"/>
    <n v="2200"/>
    <n v="2200"/>
    <n v="2200"/>
    <n v="1214.49"/>
    <n v="1214.49"/>
  </r>
  <r>
    <x v="4"/>
    <x v="27"/>
    <x v="27"/>
    <x v="1"/>
    <s v="22"/>
    <s v="22104"/>
    <s v="Vestuario."/>
    <n v="3132"/>
    <n v="0"/>
    <n v="3132"/>
    <n v="3131.21"/>
    <n v="3131.21"/>
    <n v="0"/>
    <n v="0"/>
  </r>
  <r>
    <x v="4"/>
    <x v="27"/>
    <x v="27"/>
    <x v="1"/>
    <s v="22"/>
    <s v="22199"/>
    <s v="Otros suministros."/>
    <n v="800"/>
    <n v="0"/>
    <n v="800"/>
    <n v="8438.43"/>
    <n v="8028.64"/>
    <n v="8028.64"/>
    <n v="8028.64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6535.05"/>
    <n v="31535.05"/>
    <n v="25653.4"/>
    <n v="25653.4"/>
    <n v="25653.18"/>
    <n v="25653.18"/>
  </r>
  <r>
    <x v="4"/>
    <x v="27"/>
    <x v="27"/>
    <x v="1"/>
    <s v="22"/>
    <s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-19985.509999999998"/>
    <n v="75014.490000000005"/>
    <n v="71283.009999999995"/>
    <n v="71283.009999999995"/>
    <n v="63288.4"/>
    <n v="63288.4"/>
  </r>
  <r>
    <x v="4"/>
    <x v="27"/>
    <x v="27"/>
    <x v="1"/>
    <s v="22"/>
    <s v="22700"/>
    <s v="Limpieza y aseo."/>
    <n v="5569"/>
    <n v="0"/>
    <n v="5569"/>
    <n v="4952.0200000000004"/>
    <n v="4952.0200000000004"/>
    <n v="4126.6000000000004"/>
    <n v="4126.6000000000004"/>
  </r>
  <r>
    <x v="4"/>
    <x v="27"/>
    <x v="27"/>
    <x v="1"/>
    <s v="22"/>
    <s v="22706"/>
    <s v="Estudios y trabajos técnicos."/>
    <n v="14700"/>
    <n v="0"/>
    <n v="14700"/>
    <n v="2359.5"/>
    <n v="2359.5"/>
    <n v="2359.5"/>
    <n v="2359.5"/>
  </r>
  <r>
    <x v="4"/>
    <x v="27"/>
    <x v="27"/>
    <x v="1"/>
    <s v="22"/>
    <s v="22799"/>
    <s v="Otros trabajos realizados por otras empresas y profes."/>
    <n v="100000"/>
    <n v="14823.23"/>
    <n v="114823.23"/>
    <n v="110208.63"/>
    <n v="104383.91"/>
    <n v="66182.17"/>
    <n v="66182.17"/>
  </r>
  <r>
    <x v="4"/>
    <x v="27"/>
    <x v="27"/>
    <x v="2"/>
    <s v="47"/>
    <s v="479"/>
    <s v="Otras subvenciones a Empresas privadas."/>
    <n v="24039"/>
    <n v="0"/>
    <n v="24039"/>
    <n v="0"/>
    <n v="0"/>
    <n v="0"/>
    <n v="0"/>
  </r>
  <r>
    <x v="4"/>
    <x v="27"/>
    <x v="27"/>
    <x v="2"/>
    <s v="48"/>
    <s v="48999"/>
    <s v="Otras transf. a Familias e Instituciones sin fines de lucro."/>
    <n v="30000"/>
    <n v="0"/>
    <n v="30000"/>
    <n v="30000"/>
    <n v="30000"/>
    <n v="24000"/>
    <n v="24000"/>
  </r>
  <r>
    <x v="4"/>
    <x v="27"/>
    <x v="27"/>
    <x v="3"/>
    <s v="62"/>
    <s v="623"/>
    <s v="Maquinaria, instalaciones técnicas y utillaje."/>
    <n v="27700"/>
    <n v="-18000"/>
    <n v="9700"/>
    <n v="6563.04"/>
    <n v="6563.04"/>
    <n v="6563.04"/>
    <n v="6563.04"/>
  </r>
  <r>
    <x v="4"/>
    <x v="27"/>
    <x v="27"/>
    <x v="3"/>
    <s v="63"/>
    <s v="632"/>
    <s v="Edificios y otras construcciones."/>
    <n v="772360"/>
    <n v="155426.87"/>
    <n v="927786.87"/>
    <n v="183679.56"/>
    <n v="172964.19"/>
    <n v="131210.34"/>
    <n v="131210.34"/>
  </r>
  <r>
    <x v="4"/>
    <x v="27"/>
    <x v="27"/>
    <x v="3"/>
    <s v="63"/>
    <s v="633"/>
    <s v="Maquinaria, instalaciones técnicas y utillaje."/>
    <n v="0"/>
    <n v="0"/>
    <n v="0"/>
    <n v="17831.12"/>
    <n v="17831.12"/>
    <n v="9607.35"/>
    <n v="0"/>
  </r>
  <r>
    <x v="4"/>
    <x v="28"/>
    <x v="28"/>
    <x v="0"/>
    <s v="12"/>
    <s v="12000"/>
    <s v="Sueldos del Grupo A1."/>
    <n v="36175"/>
    <n v="0"/>
    <n v="36175"/>
    <n v="56331.54"/>
    <n v="56331.54"/>
    <n v="46702.71"/>
    <n v="46702.71"/>
  </r>
  <r>
    <x v="4"/>
    <x v="28"/>
    <x v="28"/>
    <x v="0"/>
    <s v="12"/>
    <s v="12001"/>
    <s v="Sueldos del Grupo A2."/>
    <n v="47715"/>
    <n v="0"/>
    <n v="47715"/>
    <n v="5977.25"/>
    <n v="5977.25"/>
    <n v="909.03"/>
    <n v="909.03"/>
  </r>
  <r>
    <x v="4"/>
    <x v="28"/>
    <x v="28"/>
    <x v="0"/>
    <s v="12"/>
    <s v="12003"/>
    <s v="Sueldos del Grupo C1."/>
    <n v="12181"/>
    <n v="0"/>
    <n v="12181"/>
    <n v="9891.5300000000007"/>
    <n v="9891.5300000000007"/>
    <n v="7673.65"/>
    <n v="7673.65"/>
  </r>
  <r>
    <x v="4"/>
    <x v="28"/>
    <x v="28"/>
    <x v="0"/>
    <s v="12"/>
    <s v="12004"/>
    <s v="Sueldos del Grupo C2."/>
    <n v="10325"/>
    <n v="0"/>
    <n v="10325"/>
    <n v="10351.41"/>
    <n v="10351.41"/>
    <n v="8686.67"/>
    <n v="8686.67"/>
  </r>
  <r>
    <x v="4"/>
    <x v="28"/>
    <x v="28"/>
    <x v="0"/>
    <s v="12"/>
    <s v="12006"/>
    <s v="Trienios."/>
    <n v="19713"/>
    <n v="0"/>
    <n v="19713"/>
    <n v="18953.689999999999"/>
    <n v="18953.689999999999"/>
    <n v="13892.31"/>
    <n v="13892.31"/>
  </r>
  <r>
    <x v="4"/>
    <x v="28"/>
    <x v="28"/>
    <x v="0"/>
    <s v="12"/>
    <s v="12100"/>
    <s v="Complemento de destino."/>
    <n v="61091"/>
    <n v="0"/>
    <n v="61091"/>
    <n v="44394.78"/>
    <n v="44394.78"/>
    <n v="36832.26"/>
    <n v="36832.26"/>
  </r>
  <r>
    <x v="4"/>
    <x v="28"/>
    <x v="28"/>
    <x v="0"/>
    <s v="12"/>
    <s v="12101"/>
    <s v="Complemento específico."/>
    <n v="151377"/>
    <n v="0"/>
    <n v="151377"/>
    <n v="165722.87"/>
    <n v="165722.87"/>
    <n v="140085.57"/>
    <n v="140085.57"/>
  </r>
  <r>
    <x v="4"/>
    <x v="28"/>
    <x v="28"/>
    <x v="0"/>
    <s v="12"/>
    <s v="12103"/>
    <s v="Otros complementos."/>
    <n v="6937"/>
    <n v="0"/>
    <n v="6937"/>
    <n v="10103.459999999999"/>
    <n v="10103.459999999999"/>
    <n v="8156.26"/>
    <n v="8156.26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0"/>
    <n v="20000"/>
    <n v="6328.18"/>
    <n v="6328.18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25000"/>
    <n v="-20000"/>
    <n v="5000"/>
    <n v="1258.4000000000001"/>
    <n v="1258.4000000000001"/>
    <n v="1258.4000000000001"/>
    <n v="1258.4000000000001"/>
  </r>
  <r>
    <x v="4"/>
    <x v="28"/>
    <x v="28"/>
    <x v="1"/>
    <s v="22"/>
    <s v="22606"/>
    <s v="Reuniones, conferencias y cursos."/>
    <n v="5000"/>
    <n v="0"/>
    <n v="5000"/>
    <n v="4640.28"/>
    <n v="4640.28"/>
    <n v="967.12"/>
    <n v="967.12"/>
  </r>
  <r>
    <x v="4"/>
    <x v="28"/>
    <x v="28"/>
    <x v="1"/>
    <s v="22"/>
    <s v="22699"/>
    <s v="Otros gastos diversos"/>
    <n v="8000"/>
    <n v="0"/>
    <n v="8000"/>
    <n v="3162.6"/>
    <n v="3162.6"/>
    <n v="3162.6"/>
    <n v="3162.6"/>
  </r>
  <r>
    <x v="4"/>
    <x v="28"/>
    <x v="28"/>
    <x v="1"/>
    <s v="22"/>
    <s v="22706"/>
    <s v="Estudios y trabajos técnicos."/>
    <n v="6000"/>
    <n v="0"/>
    <n v="6000"/>
    <n v="4840"/>
    <n v="4840"/>
    <n v="0"/>
    <n v="0"/>
  </r>
  <r>
    <x v="4"/>
    <x v="28"/>
    <x v="28"/>
    <x v="1"/>
    <s v="22"/>
    <s v="22799"/>
    <s v="Otros trabajos realizados por otras empresas y profes."/>
    <n v="33097"/>
    <n v="0"/>
    <n v="33097"/>
    <n v="26946.240000000002"/>
    <n v="26946.240000000002"/>
    <n v="10800.41"/>
    <n v="10800.41"/>
  </r>
  <r>
    <x v="4"/>
    <x v="28"/>
    <x v="28"/>
    <x v="2"/>
    <s v="46"/>
    <s v="467"/>
    <s v="A Consorcios."/>
    <n v="393000"/>
    <n v="0"/>
    <n v="393000"/>
    <n v="393000"/>
    <n v="393000"/>
    <n v="393000"/>
    <n v="393000"/>
  </r>
  <r>
    <x v="4"/>
    <x v="28"/>
    <x v="28"/>
    <x v="2"/>
    <s v="48"/>
    <s v="48923"/>
    <s v="Transf. Fed. Organizaciones Artesanas de CyL (FOACAL)"/>
    <n v="142000"/>
    <n v="-72000"/>
    <n v="70000"/>
    <n v="70000"/>
    <n v="70000"/>
    <n v="36000"/>
    <n v="36000"/>
  </r>
  <r>
    <x v="4"/>
    <x v="28"/>
    <x v="28"/>
    <x v="2"/>
    <s v="48"/>
    <s v="48924"/>
    <s v="Transf. Asociación de Ceramistas de Valladolid (ACEVA)"/>
    <n v="30000"/>
    <n v="0"/>
    <n v="30000"/>
    <n v="30000"/>
    <n v="30000"/>
    <n v="24000"/>
    <n v="24000"/>
  </r>
  <r>
    <x v="4"/>
    <x v="28"/>
    <x v="28"/>
    <x v="2"/>
    <s v="48"/>
    <s v="48925"/>
    <s v="Transf. FECOSVA, AVADECO y Cámara de Comercio"/>
    <n v="394774"/>
    <n v="293150"/>
    <n v="687924"/>
    <n v="687924"/>
    <n v="687924"/>
    <n v="514231.2"/>
    <n v="260307.20000000001"/>
  </r>
  <r>
    <x v="4"/>
    <x v="28"/>
    <x v="28"/>
    <x v="2"/>
    <s v="48"/>
    <s v="48999"/>
    <s v="Otras transf. a Familias e Instituciones sin fines de lucro."/>
    <n v="9300"/>
    <n v="0"/>
    <n v="9300"/>
    <n v="9300"/>
    <n v="0"/>
    <n v="0"/>
    <n v="0"/>
  </r>
  <r>
    <x v="5"/>
    <x v="29"/>
    <x v="29"/>
    <x v="0"/>
    <s v="12"/>
    <s v="12000"/>
    <s v="Sueldos del Grupo A1."/>
    <n v="72349"/>
    <n v="0"/>
    <n v="72349"/>
    <n v="74290.69"/>
    <n v="74290.69"/>
    <n v="71748.23"/>
    <n v="71748.23"/>
  </r>
  <r>
    <x v="5"/>
    <x v="29"/>
    <x v="29"/>
    <x v="0"/>
    <s v="12"/>
    <s v="12003"/>
    <s v="Sueldos del Grupo C1."/>
    <n v="24363"/>
    <n v="-9000"/>
    <n v="15363"/>
    <n v="12029.73"/>
    <n v="12029.73"/>
    <n v="10367.209999999999"/>
    <n v="10367.209999999999"/>
  </r>
  <r>
    <x v="5"/>
    <x v="29"/>
    <x v="29"/>
    <x v="0"/>
    <s v="12"/>
    <s v="12004"/>
    <s v="Sueldos del Grupo C2."/>
    <n v="10325"/>
    <n v="0"/>
    <n v="10325"/>
    <n v="16354.91"/>
    <n v="16354.91"/>
    <n v="13362.08"/>
    <n v="13362.08"/>
  </r>
  <r>
    <x v="5"/>
    <x v="29"/>
    <x v="29"/>
    <x v="0"/>
    <s v="12"/>
    <s v="12006"/>
    <s v="Trienios."/>
    <n v="21424"/>
    <n v="0"/>
    <n v="21424"/>
    <n v="27635.93"/>
    <n v="27635.93"/>
    <n v="23588.560000000001"/>
    <n v="23588.560000000001"/>
  </r>
  <r>
    <x v="5"/>
    <x v="29"/>
    <x v="29"/>
    <x v="0"/>
    <s v="12"/>
    <s v="12100"/>
    <s v="Complemento de destino."/>
    <n v="71578"/>
    <n v="0"/>
    <n v="71578"/>
    <n v="69655.37"/>
    <n v="69655.37"/>
    <n v="61422.15"/>
    <n v="61422.15"/>
  </r>
  <r>
    <x v="5"/>
    <x v="29"/>
    <x v="29"/>
    <x v="0"/>
    <s v="12"/>
    <s v="12101"/>
    <s v="Complemento específico."/>
    <n v="176371"/>
    <n v="0"/>
    <n v="176371"/>
    <n v="156390.93"/>
    <n v="156390.93"/>
    <n v="154637.29"/>
    <n v="154637.29"/>
  </r>
  <r>
    <x v="5"/>
    <x v="29"/>
    <x v="29"/>
    <x v="0"/>
    <s v="12"/>
    <s v="12103"/>
    <s v="Otros complementos."/>
    <n v="7643"/>
    <n v="0"/>
    <n v="7643"/>
    <n v="16291.5"/>
    <n v="16291.5"/>
    <n v="13166.63"/>
    <n v="13166.63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0"/>
    <n v="200"/>
    <n v="200"/>
    <n v="200"/>
    <n v="200"/>
    <n v="200"/>
  </r>
  <r>
    <x v="5"/>
    <x v="30"/>
    <x v="30"/>
    <x v="0"/>
    <s v="12"/>
    <s v="12000"/>
    <s v="Sueldos del Grupo A1."/>
    <n v="18087"/>
    <n v="0"/>
    <n v="18087"/>
    <n v="19948.7"/>
    <n v="19948.7"/>
    <n v="15576.25"/>
    <n v="15576.25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10575.49"/>
    <n v="10575.49"/>
    <n v="8690.4599999999991"/>
    <n v="8690.4599999999991"/>
  </r>
  <r>
    <x v="5"/>
    <x v="30"/>
    <x v="30"/>
    <x v="0"/>
    <s v="12"/>
    <s v="12006"/>
    <s v="Trienios."/>
    <n v="8507"/>
    <n v="0"/>
    <n v="8507"/>
    <n v="11650.08"/>
    <n v="11650.08"/>
    <n v="7686.09"/>
    <n v="7686.09"/>
  </r>
  <r>
    <x v="5"/>
    <x v="30"/>
    <x v="30"/>
    <x v="0"/>
    <s v="12"/>
    <s v="12100"/>
    <s v="Complemento de destino."/>
    <n v="23487"/>
    <n v="0"/>
    <n v="23487"/>
    <n v="16124.49"/>
    <n v="16124.49"/>
    <n v="12883.17"/>
    <n v="12883.17"/>
  </r>
  <r>
    <x v="5"/>
    <x v="30"/>
    <x v="30"/>
    <x v="0"/>
    <s v="12"/>
    <s v="12101"/>
    <s v="Complemento específico."/>
    <n v="59559"/>
    <n v="0"/>
    <n v="59559"/>
    <n v="42774.7"/>
    <n v="42774.7"/>
    <n v="34496.19"/>
    <n v="34496.19"/>
  </r>
  <r>
    <x v="5"/>
    <x v="30"/>
    <x v="30"/>
    <x v="0"/>
    <s v="12"/>
    <s v="12103"/>
    <s v="Otros complementos."/>
    <n v="5292"/>
    <n v="0"/>
    <n v="5292"/>
    <n v="6146.8"/>
    <n v="6146.8"/>
    <n v="4778.3100000000004"/>
    <n v="4778.3100000000004"/>
  </r>
  <r>
    <x v="5"/>
    <x v="30"/>
    <x v="30"/>
    <x v="1"/>
    <s v="21"/>
    <s v="212"/>
    <s v="Reparación de edificios y otras construcciones."/>
    <n v="15000"/>
    <n v="0"/>
    <n v="15000"/>
    <n v="15897"/>
    <n v="13527.34"/>
    <n v="11011.39"/>
    <n v="11011.39"/>
  </r>
  <r>
    <x v="5"/>
    <x v="30"/>
    <x v="30"/>
    <x v="1"/>
    <s v="21"/>
    <s v="213"/>
    <s v="Reparación de maquinaria, instalaciones técnicas y utillaje."/>
    <n v="36000"/>
    <n v="0"/>
    <n v="36000"/>
    <n v="47307.94"/>
    <n v="30371.9"/>
    <n v="22516.76"/>
    <n v="22516.76"/>
  </r>
  <r>
    <x v="5"/>
    <x v="30"/>
    <x v="30"/>
    <x v="1"/>
    <s v="22"/>
    <s v="22100"/>
    <s v="Energía eléctrica."/>
    <n v="49000"/>
    <n v="0"/>
    <n v="49000"/>
    <n v="49000"/>
    <n v="49000"/>
    <n v="26685.09"/>
    <n v="26685.09"/>
  </r>
  <r>
    <x v="5"/>
    <x v="30"/>
    <x v="30"/>
    <x v="1"/>
    <s v="22"/>
    <s v="22102"/>
    <s v="Gas."/>
    <n v="75500"/>
    <n v="0"/>
    <n v="75500"/>
    <n v="104726"/>
    <n v="104726"/>
    <n v="70993.94"/>
    <n v="70993.94"/>
  </r>
  <r>
    <x v="5"/>
    <x v="30"/>
    <x v="30"/>
    <x v="1"/>
    <s v="22"/>
    <s v="22199"/>
    <s v="Otros suministros."/>
    <n v="3000"/>
    <n v="0"/>
    <n v="3000"/>
    <n v="0"/>
    <n v="0"/>
    <n v="0"/>
    <n v="0"/>
  </r>
  <r>
    <x v="5"/>
    <x v="30"/>
    <x v="30"/>
    <x v="1"/>
    <s v="22"/>
    <s v="22602"/>
    <s v="Publicidad y propaganda."/>
    <n v="2000"/>
    <n v="0"/>
    <n v="2000"/>
    <n v="531.79999999999995"/>
    <n v="531.79999999999995"/>
    <n v="531.79999999999995"/>
    <n v="531.79999999999995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359500"/>
    <n v="0"/>
    <n v="359500"/>
    <n v="265791.67"/>
    <n v="265791.67"/>
    <n v="199343.88"/>
    <n v="199343.88"/>
  </r>
  <r>
    <x v="5"/>
    <x v="30"/>
    <x v="30"/>
    <x v="1"/>
    <s v="22"/>
    <s v="22799"/>
    <s v="Otros trabajos realizados por otras empresas y profes."/>
    <n v="3703835"/>
    <n v="0"/>
    <n v="3703835"/>
    <n v="3714742.95"/>
    <n v="3714742.95"/>
    <n v="2885063.17"/>
    <n v="2885063.17"/>
  </r>
  <r>
    <x v="5"/>
    <x v="30"/>
    <x v="30"/>
    <x v="3"/>
    <s v="63"/>
    <s v="632"/>
    <s v="Edificios y otras construcciones."/>
    <n v="100000"/>
    <n v="0"/>
    <n v="100000"/>
    <n v="61610.89"/>
    <n v="61610.89"/>
    <n v="46240.57"/>
    <n v="9019.2000000000007"/>
  </r>
  <r>
    <x v="5"/>
    <x v="30"/>
    <x v="30"/>
    <x v="3"/>
    <s v="63"/>
    <s v="633"/>
    <s v="Maquinaria, instalaciones técnicas y utillaje."/>
    <n v="15000"/>
    <n v="0"/>
    <n v="15000"/>
    <n v="7824.47"/>
    <n v="7824.47"/>
    <n v="4632.3599999999997"/>
    <n v="4632.3599999999997"/>
  </r>
  <r>
    <x v="5"/>
    <x v="30"/>
    <x v="30"/>
    <x v="3"/>
    <s v="63"/>
    <s v="635"/>
    <s v="Mobiliario."/>
    <n v="0"/>
    <n v="0"/>
    <n v="0"/>
    <n v="0"/>
    <n v="0"/>
    <n v="0"/>
    <n v="0"/>
  </r>
  <r>
    <x v="5"/>
    <x v="31"/>
    <x v="31"/>
    <x v="0"/>
    <s v="12"/>
    <s v="12000"/>
    <s v="Sueldos del Grupo A1."/>
    <n v="18087"/>
    <n v="0"/>
    <n v="18087"/>
    <n v="18360.53"/>
    <n v="18360.53"/>
    <n v="15576.25"/>
    <n v="15576.25"/>
  </r>
  <r>
    <x v="5"/>
    <x v="31"/>
    <x v="31"/>
    <x v="0"/>
    <s v="12"/>
    <s v="12001"/>
    <s v="Sueldos del Grupo A2."/>
    <n v="31810"/>
    <n v="0"/>
    <n v="31810"/>
    <n v="32268.83"/>
    <n v="32268.83"/>
    <n v="27501.88"/>
    <n v="27501.88"/>
  </r>
  <r>
    <x v="5"/>
    <x v="31"/>
    <x v="31"/>
    <x v="0"/>
    <s v="12"/>
    <s v="12003"/>
    <s v="Sueldos del Grupo C1."/>
    <n v="12181"/>
    <n v="0"/>
    <n v="12181"/>
    <n v="8888.61"/>
    <n v="8888.61"/>
    <n v="7075.8"/>
    <n v="7075.8"/>
  </r>
  <r>
    <x v="5"/>
    <x v="31"/>
    <x v="31"/>
    <x v="0"/>
    <s v="12"/>
    <s v="12004"/>
    <s v="Sueldos del Grupo C2."/>
    <n v="30976"/>
    <n v="0"/>
    <n v="30976"/>
    <n v="42408.22"/>
    <n v="42408.22"/>
    <n v="36099.15"/>
    <n v="36099.15"/>
  </r>
  <r>
    <x v="5"/>
    <x v="31"/>
    <x v="31"/>
    <x v="0"/>
    <s v="12"/>
    <s v="12006"/>
    <s v="Trienios."/>
    <n v="15894"/>
    <n v="0"/>
    <n v="15894"/>
    <n v="16670.47"/>
    <n v="16670.47"/>
    <n v="14004.83"/>
    <n v="14004.83"/>
  </r>
  <r>
    <x v="5"/>
    <x v="31"/>
    <x v="31"/>
    <x v="0"/>
    <s v="12"/>
    <s v="12100"/>
    <s v="Complemento de destino."/>
    <n v="54605"/>
    <n v="0"/>
    <n v="54605"/>
    <n v="58058.92"/>
    <n v="58058.92"/>
    <n v="49378.33"/>
    <n v="49378.33"/>
  </r>
  <r>
    <x v="5"/>
    <x v="31"/>
    <x v="31"/>
    <x v="0"/>
    <s v="12"/>
    <s v="12101"/>
    <s v="Complemento específico."/>
    <n v="133256"/>
    <n v="0"/>
    <n v="133256"/>
    <n v="142901.26999999999"/>
    <n v="142901.26999999999"/>
    <n v="121311.78"/>
    <n v="121311.78"/>
  </r>
  <r>
    <x v="5"/>
    <x v="31"/>
    <x v="31"/>
    <x v="0"/>
    <s v="12"/>
    <s v="12103"/>
    <s v="Otros complementos."/>
    <n v="9651"/>
    <n v="0"/>
    <n v="9651"/>
    <n v="10658.72"/>
    <n v="10658.72"/>
    <n v="8912.19"/>
    <n v="8912.19"/>
  </r>
  <r>
    <x v="5"/>
    <x v="31"/>
    <x v="31"/>
    <x v="0"/>
    <s v="13"/>
    <s v="13000"/>
    <s v="Retribuciones básicas."/>
    <n v="888607"/>
    <n v="0"/>
    <n v="888607"/>
    <n v="786633"/>
    <n v="786633"/>
    <n v="676036.73"/>
    <n v="676036.73"/>
  </r>
  <r>
    <x v="5"/>
    <x v="31"/>
    <x v="31"/>
    <x v="0"/>
    <s v="13"/>
    <s v="13002"/>
    <s v="Otras remuneraciones."/>
    <n v="770641"/>
    <n v="0"/>
    <n v="770641"/>
    <n v="795239.23"/>
    <n v="795239.23"/>
    <n v="703109.41"/>
    <n v="703109.41"/>
  </r>
  <r>
    <x v="5"/>
    <x v="31"/>
    <x v="31"/>
    <x v="0"/>
    <s v="13"/>
    <s v="131"/>
    <s v="Laboral temporal."/>
    <n v="30000"/>
    <n v="0"/>
    <n v="30000"/>
    <n v="80587.429999999993"/>
    <n v="80587.429999999993"/>
    <n v="76629.8"/>
    <n v="76629.8"/>
  </r>
  <r>
    <x v="5"/>
    <x v="31"/>
    <x v="31"/>
    <x v="1"/>
    <s v="20"/>
    <s v="203"/>
    <s v="Arrendamientos de maquinaria, instalaciones y utillaje."/>
    <n v="15000"/>
    <n v="0"/>
    <n v="15000"/>
    <n v="15000"/>
    <n v="15000"/>
    <n v="8873.02"/>
    <n v="8873.02"/>
  </r>
  <r>
    <x v="5"/>
    <x v="31"/>
    <x v="31"/>
    <x v="1"/>
    <s v="21"/>
    <s v="212"/>
    <s v="Reparación de edificios y otras construcciones."/>
    <n v="280000"/>
    <n v="0"/>
    <n v="280000"/>
    <n v="180687.41"/>
    <n v="137938.69"/>
    <n v="100073.65"/>
    <n v="95300.19"/>
  </r>
  <r>
    <x v="5"/>
    <x v="31"/>
    <x v="31"/>
    <x v="1"/>
    <s v="21"/>
    <s v="213"/>
    <s v="Reparación de maquinaria, instalaciones técnicas y utillaje."/>
    <n v="192200"/>
    <n v="0"/>
    <n v="192200"/>
    <n v="248834.02"/>
    <n v="177312.13"/>
    <n v="113440.92"/>
    <n v="113440.92"/>
  </r>
  <r>
    <x v="5"/>
    <x v="31"/>
    <x v="31"/>
    <x v="1"/>
    <s v="22"/>
    <s v="22100"/>
    <s v="Energía eléctrica."/>
    <n v="460000"/>
    <n v="0"/>
    <n v="460000"/>
    <n v="460000"/>
    <n v="460000"/>
    <n v="334692.8"/>
    <n v="334692.8"/>
  </r>
  <r>
    <x v="5"/>
    <x v="31"/>
    <x v="31"/>
    <x v="1"/>
    <s v="22"/>
    <s v="22101"/>
    <s v="Agua."/>
    <n v="20150"/>
    <n v="0"/>
    <n v="20150"/>
    <n v="9964.36"/>
    <n v="9964.36"/>
    <n v="9964.36"/>
    <n v="9964.36"/>
  </r>
  <r>
    <x v="5"/>
    <x v="31"/>
    <x v="31"/>
    <x v="1"/>
    <s v="22"/>
    <s v="22102"/>
    <s v="Gas."/>
    <n v="768000"/>
    <n v="0"/>
    <n v="768000"/>
    <n v="868025"/>
    <n v="868025"/>
    <n v="665516.09"/>
    <n v="665516.09"/>
  </r>
  <r>
    <x v="5"/>
    <x v="31"/>
    <x v="31"/>
    <x v="1"/>
    <s v="22"/>
    <s v="22104"/>
    <s v="Vestuario."/>
    <n v="3850"/>
    <n v="0"/>
    <n v="3850"/>
    <n v="3827.21"/>
    <n v="3827.21"/>
    <n v="0"/>
    <n v="0"/>
  </r>
  <r>
    <x v="5"/>
    <x v="31"/>
    <x v="31"/>
    <x v="1"/>
    <s v="22"/>
    <s v="22199"/>
    <s v="Otros suministros."/>
    <n v="0"/>
    <n v="0"/>
    <n v="0"/>
    <n v="200"/>
    <n v="200"/>
    <n v="113.43"/>
    <n v="113.43"/>
  </r>
  <r>
    <x v="5"/>
    <x v="31"/>
    <x v="31"/>
    <x v="1"/>
    <s v="22"/>
    <s v="22700"/>
    <s v="Limpieza y aseo."/>
    <n v="2497000"/>
    <n v="-172760"/>
    <n v="2324240"/>
    <n v="1891867.67"/>
    <n v="1891867.67"/>
    <n v="1418900.67"/>
    <n v="1418900.67"/>
  </r>
  <r>
    <x v="5"/>
    <x v="31"/>
    <x v="31"/>
    <x v="1"/>
    <s v="22"/>
    <s v="22799"/>
    <s v="Otros trabajos realizados por otras empresas y profes."/>
    <n v="155000"/>
    <n v="0"/>
    <n v="155000"/>
    <n v="251602.29"/>
    <n v="251602.29"/>
    <n v="151755.15"/>
    <n v="149388.1"/>
  </r>
  <r>
    <x v="5"/>
    <x v="31"/>
    <x v="31"/>
    <x v="3"/>
    <s v="63"/>
    <s v="632"/>
    <s v="Edificios y otras construcciones."/>
    <n v="308000"/>
    <n v="167000"/>
    <n v="475000"/>
    <n v="472862.87"/>
    <n v="299981.65999999997"/>
    <n v="147411.64000000001"/>
    <n v="147411.64000000001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1663.71"/>
    <n v="1158.71"/>
    <n v="861.9"/>
    <n v="861.9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634.92"/>
    <n v="2634.92"/>
    <n v="621.17999999999995"/>
    <n v="621.17999999999995"/>
  </r>
  <r>
    <x v="5"/>
    <x v="32"/>
    <x v="32"/>
    <x v="1"/>
    <s v="22"/>
    <s v="22602"/>
    <s v="Publicidad y propaganda."/>
    <n v="2000"/>
    <n v="0"/>
    <n v="2000"/>
    <n v="90"/>
    <n v="90"/>
    <n v="90"/>
    <n v="90"/>
  </r>
  <r>
    <x v="5"/>
    <x v="32"/>
    <x v="32"/>
    <x v="1"/>
    <s v="22"/>
    <s v="22614"/>
    <s v="Plan Infancia"/>
    <n v="50000"/>
    <n v="0"/>
    <n v="50000"/>
    <n v="18830.560000000001"/>
    <n v="18830.560000000001"/>
    <n v="14770"/>
    <n v="14770"/>
  </r>
  <r>
    <x v="5"/>
    <x v="32"/>
    <x v="32"/>
    <x v="1"/>
    <s v="22"/>
    <s v="22699"/>
    <s v="Otros gastos diversos"/>
    <n v="10000"/>
    <n v="0"/>
    <n v="10000"/>
    <n v="2747.78"/>
    <n v="2747.78"/>
    <n v="1359.43"/>
    <n v="1359.43"/>
  </r>
  <r>
    <x v="5"/>
    <x v="32"/>
    <x v="32"/>
    <x v="1"/>
    <s v="22"/>
    <s v="22700"/>
    <s v="Limpieza y aseo."/>
    <n v="15000"/>
    <n v="0"/>
    <n v="15000"/>
    <n v="10971.59"/>
    <n v="10971.59"/>
    <n v="8228.7000000000007"/>
    <n v="8228.7000000000007"/>
  </r>
  <r>
    <x v="5"/>
    <x v="32"/>
    <x v="32"/>
    <x v="1"/>
    <s v="22"/>
    <s v="22799"/>
    <s v="Otros trabajos realizados por otras empresas y profes."/>
    <n v="278000"/>
    <n v="0"/>
    <n v="278000"/>
    <n v="267764.59000000003"/>
    <n v="267764.59000000003"/>
    <n v="213840.4"/>
    <n v="213840.4"/>
  </r>
  <r>
    <x v="5"/>
    <x v="32"/>
    <x v="32"/>
    <x v="2"/>
    <s v="48"/>
    <s v="48000"/>
    <s v="Subvenciones a asociaciones y atenciones benéficas"/>
    <n v="16800"/>
    <n v="0"/>
    <n v="16800"/>
    <n v="16800"/>
    <n v="16800"/>
    <n v="16800"/>
    <n v="1680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30"/>
    <s v="Transf. APROME"/>
    <n v="8100"/>
    <n v="0"/>
    <n v="8100"/>
    <n v="8100"/>
    <n v="8100"/>
    <n v="8100"/>
    <n v="8100"/>
  </r>
  <r>
    <x v="5"/>
    <x v="32"/>
    <x v="32"/>
    <x v="2"/>
    <s v="48"/>
    <s v="48935"/>
    <s v="Transf. Movimiento contra la Intolerancia"/>
    <n v="4500"/>
    <n v="0"/>
    <n v="4500"/>
    <n v="4500"/>
    <n v="4500"/>
    <n v="4500"/>
    <n v="4500"/>
  </r>
  <r>
    <x v="5"/>
    <x v="32"/>
    <x v="32"/>
    <x v="2"/>
    <s v="48"/>
    <s v="48937"/>
    <s v="Transf. ALESTE"/>
    <n v="4900"/>
    <n v="0"/>
    <n v="4900"/>
    <n v="4900"/>
    <n v="4900"/>
    <n v="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0"/>
    <s v="Sueldos del Grupo A1."/>
    <n v="0"/>
    <n v="0"/>
    <n v="0"/>
    <n v="0"/>
    <n v="0"/>
    <n v="0"/>
    <n v="0"/>
  </r>
  <r>
    <x v="5"/>
    <x v="33"/>
    <x v="33"/>
    <x v="0"/>
    <s v="12"/>
    <s v="12001"/>
    <s v="Sueldos del Grupo A2."/>
    <n v="137843"/>
    <n v="0"/>
    <n v="137843"/>
    <n v="112144.89"/>
    <n v="112144.89"/>
    <n v="92890.14"/>
    <n v="92890.14"/>
  </r>
  <r>
    <x v="5"/>
    <x v="33"/>
    <x v="33"/>
    <x v="0"/>
    <s v="12"/>
    <s v="12003"/>
    <s v="Sueldos del Grupo C1."/>
    <n v="217235"/>
    <n v="0"/>
    <n v="217235"/>
    <n v="188576.93"/>
    <n v="188576.93"/>
    <n v="154368.29"/>
    <n v="154368.29"/>
  </r>
  <r>
    <x v="5"/>
    <x v="33"/>
    <x v="33"/>
    <x v="0"/>
    <s v="12"/>
    <s v="12004"/>
    <s v="Sueldos del Grupo C2."/>
    <n v="10325"/>
    <n v="0"/>
    <n v="10325"/>
    <n v="10553.13"/>
    <n v="10553.13"/>
    <n v="8688.39"/>
    <n v="8688.39"/>
  </r>
  <r>
    <x v="5"/>
    <x v="33"/>
    <x v="33"/>
    <x v="0"/>
    <s v="12"/>
    <s v="12006"/>
    <s v="Trienios."/>
    <n v="62857"/>
    <n v="0"/>
    <n v="62857"/>
    <n v="63325.02"/>
    <n v="63325.02"/>
    <n v="50431.45"/>
    <n v="50431.45"/>
  </r>
  <r>
    <x v="5"/>
    <x v="33"/>
    <x v="33"/>
    <x v="0"/>
    <s v="12"/>
    <s v="12100"/>
    <s v="Complemento de destino."/>
    <n v="203785"/>
    <n v="0"/>
    <n v="203785"/>
    <n v="171154.83"/>
    <n v="171154.83"/>
    <n v="142063.64000000001"/>
    <n v="142063.64000000001"/>
  </r>
  <r>
    <x v="5"/>
    <x v="33"/>
    <x v="33"/>
    <x v="0"/>
    <s v="12"/>
    <s v="12101"/>
    <s v="Complemento específico."/>
    <n v="484335"/>
    <n v="-50000"/>
    <n v="434335"/>
    <n v="434188.29"/>
    <n v="434188.29"/>
    <n v="368731.19"/>
    <n v="368731.19"/>
  </r>
  <r>
    <x v="5"/>
    <x v="33"/>
    <x v="33"/>
    <x v="0"/>
    <s v="12"/>
    <s v="12103"/>
    <s v="Otros complementos."/>
    <n v="27539"/>
    <n v="0"/>
    <n v="27539"/>
    <n v="36953.769999999997"/>
    <n v="36953.769999999997"/>
    <n v="24775.040000000001"/>
    <n v="24775.040000000001"/>
  </r>
  <r>
    <x v="5"/>
    <x v="33"/>
    <x v="33"/>
    <x v="0"/>
    <s v="13"/>
    <s v="13000"/>
    <s v="Retribuciones básicas."/>
    <n v="158538"/>
    <n v="0"/>
    <n v="158538"/>
    <n v="171625.38"/>
    <n v="171625.38"/>
    <n v="146901.38"/>
    <n v="146901.38"/>
  </r>
  <r>
    <x v="5"/>
    <x v="33"/>
    <x v="33"/>
    <x v="0"/>
    <s v="13"/>
    <s v="13002"/>
    <s v="Otras remuneraciones."/>
    <n v="162276"/>
    <n v="80000"/>
    <n v="242276"/>
    <n v="165261.1"/>
    <n v="165261.1"/>
    <n v="144846.65"/>
    <n v="144846.65"/>
  </r>
  <r>
    <x v="5"/>
    <x v="33"/>
    <x v="33"/>
    <x v="0"/>
    <s v="13"/>
    <s v="131"/>
    <s v="Laboral temporal."/>
    <n v="20000"/>
    <n v="0"/>
    <n v="20000"/>
    <n v="49001.49"/>
    <n v="49001.49"/>
    <n v="44512.63"/>
    <n v="44512.63"/>
  </r>
  <r>
    <x v="5"/>
    <x v="33"/>
    <x v="33"/>
    <x v="0"/>
    <s v="15"/>
    <s v="151"/>
    <s v="Gratificaciones."/>
    <n v="5000"/>
    <n v="0"/>
    <n v="5000"/>
    <n v="2848.14"/>
    <n v="2848.14"/>
    <n v="2848.14"/>
    <n v="2848.14"/>
  </r>
  <r>
    <x v="5"/>
    <x v="33"/>
    <x v="33"/>
    <x v="1"/>
    <s v="20"/>
    <s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s v="212"/>
    <s v="Reparación de edificios y otras construcciones."/>
    <n v="12000"/>
    <n v="0"/>
    <n v="12000"/>
    <n v="15463.49"/>
    <n v="5816.37"/>
    <n v="5816.37"/>
    <n v="5816.37"/>
  </r>
  <r>
    <x v="5"/>
    <x v="33"/>
    <x v="33"/>
    <x v="1"/>
    <s v="21"/>
    <s v="213"/>
    <s v="Reparación de maquinaria, instalaciones técnicas y utillaje."/>
    <n v="13550"/>
    <n v="0"/>
    <n v="13550"/>
    <n v="11232.06"/>
    <n v="9452.7199999999993"/>
    <n v="6415.26"/>
    <n v="6415.26"/>
  </r>
  <r>
    <x v="5"/>
    <x v="33"/>
    <x v="33"/>
    <x v="1"/>
    <s v="21"/>
    <s v="215"/>
    <s v="Mobiliario."/>
    <n v="2000"/>
    <n v="0"/>
    <n v="2000"/>
    <n v="36.049999999999997"/>
    <n v="36.049999999999997"/>
    <n v="36.049999999999997"/>
    <n v="36.049999999999997"/>
  </r>
  <r>
    <x v="5"/>
    <x v="33"/>
    <x v="33"/>
    <x v="1"/>
    <s v="22"/>
    <s v="22001"/>
    <s v="Prensa, revistas, libros y otras publicaciones."/>
    <n v="65000"/>
    <n v="0"/>
    <n v="65000"/>
    <n v="51791.9"/>
    <n v="51791.9"/>
    <n v="49480.33"/>
    <n v="49480.33"/>
  </r>
  <r>
    <x v="5"/>
    <x v="33"/>
    <x v="33"/>
    <x v="1"/>
    <s v="22"/>
    <s v="22100"/>
    <s v="Energía eléctrica."/>
    <n v="5000"/>
    <n v="0"/>
    <n v="5000"/>
    <n v="5000"/>
    <n v="5000"/>
    <n v="2786.87"/>
    <n v="2786.87"/>
  </r>
  <r>
    <x v="5"/>
    <x v="33"/>
    <x v="33"/>
    <x v="1"/>
    <s v="22"/>
    <s v="22102"/>
    <s v="Gas."/>
    <n v="10750"/>
    <n v="0"/>
    <n v="10750"/>
    <n v="10242"/>
    <n v="10242"/>
    <n v="3882.3"/>
    <n v="3882.3"/>
  </r>
  <r>
    <x v="5"/>
    <x v="33"/>
    <x v="33"/>
    <x v="1"/>
    <s v="22"/>
    <s v="22104"/>
    <s v="Vestuario."/>
    <n v="0"/>
    <n v="0"/>
    <n v="0"/>
    <n v="538.17999999999995"/>
    <n v="538.17999999999995"/>
    <n v="538.17999999999995"/>
    <n v="538.17999999999995"/>
  </r>
  <r>
    <x v="5"/>
    <x v="33"/>
    <x v="33"/>
    <x v="1"/>
    <s v="22"/>
    <s v="22199"/>
    <s v="Otros suministros."/>
    <n v="15000"/>
    <n v="0"/>
    <n v="15000"/>
    <n v="11852.78"/>
    <n v="11852.78"/>
    <n v="7724"/>
    <n v="7724"/>
  </r>
  <r>
    <x v="5"/>
    <x v="33"/>
    <x v="33"/>
    <x v="1"/>
    <s v="22"/>
    <s v="223"/>
    <s v="Transportes."/>
    <n v="1500"/>
    <n v="5760"/>
    <n v="7260"/>
    <n v="4450"/>
    <n v="4450"/>
    <n v="3611.5"/>
    <n v="3611.5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472.44"/>
    <n v="472.44"/>
    <n v="341.36"/>
    <n v="341.36"/>
  </r>
  <r>
    <x v="5"/>
    <x v="33"/>
    <x v="33"/>
    <x v="1"/>
    <s v="22"/>
    <s v="22700"/>
    <s v="Limpieza y aseo."/>
    <n v="90000"/>
    <n v="0"/>
    <n v="90000"/>
    <n v="65930.95"/>
    <n v="65930.95"/>
    <n v="49448.25"/>
    <n v="49448.25"/>
  </r>
  <r>
    <x v="5"/>
    <x v="33"/>
    <x v="33"/>
    <x v="1"/>
    <s v="22"/>
    <s v="22799"/>
    <s v="Otros trabajos realizados por otras empresas y profes."/>
    <n v="362900"/>
    <n v="0"/>
    <n v="362900"/>
    <n v="380967.83"/>
    <n v="380967.83"/>
    <n v="264551.08"/>
    <n v="261718.58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9"/>
    <s v="Otras inv nuevas asoc al funcionam operativo de los serv"/>
    <n v="120000"/>
    <n v="0"/>
    <n v="120000"/>
    <n v="120000"/>
    <n v="79875.64"/>
    <n v="79875.64"/>
    <n v="76087.47"/>
  </r>
  <r>
    <x v="5"/>
    <x v="33"/>
    <x v="33"/>
    <x v="3"/>
    <s v="63"/>
    <s v="633"/>
    <s v="Maquinaria, instalaciones técnicas y utillaje."/>
    <n v="9000"/>
    <n v="0"/>
    <n v="9000"/>
    <n v="9936.8700000000008"/>
    <n v="9936.8700000000008"/>
    <n v="3008.06"/>
    <n v="3008.06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905"/>
    <n v="0"/>
    <n v="15905"/>
    <n v="15786.08"/>
    <n v="15786.08"/>
    <n v="13599.19"/>
    <n v="13599.19"/>
  </r>
  <r>
    <x v="5"/>
    <x v="34"/>
    <x v="34"/>
    <x v="0"/>
    <s v="12"/>
    <s v="12003"/>
    <s v="Sueldos del Grupo C1."/>
    <n v="32484"/>
    <n v="0"/>
    <n v="32484"/>
    <n v="22305.65"/>
    <n v="22305.65"/>
    <n v="15907.41"/>
    <n v="15907.41"/>
  </r>
  <r>
    <x v="5"/>
    <x v="34"/>
    <x v="34"/>
    <x v="0"/>
    <s v="12"/>
    <s v="12006"/>
    <s v="Trienios."/>
    <n v="11254"/>
    <n v="0"/>
    <n v="11254"/>
    <n v="11842.55"/>
    <n v="11842.55"/>
    <n v="8844.65"/>
    <n v="8844.65"/>
  </r>
  <r>
    <x v="5"/>
    <x v="34"/>
    <x v="34"/>
    <x v="0"/>
    <s v="12"/>
    <s v="12100"/>
    <s v="Complemento de destino."/>
    <n v="32276"/>
    <n v="0"/>
    <n v="32276"/>
    <n v="25799.49"/>
    <n v="25799.49"/>
    <n v="19953.97"/>
    <n v="19953.97"/>
  </r>
  <r>
    <x v="5"/>
    <x v="34"/>
    <x v="34"/>
    <x v="0"/>
    <s v="12"/>
    <s v="12101"/>
    <s v="Complemento específico."/>
    <n v="72752"/>
    <n v="0"/>
    <n v="72752"/>
    <n v="59121.8"/>
    <n v="59121.8"/>
    <n v="46309.919999999998"/>
    <n v="46309.919999999998"/>
  </r>
  <r>
    <x v="5"/>
    <x v="34"/>
    <x v="34"/>
    <x v="0"/>
    <s v="12"/>
    <s v="12103"/>
    <s v="Otros complementos."/>
    <n v="5030"/>
    <n v="0"/>
    <n v="5030"/>
    <n v="5363.33"/>
    <n v="5363.33"/>
    <n v="4080.18"/>
    <n v="4080.18"/>
  </r>
  <r>
    <x v="5"/>
    <x v="34"/>
    <x v="34"/>
    <x v="1"/>
    <s v="21"/>
    <s v="215"/>
    <s v="Mobiliario."/>
    <n v="20000"/>
    <n v="0"/>
    <n v="20000"/>
    <n v="7321.37"/>
    <n v="7321.37"/>
    <n v="188.42"/>
    <n v="188.42"/>
  </r>
  <r>
    <x v="5"/>
    <x v="34"/>
    <x v="34"/>
    <x v="1"/>
    <s v="22"/>
    <s v="22100"/>
    <s v="Energía eléctrica."/>
    <n v="8000"/>
    <n v="0"/>
    <n v="8000"/>
    <n v="8000"/>
    <n v="8000"/>
    <n v="2829.39"/>
    <n v="2829.39"/>
  </r>
  <r>
    <x v="5"/>
    <x v="34"/>
    <x v="34"/>
    <x v="1"/>
    <s v="22"/>
    <s v="22104"/>
    <s v="Vestuario."/>
    <n v="0"/>
    <n v="0"/>
    <n v="0"/>
    <n v="0"/>
    <n v="0"/>
    <n v="0"/>
    <n v="0"/>
  </r>
  <r>
    <x v="5"/>
    <x v="34"/>
    <x v="34"/>
    <x v="1"/>
    <s v="22"/>
    <s v="22602"/>
    <s v="Publicidad y propaganda."/>
    <n v="10000"/>
    <n v="0"/>
    <n v="10000"/>
    <n v="907.5"/>
    <n v="907.5"/>
    <n v="907.5"/>
    <n v="907.5"/>
  </r>
  <r>
    <x v="5"/>
    <x v="34"/>
    <x v="34"/>
    <x v="1"/>
    <s v="22"/>
    <s v="22609"/>
    <s v="Actividades culturales y deportivas"/>
    <n v="150000"/>
    <n v="0"/>
    <n v="150000"/>
    <n v="114352.75"/>
    <n v="114352.75"/>
    <n v="103432.57"/>
    <n v="103432.57"/>
  </r>
  <r>
    <x v="5"/>
    <x v="34"/>
    <x v="34"/>
    <x v="1"/>
    <s v="22"/>
    <s v="22699"/>
    <s v="Otros gastos diversos"/>
    <n v="20000"/>
    <n v="0"/>
    <n v="20000"/>
    <n v="12539.72"/>
    <n v="12539.72"/>
    <n v="8326.0400000000009"/>
    <n v="8326.0400000000009"/>
  </r>
  <r>
    <x v="5"/>
    <x v="34"/>
    <x v="34"/>
    <x v="1"/>
    <s v="22"/>
    <s v="22701"/>
    <s v="Seguridad."/>
    <n v="15000"/>
    <n v="0"/>
    <n v="15000"/>
    <n v="12347.1"/>
    <n v="12347.1"/>
    <n v="10527.06"/>
    <n v="10527.06"/>
  </r>
  <r>
    <x v="5"/>
    <x v="34"/>
    <x v="34"/>
    <x v="1"/>
    <s v="22"/>
    <s v="22706"/>
    <s v="Estudios y trabajos técnicos."/>
    <n v="7000"/>
    <n v="0"/>
    <n v="7000"/>
    <n v="0"/>
    <n v="0"/>
    <n v="0"/>
    <n v="0"/>
  </r>
  <r>
    <x v="5"/>
    <x v="34"/>
    <x v="34"/>
    <x v="1"/>
    <s v="22"/>
    <s v="22799"/>
    <s v="Otros trabajos realizados por otras empresas y profes."/>
    <n v="228500"/>
    <n v="0"/>
    <n v="228500"/>
    <n v="184308.47"/>
    <n v="184308.47"/>
    <n v="116049.03"/>
    <n v="116049.03"/>
  </r>
  <r>
    <x v="5"/>
    <x v="34"/>
    <x v="34"/>
    <x v="2"/>
    <s v="41"/>
    <s v="411"/>
    <s v="Transf. corriente a la F.M. Cultura"/>
    <n v="10536945"/>
    <n v="600000"/>
    <n v="11136945"/>
    <n v="11136945"/>
    <n v="11136945"/>
    <n v="10536945"/>
    <n v="10536945"/>
  </r>
  <r>
    <x v="5"/>
    <x v="34"/>
    <x v="34"/>
    <x v="2"/>
    <s v="47"/>
    <s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s v="48950"/>
    <s v="Transf. Asociación Ateneo Valladolid"/>
    <n v="40000"/>
    <n v="0"/>
    <n v="40000"/>
    <n v="40000"/>
    <n v="40000"/>
    <n v="40000"/>
    <n v="40000"/>
  </r>
  <r>
    <x v="5"/>
    <x v="34"/>
    <x v="34"/>
    <x v="2"/>
    <s v="48"/>
    <s v="48951"/>
    <s v="Transf. Fundación Miguel Delibes"/>
    <n v="15000"/>
    <n v="0"/>
    <n v="15000"/>
    <n v="15000"/>
    <n v="15000"/>
    <n v="15000"/>
    <n v="1500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10000"/>
    <n v="10000"/>
    <n v="10000"/>
    <n v="10000"/>
  </r>
  <r>
    <x v="5"/>
    <x v="34"/>
    <x v="34"/>
    <x v="2"/>
    <s v="48"/>
    <s v="48956"/>
    <s v="Transf. Caja Negra: Crimen y Ficción"/>
    <n v="9000"/>
    <n v="0"/>
    <n v="9000"/>
    <n v="9000"/>
    <n v="9000"/>
    <n v="9000"/>
    <n v="900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25000"/>
    <n v="-5000"/>
    <n v="20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73288.850000000006"/>
    <n v="73288.850000000006"/>
    <n v="73288.850000000006"/>
    <n v="73288.850000000006"/>
  </r>
  <r>
    <x v="5"/>
    <x v="34"/>
    <x v="34"/>
    <x v="5"/>
    <s v="78"/>
    <s v="789"/>
    <s v="Tran. capital a familias e instituciones sin fines de lucro."/>
    <n v="10000"/>
    <n v="5000"/>
    <n v="15000"/>
    <n v="15000"/>
    <n v="15000"/>
    <n v="10000"/>
    <n v="10000"/>
  </r>
  <r>
    <x v="6"/>
    <x v="35"/>
    <x v="35"/>
    <x v="0"/>
    <s v="13"/>
    <s v="13000"/>
    <s v="Retribuciones básicas."/>
    <n v="0"/>
    <n v="0"/>
    <n v="0"/>
    <n v="29000"/>
    <n v="29000"/>
    <n v="23793.34"/>
    <n v="23793.34"/>
  </r>
  <r>
    <x v="6"/>
    <x v="35"/>
    <x v="35"/>
    <x v="0"/>
    <s v="13"/>
    <s v="13002"/>
    <s v="Otras remuneraciones."/>
    <n v="0"/>
    <n v="35000"/>
    <n v="35000"/>
    <n v="32484.14"/>
    <n v="32484.14"/>
    <n v="26511.89"/>
    <n v="26511.89"/>
  </r>
  <r>
    <x v="6"/>
    <x v="35"/>
    <x v="35"/>
    <x v="0"/>
    <s v="13"/>
    <s v="131"/>
    <s v="Laboral temporal."/>
    <n v="45000"/>
    <n v="0"/>
    <n v="45000"/>
    <n v="4515.8599999999997"/>
    <n v="4515.8599999999997"/>
    <n v="4515.8599999999997"/>
    <n v="4515.8599999999997"/>
  </r>
  <r>
    <x v="6"/>
    <x v="35"/>
    <x v="35"/>
    <x v="1"/>
    <s v="22"/>
    <s v="22700"/>
    <s v="Limpieza y aseo."/>
    <n v="4095684"/>
    <n v="0"/>
    <n v="4095684"/>
    <n v="3501189.1200000001"/>
    <n v="3501189.1200000001"/>
    <n v="3501189.1200000001"/>
    <n v="3501189.1200000001"/>
  </r>
  <r>
    <x v="6"/>
    <x v="35"/>
    <x v="35"/>
    <x v="1"/>
    <s v="22"/>
    <s v="22706"/>
    <s v="Estudios y trabajos técnicos."/>
    <n v="0"/>
    <n v="0"/>
    <n v="0"/>
    <n v="5445"/>
    <n v="5445"/>
    <n v="5445"/>
    <n v="5445"/>
  </r>
  <r>
    <x v="6"/>
    <x v="35"/>
    <x v="35"/>
    <x v="3"/>
    <s v="61"/>
    <s v="619"/>
    <s v="Otras inver de reposic en infraest y bienes dest al uso gral"/>
    <n v="3305097"/>
    <n v="450000"/>
    <n v="3755097"/>
    <n v="3511254.48"/>
    <n v="3061254.48"/>
    <n v="2967102.4"/>
    <n v="2967102.4"/>
  </r>
  <r>
    <x v="6"/>
    <x v="36"/>
    <x v="36"/>
    <x v="0"/>
    <s v="12"/>
    <s v="12000"/>
    <s v="Sueldos del Grupo A1."/>
    <n v="45218"/>
    <n v="0"/>
    <n v="45218"/>
    <n v="35544.949999999997"/>
    <n v="35544.949999999997"/>
    <n v="30349.64"/>
    <n v="30349.64"/>
  </r>
  <r>
    <x v="6"/>
    <x v="36"/>
    <x v="36"/>
    <x v="0"/>
    <s v="12"/>
    <s v="12001"/>
    <s v="Sueldos del Grupo A2."/>
    <n v="31810"/>
    <n v="0"/>
    <n v="31810"/>
    <n v="31815.68"/>
    <n v="31815.68"/>
    <n v="27175.9"/>
    <n v="27175.9"/>
  </r>
  <r>
    <x v="6"/>
    <x v="36"/>
    <x v="36"/>
    <x v="0"/>
    <s v="12"/>
    <s v="12003"/>
    <s v="Sueldos del Grupo C1."/>
    <n v="24363"/>
    <n v="0"/>
    <n v="24363"/>
    <n v="23966.91"/>
    <n v="23966.91"/>
    <n v="20498.34"/>
    <n v="20498.34"/>
  </r>
  <r>
    <x v="6"/>
    <x v="36"/>
    <x v="36"/>
    <x v="0"/>
    <s v="12"/>
    <s v="12004"/>
    <s v="Sueldos del Grupo C2."/>
    <n v="10325"/>
    <n v="0"/>
    <n v="10325"/>
    <n v="10076.780000000001"/>
    <n v="10076.780000000001"/>
    <n v="8616.34"/>
    <n v="8616.34"/>
  </r>
  <r>
    <x v="6"/>
    <x v="36"/>
    <x v="36"/>
    <x v="0"/>
    <s v="12"/>
    <s v="12006"/>
    <s v="Trienios."/>
    <n v="37948"/>
    <n v="0"/>
    <n v="37948"/>
    <n v="38464.769999999997"/>
    <n v="38464.769999999997"/>
    <n v="33233.660000000003"/>
    <n v="33233.660000000003"/>
  </r>
  <r>
    <x v="6"/>
    <x v="36"/>
    <x v="36"/>
    <x v="0"/>
    <s v="12"/>
    <s v="12100"/>
    <s v="Complemento de destino."/>
    <n v="79196"/>
    <n v="0"/>
    <n v="79196"/>
    <n v="70797.86"/>
    <n v="70797.86"/>
    <n v="60654.23"/>
    <n v="60654.23"/>
  </r>
  <r>
    <x v="6"/>
    <x v="36"/>
    <x v="36"/>
    <x v="0"/>
    <s v="12"/>
    <s v="12101"/>
    <s v="Complemento específico."/>
    <n v="189863"/>
    <n v="0"/>
    <n v="189863"/>
    <n v="169287.44"/>
    <n v="169287.44"/>
    <n v="144529.4"/>
    <n v="144529.4"/>
  </r>
  <r>
    <x v="6"/>
    <x v="36"/>
    <x v="36"/>
    <x v="0"/>
    <s v="12"/>
    <s v="12103"/>
    <s v="Otros complementos."/>
    <n v="15034"/>
    <n v="0"/>
    <n v="15034"/>
    <n v="21086.560000000001"/>
    <n v="21086.560000000001"/>
    <n v="17185.009999999998"/>
    <n v="17185.009999999998"/>
  </r>
  <r>
    <x v="6"/>
    <x v="36"/>
    <x v="36"/>
    <x v="1"/>
    <s v="21"/>
    <s v="213"/>
    <s v="Reparación de maquinaria, instalaciones técnicas y utillaje."/>
    <n v="12600"/>
    <n v="0"/>
    <n v="12600"/>
    <n v="7281.71"/>
    <n v="7281.71"/>
    <n v="7281.71"/>
    <n v="7281.71"/>
  </r>
  <r>
    <x v="6"/>
    <x v="36"/>
    <x v="36"/>
    <x v="1"/>
    <s v="22"/>
    <s v="22100"/>
    <s v="Energía eléctrica."/>
    <n v="21800"/>
    <n v="0"/>
    <n v="21800"/>
    <n v="21000"/>
    <n v="21000"/>
    <n v="15386.56"/>
    <n v="15386.56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30307.64"/>
    <n v="30307.64"/>
    <n v="24215.67"/>
    <n v="24215.67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1656.23"/>
    <n v="1656.23"/>
    <n v="1656.23"/>
    <n v="1656.2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3539.48"/>
    <n v="3539.48"/>
    <n v="3379.98"/>
    <n v="3379.98"/>
  </r>
  <r>
    <x v="6"/>
    <x v="36"/>
    <x v="36"/>
    <x v="1"/>
    <s v="22"/>
    <s v="22700"/>
    <s v="Limpieza y aseo."/>
    <n v="63250"/>
    <n v="0"/>
    <n v="63250"/>
    <n v="88130.92"/>
    <n v="88130.92"/>
    <n v="73442.399999999994"/>
    <n v="73442.399999999994"/>
  </r>
  <r>
    <x v="6"/>
    <x v="36"/>
    <x v="36"/>
    <x v="1"/>
    <s v="22"/>
    <s v="22706"/>
    <s v="Estudios y trabajos técnicos."/>
    <n v="60000"/>
    <n v="0"/>
    <n v="60000"/>
    <n v="50709.62"/>
    <n v="50709.62"/>
    <n v="42258"/>
    <n v="42258"/>
  </r>
  <r>
    <x v="6"/>
    <x v="36"/>
    <x v="36"/>
    <x v="1"/>
    <s v="22"/>
    <s v="22799"/>
    <s v="Otros trabajos realizados por otras empresas y profes."/>
    <n v="52100"/>
    <n v="0"/>
    <n v="52100"/>
    <n v="26806.75"/>
    <n v="26806.75"/>
    <n v="22124.25"/>
    <n v="22124.25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2915.68"/>
    <n v="2915.68"/>
    <n v="2915.68"/>
    <n v="2915.68"/>
  </r>
  <r>
    <x v="6"/>
    <x v="36"/>
    <x v="36"/>
    <x v="2"/>
    <s v="46"/>
    <s v="466"/>
    <s v="A otras Entidades que agrupen municipios."/>
    <n v="6200"/>
    <n v="0"/>
    <n v="6200"/>
    <n v="6200"/>
    <n v="6200"/>
    <n v="4200"/>
    <n v="4200"/>
  </r>
  <r>
    <x v="6"/>
    <x v="36"/>
    <x v="36"/>
    <x v="5"/>
    <s v="76"/>
    <s v="763"/>
    <s v="A Mancomunidades."/>
    <n v="791583"/>
    <n v="0"/>
    <n v="791583"/>
    <n v="791583"/>
    <n v="791583"/>
    <n v="0"/>
    <n v="0"/>
  </r>
  <r>
    <x v="6"/>
    <x v="37"/>
    <x v="37"/>
    <x v="0"/>
    <s v="12"/>
    <s v="12000"/>
    <s v="Sueldos del Grupo A1."/>
    <n v="18087"/>
    <n v="0"/>
    <n v="18087"/>
    <n v="15535.53"/>
    <n v="15535.53"/>
    <n v="13239.95"/>
    <n v="13239.95"/>
  </r>
  <r>
    <x v="6"/>
    <x v="37"/>
    <x v="37"/>
    <x v="0"/>
    <s v="12"/>
    <s v="12003"/>
    <s v="Sueldos del Grupo C1."/>
    <n v="24363"/>
    <n v="0"/>
    <n v="24363"/>
    <n v="11093.44"/>
    <n v="11093.44"/>
    <n v="10830.25"/>
    <n v="10830.25"/>
  </r>
  <r>
    <x v="6"/>
    <x v="37"/>
    <x v="37"/>
    <x v="0"/>
    <s v="12"/>
    <s v="12004"/>
    <s v="Sueldos del Grupo C2."/>
    <n v="10325"/>
    <n v="0"/>
    <n v="10325"/>
    <n v="12418.13"/>
    <n v="12418.13"/>
    <n v="9064.2800000000007"/>
    <n v="9064.2800000000007"/>
  </r>
  <r>
    <x v="6"/>
    <x v="37"/>
    <x v="37"/>
    <x v="0"/>
    <s v="12"/>
    <s v="12006"/>
    <s v="Trienios."/>
    <n v="5720"/>
    <n v="0"/>
    <n v="5720"/>
    <n v="4039.19"/>
    <n v="4039.19"/>
    <n v="3281.27"/>
    <n v="3281.27"/>
  </r>
  <r>
    <x v="6"/>
    <x v="37"/>
    <x v="37"/>
    <x v="0"/>
    <s v="12"/>
    <s v="12100"/>
    <s v="Complemento de destino."/>
    <n v="34022"/>
    <n v="0"/>
    <n v="34022"/>
    <n v="22405.52"/>
    <n v="22405.52"/>
    <n v="21099.61"/>
    <n v="21099.61"/>
  </r>
  <r>
    <x v="6"/>
    <x v="37"/>
    <x v="37"/>
    <x v="0"/>
    <s v="12"/>
    <s v="12101"/>
    <s v="Complemento específico."/>
    <n v="76149"/>
    <n v="0"/>
    <n v="76149"/>
    <n v="85653.99"/>
    <n v="85653.99"/>
    <n v="73604.740000000005"/>
    <n v="73604.740000000005"/>
  </r>
  <r>
    <x v="6"/>
    <x v="37"/>
    <x v="37"/>
    <x v="0"/>
    <s v="12"/>
    <s v="12103"/>
    <s v="Otros complementos."/>
    <n v="2092"/>
    <n v="0"/>
    <n v="2092"/>
    <n v="2789.74"/>
    <n v="2789.74"/>
    <n v="1855.54"/>
    <n v="1855.54"/>
  </r>
  <r>
    <x v="6"/>
    <x v="37"/>
    <x v="37"/>
    <x v="0"/>
    <s v="13"/>
    <s v="13000"/>
    <s v="Retribuciones básicas."/>
    <n v="1932199"/>
    <n v="-35000"/>
    <n v="1897199"/>
    <n v="1283651.3899999999"/>
    <n v="1283651.3899999999"/>
    <n v="1081913.75"/>
    <n v="1081913.75"/>
  </r>
  <r>
    <x v="6"/>
    <x v="37"/>
    <x v="37"/>
    <x v="0"/>
    <s v="13"/>
    <s v="13001"/>
    <s v="Horas extraordinarias"/>
    <n v="17000"/>
    <n v="0"/>
    <n v="17000"/>
    <n v="18302.099999999999"/>
    <n v="18302.099999999999"/>
    <n v="17233.86"/>
    <n v="17233.86"/>
  </r>
  <r>
    <x v="6"/>
    <x v="37"/>
    <x v="37"/>
    <x v="0"/>
    <s v="13"/>
    <s v="13002"/>
    <s v="Otras remuneraciones."/>
    <n v="1916925"/>
    <n v="-25000"/>
    <n v="1891925"/>
    <n v="1328855.1299999999"/>
    <n v="1328855.1299999999"/>
    <n v="1156833.26"/>
    <n v="1156833.26"/>
  </r>
  <r>
    <x v="6"/>
    <x v="37"/>
    <x v="37"/>
    <x v="0"/>
    <s v="13"/>
    <s v="131"/>
    <s v="Laboral temporal."/>
    <n v="10000"/>
    <n v="0"/>
    <n v="10000"/>
    <n v="566912.99"/>
    <n v="566912.99"/>
    <n v="452143.06"/>
    <n v="452143.06"/>
  </r>
  <r>
    <x v="6"/>
    <x v="37"/>
    <x v="37"/>
    <x v="0"/>
    <s v="14"/>
    <s v="143"/>
    <s v="Otro personal."/>
    <n v="827000"/>
    <n v="0"/>
    <n v="827000"/>
    <n v="34277.86"/>
    <n v="34277.86"/>
    <n v="0"/>
    <n v="0"/>
  </r>
  <r>
    <x v="6"/>
    <x v="37"/>
    <x v="37"/>
    <x v="1"/>
    <s v="20"/>
    <s v="203"/>
    <s v="Arrendamientos de maquinaria, instalaciones y utillaje."/>
    <n v="31000"/>
    <n v="0"/>
    <n v="31000"/>
    <n v="12172.05"/>
    <n v="12172.05"/>
    <n v="10877.06"/>
    <n v="10877.06"/>
  </r>
  <r>
    <x v="6"/>
    <x v="37"/>
    <x v="37"/>
    <x v="1"/>
    <s v="21"/>
    <s v="210"/>
    <s v="Infraestructuras y bienes naturales."/>
    <n v="96000"/>
    <n v="0"/>
    <n v="96000"/>
    <n v="76522.95"/>
    <n v="76522.95"/>
    <n v="76522.95"/>
    <n v="76522.95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3222.68"/>
    <n v="70971.48"/>
    <n v="69676.45"/>
    <n v="69676.45"/>
  </r>
  <r>
    <x v="6"/>
    <x v="37"/>
    <x v="37"/>
    <x v="1"/>
    <s v="21"/>
    <s v="214"/>
    <s v="Reparación de elementos de transporte."/>
    <n v="65000"/>
    <n v="0"/>
    <n v="65000"/>
    <n v="66000"/>
    <n v="52833.82"/>
    <n v="52833.82"/>
    <n v="52833.82"/>
  </r>
  <r>
    <x v="6"/>
    <x v="37"/>
    <x v="37"/>
    <x v="1"/>
    <s v="22"/>
    <s v="22100"/>
    <s v="Energía eléctrica."/>
    <n v="375000"/>
    <n v="0"/>
    <n v="375000"/>
    <n v="340000"/>
    <n v="340000"/>
    <n v="294512.14"/>
    <n v="294512.14"/>
  </r>
  <r>
    <x v="6"/>
    <x v="37"/>
    <x v="37"/>
    <x v="1"/>
    <s v="22"/>
    <s v="22101"/>
    <s v="Agua."/>
    <n v="90000"/>
    <n v="0"/>
    <n v="90000"/>
    <n v="31691.47"/>
    <n v="31691.47"/>
    <n v="31691.47"/>
    <n v="31691.47"/>
  </r>
  <r>
    <x v="6"/>
    <x v="37"/>
    <x v="37"/>
    <x v="1"/>
    <s v="22"/>
    <s v="22102"/>
    <s v="Gas."/>
    <n v="2000"/>
    <n v="0"/>
    <n v="2000"/>
    <n v="324.12"/>
    <n v="324.12"/>
    <n v="0"/>
    <n v="0"/>
  </r>
  <r>
    <x v="6"/>
    <x v="37"/>
    <x v="37"/>
    <x v="1"/>
    <s v="22"/>
    <s v="22103"/>
    <s v="Combustibles y carburantes."/>
    <n v="100000"/>
    <n v="0"/>
    <n v="100000"/>
    <n v="130000"/>
    <n v="130000"/>
    <n v="59363.55"/>
    <n v="59363.55"/>
  </r>
  <r>
    <x v="6"/>
    <x v="37"/>
    <x v="37"/>
    <x v="1"/>
    <s v="22"/>
    <s v="22104"/>
    <s v="Vestuario."/>
    <n v="40000"/>
    <n v="0"/>
    <n v="40000"/>
    <n v="40000"/>
    <n v="6157.25"/>
    <n v="6157.25"/>
    <n v="6157.25"/>
  </r>
  <r>
    <x v="6"/>
    <x v="37"/>
    <x v="37"/>
    <x v="1"/>
    <s v="22"/>
    <s v="22106"/>
    <s v="Productos farmacéuticos y material sanitario."/>
    <n v="15000"/>
    <n v="0"/>
    <n v="15000"/>
    <n v="10000"/>
    <n v="5878.93"/>
    <n v="5408.98"/>
    <n v="5408.98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3077.82"/>
    <n v="3077.82"/>
    <n v="2751.8"/>
    <n v="2751.8"/>
  </r>
  <r>
    <x v="6"/>
    <x v="37"/>
    <x v="37"/>
    <x v="1"/>
    <s v="22"/>
    <s v="22199"/>
    <s v="Otros suministros."/>
    <n v="90000"/>
    <n v="0"/>
    <n v="90000"/>
    <n v="117906.47"/>
    <n v="114180.66"/>
    <n v="112088.07"/>
    <n v="112088.07"/>
  </r>
  <r>
    <x v="6"/>
    <x v="37"/>
    <x v="37"/>
    <x v="1"/>
    <s v="22"/>
    <s v="224"/>
    <s v="Primas de seguros."/>
    <n v="3500"/>
    <n v="0"/>
    <n v="3500"/>
    <n v="279.51"/>
    <n v="279.51"/>
    <n v="0"/>
    <n v="0"/>
  </r>
  <r>
    <x v="6"/>
    <x v="37"/>
    <x v="37"/>
    <x v="1"/>
    <s v="22"/>
    <s v="225"/>
    <s v="Tributos."/>
    <n v="3000"/>
    <n v="0"/>
    <n v="3000"/>
    <n v="3760.14"/>
    <n v="3760.14"/>
    <n v="3760.14"/>
    <n v="1533.87"/>
  </r>
  <r>
    <x v="6"/>
    <x v="37"/>
    <x v="37"/>
    <x v="1"/>
    <s v="22"/>
    <s v="22602"/>
    <s v="Publicidad y propaganda."/>
    <n v="0"/>
    <n v="0"/>
    <n v="0"/>
    <n v="0"/>
    <n v="0"/>
    <n v="0"/>
    <n v="0"/>
  </r>
  <r>
    <x v="6"/>
    <x v="37"/>
    <x v="37"/>
    <x v="1"/>
    <s v="22"/>
    <s v="22606"/>
    <s v="Reuniones, conferencias y cursos."/>
    <n v="0"/>
    <n v="0"/>
    <n v="0"/>
    <n v="150"/>
    <n v="150"/>
    <n v="150"/>
    <n v="150"/>
  </r>
  <r>
    <x v="6"/>
    <x v="37"/>
    <x v="37"/>
    <x v="1"/>
    <s v="22"/>
    <s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s v="22700"/>
    <s v="Limpieza y aseo."/>
    <n v="21000"/>
    <n v="0"/>
    <n v="21000"/>
    <n v="28314"/>
    <n v="28314"/>
    <n v="21235.5"/>
    <n v="21235.5"/>
  </r>
  <r>
    <x v="6"/>
    <x v="37"/>
    <x v="37"/>
    <x v="1"/>
    <s v="22"/>
    <s v="22706"/>
    <s v="Estudios y trabajos técnicos."/>
    <n v="9000"/>
    <n v="0"/>
    <n v="9000"/>
    <n v="1686.55"/>
    <n v="1686.55"/>
    <n v="1210.08"/>
    <n v="1210.08"/>
  </r>
  <r>
    <x v="6"/>
    <x v="37"/>
    <x v="37"/>
    <x v="1"/>
    <s v="22"/>
    <s v="22799"/>
    <s v="Otros trabajos realizados por otras empresas y profes."/>
    <n v="1197705"/>
    <n v="0"/>
    <n v="1197705"/>
    <n v="1190382"/>
    <n v="1190382"/>
    <n v="898407.02"/>
    <n v="877699.78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100000"/>
    <n v="6100004"/>
    <n v="6063923.3600000003"/>
    <n v="5828923.3600000003"/>
    <n v="4040106.62"/>
    <n v="3933433.91"/>
  </r>
  <r>
    <x v="6"/>
    <x v="37"/>
    <x v="37"/>
    <x v="3"/>
    <s v="61"/>
    <s v="619"/>
    <s v="Otras inver de reposic en infraest y bienes dest al uso gral"/>
    <n v="849367"/>
    <n v="102000"/>
    <n v="951367"/>
    <n v="906270.17"/>
    <n v="761475.86"/>
    <n v="474803.11"/>
    <n v="445312.99"/>
  </r>
  <r>
    <x v="6"/>
    <x v="37"/>
    <x v="37"/>
    <x v="3"/>
    <s v="62"/>
    <s v="622"/>
    <s v="Edificios y otras construcciones."/>
    <n v="50000"/>
    <n v="0"/>
    <n v="50000"/>
    <n v="50000"/>
    <n v="36995.75"/>
    <n v="27103.11"/>
    <n v="27103.11"/>
  </r>
  <r>
    <x v="6"/>
    <x v="37"/>
    <x v="37"/>
    <x v="3"/>
    <s v="62"/>
    <s v="623"/>
    <s v="Maquinaria, instalaciones técnicas y utillaje."/>
    <n v="90000"/>
    <n v="0"/>
    <n v="90000"/>
    <n v="75000"/>
    <n v="0"/>
    <n v="0"/>
    <n v="0"/>
  </r>
  <r>
    <x v="6"/>
    <x v="38"/>
    <x v="38"/>
    <x v="0"/>
    <s v="12"/>
    <s v="12000"/>
    <s v="Sueldos del Grupo A1."/>
    <n v="63305"/>
    <n v="0"/>
    <n v="63305"/>
    <n v="67683.649999999994"/>
    <n v="67683.649999999994"/>
    <n v="55356.49"/>
    <n v="55356.49"/>
  </r>
  <r>
    <x v="6"/>
    <x v="38"/>
    <x v="38"/>
    <x v="0"/>
    <s v="12"/>
    <s v="12001"/>
    <s v="Sueldos del Grupo A2."/>
    <n v="63620"/>
    <n v="0"/>
    <n v="63620"/>
    <n v="61692.42"/>
    <n v="61692.42"/>
    <n v="48557.25"/>
    <n v="48557.25"/>
  </r>
  <r>
    <x v="6"/>
    <x v="38"/>
    <x v="38"/>
    <x v="0"/>
    <s v="12"/>
    <s v="12003"/>
    <s v="Sueldos del Grupo C1."/>
    <n v="73088"/>
    <n v="0"/>
    <n v="73088"/>
    <n v="54266.27"/>
    <n v="54266.27"/>
    <n v="45555.42"/>
    <n v="45555.42"/>
  </r>
  <r>
    <x v="6"/>
    <x v="38"/>
    <x v="38"/>
    <x v="0"/>
    <s v="12"/>
    <s v="12004"/>
    <s v="Sueldos del Grupo C2."/>
    <n v="10325"/>
    <n v="0"/>
    <n v="10325"/>
    <n v="18995.18"/>
    <n v="18995.18"/>
    <n v="15339.49"/>
    <n v="15339.49"/>
  </r>
  <r>
    <x v="6"/>
    <x v="38"/>
    <x v="38"/>
    <x v="0"/>
    <s v="12"/>
    <s v="12006"/>
    <s v="Trienios."/>
    <n v="36358"/>
    <n v="0"/>
    <n v="36358"/>
    <n v="36641.379999999997"/>
    <n v="36641.379999999997"/>
    <n v="31875.5"/>
    <n v="31875.5"/>
  </r>
  <r>
    <x v="6"/>
    <x v="38"/>
    <x v="38"/>
    <x v="0"/>
    <s v="12"/>
    <s v="12100"/>
    <s v="Complemento de destino."/>
    <n v="122219"/>
    <n v="0"/>
    <n v="122219"/>
    <n v="120015.01"/>
    <n v="120015.01"/>
    <n v="100535.79"/>
    <n v="100535.79"/>
  </r>
  <r>
    <x v="6"/>
    <x v="38"/>
    <x v="38"/>
    <x v="0"/>
    <s v="12"/>
    <s v="12101"/>
    <s v="Complemento específico."/>
    <n v="293243"/>
    <n v="0"/>
    <n v="293243"/>
    <n v="297189.26"/>
    <n v="297189.26"/>
    <n v="278874.14"/>
    <n v="278874.14"/>
  </r>
  <r>
    <x v="6"/>
    <x v="38"/>
    <x v="38"/>
    <x v="0"/>
    <s v="12"/>
    <s v="12103"/>
    <s v="Otros complementos."/>
    <n v="14489"/>
    <n v="0"/>
    <n v="14489"/>
    <n v="19485.509999999998"/>
    <n v="19485.509999999998"/>
    <n v="16258.3"/>
    <n v="16258.3"/>
  </r>
  <r>
    <x v="6"/>
    <x v="38"/>
    <x v="38"/>
    <x v="0"/>
    <s v="13"/>
    <s v="13000"/>
    <s v="Retribuciones básicas."/>
    <n v="10268"/>
    <n v="0"/>
    <n v="10268"/>
    <n v="10332.52"/>
    <n v="10332.52"/>
    <n v="8288.5400000000009"/>
    <n v="8288.5400000000009"/>
  </r>
  <r>
    <x v="6"/>
    <x v="38"/>
    <x v="38"/>
    <x v="0"/>
    <s v="13"/>
    <s v="13002"/>
    <s v="Otras remuneraciones."/>
    <n v="7404"/>
    <n v="0"/>
    <n v="7404"/>
    <n v="8608.41"/>
    <n v="8608.41"/>
    <n v="6386.93"/>
    <n v="6386.93"/>
  </r>
  <r>
    <x v="6"/>
    <x v="38"/>
    <x v="38"/>
    <x v="0"/>
    <s v="13"/>
    <s v="131"/>
    <s v="Laboral temporal."/>
    <n v="30000"/>
    <n v="0"/>
    <n v="30000"/>
    <n v="28715.33"/>
    <n v="28715.33"/>
    <n v="24600.44"/>
    <n v="24600.44"/>
  </r>
  <r>
    <x v="6"/>
    <x v="38"/>
    <x v="38"/>
    <x v="1"/>
    <s v="20"/>
    <s v="203"/>
    <s v="Arrendamientos de maquinaria, instalaciones y utillaje."/>
    <n v="16000"/>
    <n v="0"/>
    <n v="16000"/>
    <n v="12368.15"/>
    <n v="12368.15"/>
    <n v="2008.95"/>
    <n v="2008.95"/>
  </r>
  <r>
    <x v="6"/>
    <x v="38"/>
    <x v="38"/>
    <x v="1"/>
    <s v="21"/>
    <s v="213"/>
    <s v="Reparación de maquinaria, instalaciones técnicas y utillaje."/>
    <n v="21000"/>
    <n v="0"/>
    <n v="21000"/>
    <n v="20948.32"/>
    <n v="20948.32"/>
    <n v="17909.84"/>
    <n v="17909.84"/>
  </r>
  <r>
    <x v="6"/>
    <x v="38"/>
    <x v="38"/>
    <x v="1"/>
    <s v="21"/>
    <s v="214"/>
    <s v="Reparación de elementos de transporte."/>
    <n v="2000"/>
    <n v="0"/>
    <n v="2000"/>
    <n v="322.33"/>
    <n v="322.33"/>
    <n v="0"/>
    <n v="0"/>
  </r>
  <r>
    <x v="6"/>
    <x v="38"/>
    <x v="38"/>
    <x v="1"/>
    <s v="22"/>
    <s v="22100"/>
    <s v="Energía eléctrica."/>
    <n v="29000"/>
    <n v="0"/>
    <n v="29000"/>
    <n v="20000"/>
    <n v="20000"/>
    <n v="17239.79"/>
    <n v="17239.79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283.08"/>
    <n v="283.08"/>
  </r>
  <r>
    <x v="6"/>
    <x v="38"/>
    <x v="38"/>
    <x v="1"/>
    <s v="22"/>
    <s v="22104"/>
    <s v="Vestuario."/>
    <n v="1000"/>
    <n v="0"/>
    <n v="1000"/>
    <n v="1000"/>
    <n v="878.45"/>
    <n v="878.45"/>
    <n v="878.45"/>
  </r>
  <r>
    <x v="6"/>
    <x v="38"/>
    <x v="38"/>
    <x v="1"/>
    <s v="22"/>
    <s v="22112"/>
    <s v="Sumin. de material electrónico, eléctrico y de telecomunic."/>
    <n v="40000"/>
    <n v="0"/>
    <n v="40000"/>
    <n v="18772.66"/>
    <n v="15071.66"/>
    <n v="9565.06"/>
    <n v="9565.06"/>
  </r>
  <r>
    <x v="6"/>
    <x v="38"/>
    <x v="38"/>
    <x v="1"/>
    <s v="22"/>
    <s v="22199"/>
    <s v="Otros suministros."/>
    <n v="19500"/>
    <n v="0"/>
    <n v="19500"/>
    <n v="16811.240000000002"/>
    <n v="15892.8"/>
    <n v="5725.23"/>
    <n v="5725.23"/>
  </r>
  <r>
    <x v="6"/>
    <x v="38"/>
    <x v="38"/>
    <x v="1"/>
    <s v="22"/>
    <s v="223"/>
    <s v="Transportes."/>
    <n v="2000"/>
    <n v="0"/>
    <n v="2000"/>
    <n v="605"/>
    <n v="605"/>
    <n v="414.75"/>
    <n v="414.75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4626.8999999999996"/>
    <n v="4626.8999999999996"/>
    <n v="4626.8999999999996"/>
    <n v="4626.8999999999996"/>
  </r>
  <r>
    <x v="6"/>
    <x v="38"/>
    <x v="38"/>
    <x v="1"/>
    <s v="22"/>
    <s v="22602"/>
    <s v="Publicidad y propaganda."/>
    <n v="10300"/>
    <n v="0"/>
    <n v="10300"/>
    <n v="4548.78"/>
    <n v="4548.78"/>
    <n v="894.58"/>
    <n v="894.58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58269.52"/>
    <n v="58269.52"/>
    <n v="17618.580000000002"/>
    <n v="17618.580000000002"/>
  </r>
  <r>
    <x v="6"/>
    <x v="38"/>
    <x v="38"/>
    <x v="1"/>
    <s v="22"/>
    <s v="22799"/>
    <s v="Otros trabajos realizados por otras empresas y profes."/>
    <n v="100000"/>
    <n v="0"/>
    <n v="100000"/>
    <n v="103168.21"/>
    <n v="103168.21"/>
    <n v="82483.56"/>
    <n v="82483.56"/>
  </r>
  <r>
    <x v="6"/>
    <x v="38"/>
    <x v="38"/>
    <x v="1"/>
    <s v="23"/>
    <s v="23020"/>
    <s v="Dietas del personal no directivo"/>
    <n v="2000"/>
    <n v="0"/>
    <n v="2000"/>
    <n v="717.72"/>
    <n v="717.72"/>
    <n v="717.72"/>
    <n v="717.72"/>
  </r>
  <r>
    <x v="6"/>
    <x v="38"/>
    <x v="38"/>
    <x v="1"/>
    <s v="23"/>
    <s v="23120"/>
    <s v="Locomoción del personal no directivo."/>
    <n v="2000"/>
    <n v="0"/>
    <n v="2000"/>
    <n v="423.68"/>
    <n v="423.68"/>
    <n v="423.68"/>
    <n v="423.68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326880"/>
    <n v="326880"/>
  </r>
  <r>
    <x v="7"/>
    <x v="39"/>
    <x v="39"/>
    <x v="0"/>
    <s v="12"/>
    <s v="12000"/>
    <s v="Sueldos del Grupo A1."/>
    <n v="122089"/>
    <n v="0"/>
    <n v="122089"/>
    <n v="109260.43"/>
    <n v="109260.43"/>
    <n v="85589.3"/>
    <n v="85589.3"/>
  </r>
  <r>
    <x v="7"/>
    <x v="39"/>
    <x v="39"/>
    <x v="0"/>
    <s v="12"/>
    <s v="12001"/>
    <s v="Sueldos del Grupo A2."/>
    <n v="0"/>
    <n v="0"/>
    <n v="0"/>
    <n v="16258.51"/>
    <n v="16258.51"/>
    <n v="13538.62"/>
    <n v="13538.62"/>
  </r>
  <r>
    <x v="7"/>
    <x v="39"/>
    <x v="39"/>
    <x v="0"/>
    <s v="12"/>
    <s v="12003"/>
    <s v="Sueldos del Grupo C1."/>
    <n v="46695"/>
    <n v="0"/>
    <n v="46695"/>
    <n v="34608.82"/>
    <n v="34608.82"/>
    <n v="28864.12"/>
    <n v="28864.12"/>
  </r>
  <r>
    <x v="7"/>
    <x v="39"/>
    <x v="39"/>
    <x v="0"/>
    <s v="12"/>
    <s v="12004"/>
    <s v="Sueldos del Grupo C2."/>
    <n v="15488"/>
    <n v="0"/>
    <n v="15488"/>
    <n v="20531.43"/>
    <n v="20531.43"/>
    <n v="17572.560000000001"/>
    <n v="17572.560000000001"/>
  </r>
  <r>
    <x v="7"/>
    <x v="39"/>
    <x v="39"/>
    <x v="0"/>
    <s v="12"/>
    <s v="12006"/>
    <s v="Trienios."/>
    <n v="28368"/>
    <n v="0"/>
    <n v="28368"/>
    <n v="40132.78"/>
    <n v="40132.78"/>
    <n v="34007.61"/>
    <n v="34007.61"/>
  </r>
  <r>
    <x v="7"/>
    <x v="39"/>
    <x v="39"/>
    <x v="0"/>
    <s v="12"/>
    <s v="12100"/>
    <s v="Complemento de destino."/>
    <n v="123493"/>
    <n v="0"/>
    <n v="123493"/>
    <n v="118572.49"/>
    <n v="118572.49"/>
    <n v="98253.55"/>
    <n v="98253.55"/>
  </r>
  <r>
    <x v="7"/>
    <x v="39"/>
    <x v="39"/>
    <x v="0"/>
    <s v="12"/>
    <s v="12101"/>
    <s v="Complemento específico."/>
    <n v="301468"/>
    <n v="35000"/>
    <n v="336468"/>
    <n v="298614.02"/>
    <n v="298614.02"/>
    <n v="250896.2"/>
    <n v="250896.2"/>
  </r>
  <r>
    <x v="7"/>
    <x v="39"/>
    <x v="39"/>
    <x v="0"/>
    <s v="12"/>
    <s v="12103"/>
    <s v="Otros complementos."/>
    <n v="14902"/>
    <n v="0"/>
    <n v="14902"/>
    <n v="25635.03"/>
    <n v="25635.03"/>
    <n v="20930.22"/>
    <n v="20930.22"/>
  </r>
  <r>
    <x v="7"/>
    <x v="39"/>
    <x v="39"/>
    <x v="1"/>
    <s v="20"/>
    <s v="203"/>
    <s v="Arrendamientos de maquinaria, instalaciones y utillaje."/>
    <n v="5000"/>
    <n v="550"/>
    <n v="5550"/>
    <n v="5550"/>
    <n v="5550"/>
    <n v="2150.09"/>
    <n v="2150.09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1327.88"/>
    <n v="1327.88"/>
  </r>
  <r>
    <x v="7"/>
    <x v="39"/>
    <x v="39"/>
    <x v="1"/>
    <s v="22"/>
    <s v="22602"/>
    <s v="Publicidad y propaganda."/>
    <n v="2000"/>
    <n v="0"/>
    <n v="2000"/>
    <n v="45.6"/>
    <n v="45.6"/>
    <n v="45.6"/>
    <n v="45.6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s v="22706"/>
    <s v="Estudios y trabajos técnicos."/>
    <n v="50000"/>
    <n v="0"/>
    <n v="50000"/>
    <n v="19126.07"/>
    <n v="19126.07"/>
    <n v="13297.9"/>
    <n v="13297.9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65399.12"/>
    <n v="65399.12"/>
    <n v="56525.24"/>
    <n v="56525.24"/>
  </r>
  <r>
    <x v="7"/>
    <x v="40"/>
    <x v="40"/>
    <x v="0"/>
    <s v="12"/>
    <s v="12001"/>
    <s v="Sueldos del Grupo A2."/>
    <n v="60969"/>
    <n v="0"/>
    <n v="60969"/>
    <n v="63185.94"/>
    <n v="63185.94"/>
    <n v="52894.14"/>
    <n v="52894.14"/>
  </r>
  <r>
    <x v="7"/>
    <x v="40"/>
    <x v="40"/>
    <x v="0"/>
    <s v="12"/>
    <s v="12003"/>
    <s v="Sueldos del Grupo C1."/>
    <n v="12215"/>
    <n v="0"/>
    <n v="12215"/>
    <n v="36713.699999999997"/>
    <n v="36713.699999999997"/>
    <n v="29861.74"/>
    <n v="29861.74"/>
  </r>
  <r>
    <x v="7"/>
    <x v="40"/>
    <x v="40"/>
    <x v="0"/>
    <s v="12"/>
    <s v="12004"/>
    <s v="Sueldos del Grupo C2."/>
    <n v="20651"/>
    <n v="0"/>
    <n v="20651"/>
    <n v="21662.98"/>
    <n v="21662.98"/>
    <n v="18265.79"/>
    <n v="18265.79"/>
  </r>
  <r>
    <x v="7"/>
    <x v="40"/>
    <x v="40"/>
    <x v="0"/>
    <s v="12"/>
    <s v="12006"/>
    <s v="Trienios."/>
    <n v="36212"/>
    <n v="0"/>
    <n v="36212"/>
    <n v="35472.18"/>
    <n v="35472.18"/>
    <n v="30123.57"/>
    <n v="30123.57"/>
  </r>
  <r>
    <x v="7"/>
    <x v="40"/>
    <x v="40"/>
    <x v="0"/>
    <s v="12"/>
    <s v="12100"/>
    <s v="Complemento de destino."/>
    <n v="84837"/>
    <n v="0"/>
    <n v="84837"/>
    <n v="103859.39"/>
    <n v="103859.39"/>
    <n v="87529.91"/>
    <n v="87529.91"/>
  </r>
  <r>
    <x v="7"/>
    <x v="40"/>
    <x v="40"/>
    <x v="0"/>
    <s v="12"/>
    <s v="12101"/>
    <s v="Complemento específico."/>
    <n v="218306"/>
    <n v="192000"/>
    <n v="410306"/>
    <n v="276433.11"/>
    <n v="276433.11"/>
    <n v="240250.69"/>
    <n v="240250.69"/>
  </r>
  <r>
    <x v="7"/>
    <x v="40"/>
    <x v="40"/>
    <x v="0"/>
    <s v="12"/>
    <s v="12103"/>
    <s v="Otros complementos."/>
    <n v="16773"/>
    <n v="0"/>
    <n v="16773"/>
    <n v="18186.150000000001"/>
    <n v="18186.150000000001"/>
    <n v="15112.63"/>
    <n v="15112.63"/>
  </r>
  <r>
    <x v="7"/>
    <x v="40"/>
    <x v="40"/>
    <x v="0"/>
    <s v="13"/>
    <s v="13000"/>
    <s v="Retribuciones básicas."/>
    <n v="62005"/>
    <n v="0"/>
    <n v="62005"/>
    <n v="61961.13"/>
    <n v="61961.13"/>
    <n v="52633.26"/>
    <n v="52633.26"/>
  </r>
  <r>
    <x v="7"/>
    <x v="40"/>
    <x v="40"/>
    <x v="0"/>
    <s v="13"/>
    <s v="13001"/>
    <s v="Horas extraordinarias"/>
    <n v="6000"/>
    <n v="0"/>
    <n v="6000"/>
    <n v="3152.34"/>
    <n v="3152.34"/>
    <n v="3152.34"/>
    <n v="3152.34"/>
  </r>
  <r>
    <x v="7"/>
    <x v="40"/>
    <x v="40"/>
    <x v="0"/>
    <s v="13"/>
    <s v="13002"/>
    <s v="Otras remuneraciones."/>
    <n v="56303"/>
    <n v="6000"/>
    <n v="62303"/>
    <n v="58010.87"/>
    <n v="58010.87"/>
    <n v="48902.25"/>
    <n v="48902.25"/>
  </r>
  <r>
    <x v="7"/>
    <x v="40"/>
    <x v="40"/>
    <x v="1"/>
    <s v="20"/>
    <s v="203"/>
    <s v="Arrendamientos de maquinaria, instalaciones y utillaje."/>
    <n v="2500"/>
    <n v="0"/>
    <n v="2500"/>
    <n v="1640"/>
    <n v="1640"/>
    <n v="1061.76"/>
    <n v="1061.76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847.88"/>
    <n v="847.88"/>
  </r>
  <r>
    <x v="7"/>
    <x v="40"/>
    <x v="40"/>
    <x v="1"/>
    <s v="21"/>
    <s v="214"/>
    <s v="Reparación de elementos de transporte."/>
    <n v="1500"/>
    <n v="0"/>
    <n v="1500"/>
    <n v="1825.22"/>
    <n v="1325.22"/>
    <n v="1325.21"/>
    <n v="1325.21"/>
  </r>
  <r>
    <x v="7"/>
    <x v="40"/>
    <x v="40"/>
    <x v="1"/>
    <s v="22"/>
    <s v="22100"/>
    <s v="Energía eléctrica."/>
    <n v="180000"/>
    <n v="0"/>
    <n v="180000"/>
    <n v="210000"/>
    <n v="210000"/>
    <n v="200337.74"/>
    <n v="200337.74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29938.01"/>
    <n v="29938.01"/>
    <n v="22678.01"/>
    <n v="22678.01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14128.76"/>
    <n v="13128.76"/>
    <n v="9098.3700000000008"/>
    <n v="9098.3700000000008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4162809.25"/>
    <n v="4124758.35"/>
    <n v="3046503.73"/>
    <n v="3046503.73"/>
  </r>
  <r>
    <x v="7"/>
    <x v="40"/>
    <x v="40"/>
    <x v="1"/>
    <s v="23"/>
    <s v="23020"/>
    <s v="Dietas del personal no directivo"/>
    <n v="400"/>
    <n v="0"/>
    <n v="400"/>
    <n v="412.44"/>
    <n v="412.44"/>
    <n v="412.44"/>
    <n v="412.44"/>
  </r>
  <r>
    <x v="7"/>
    <x v="40"/>
    <x v="40"/>
    <x v="1"/>
    <s v="23"/>
    <s v="23120"/>
    <s v="Locomoción del personal no directivo."/>
    <n v="600"/>
    <n v="0"/>
    <n v="600"/>
    <n v="566.91999999999996"/>
    <n v="566.91999999999996"/>
    <n v="566.91999999999996"/>
    <n v="566.91999999999996"/>
  </r>
  <r>
    <x v="7"/>
    <x v="40"/>
    <x v="40"/>
    <x v="2"/>
    <s v="46"/>
    <s v="463"/>
    <s v="A Mancomunidades."/>
    <n v="0"/>
    <n v="0"/>
    <n v="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192887.1"/>
    <n v="2192887.1"/>
    <n v="1646645.97"/>
    <n v="1646645.97"/>
  </r>
  <r>
    <x v="7"/>
    <x v="41"/>
    <x v="41"/>
    <x v="0"/>
    <s v="12"/>
    <s v="12000"/>
    <s v="Sueldos del Grupo A1."/>
    <n v="90436"/>
    <n v="0"/>
    <n v="90436"/>
    <n v="101912.72"/>
    <n v="101912.72"/>
    <n v="77835.320000000007"/>
    <n v="77835.320000000007"/>
  </r>
  <r>
    <x v="7"/>
    <x v="41"/>
    <x v="41"/>
    <x v="0"/>
    <s v="12"/>
    <s v="12001"/>
    <s v="Sueldos del Grupo A2."/>
    <n v="90128"/>
    <n v="0"/>
    <n v="90128"/>
    <n v="64099.75"/>
    <n v="64099.75"/>
    <n v="54056"/>
    <n v="54056"/>
  </r>
  <r>
    <x v="7"/>
    <x v="41"/>
    <x v="41"/>
    <x v="0"/>
    <s v="12"/>
    <s v="12003"/>
    <s v="Sueldos del Grupo C1."/>
    <n v="60907"/>
    <n v="0"/>
    <n v="60907"/>
    <n v="55933.68"/>
    <n v="55933.68"/>
    <n v="46230.28"/>
    <n v="46230.28"/>
  </r>
  <r>
    <x v="7"/>
    <x v="41"/>
    <x v="41"/>
    <x v="0"/>
    <s v="12"/>
    <s v="12004"/>
    <s v="Sueldos del Grupo C2."/>
    <n v="10325"/>
    <n v="0"/>
    <n v="10325"/>
    <n v="10014.43"/>
    <n v="10014.43"/>
    <n v="1472.39"/>
    <n v="1472.39"/>
  </r>
  <r>
    <x v="7"/>
    <x v="41"/>
    <x v="41"/>
    <x v="0"/>
    <s v="12"/>
    <s v="12006"/>
    <s v="Trienios."/>
    <n v="41241"/>
    <n v="0"/>
    <n v="41241"/>
    <n v="41773.199999999997"/>
    <n v="41773.199999999997"/>
    <n v="34957.71"/>
    <n v="34957.71"/>
  </r>
  <r>
    <x v="7"/>
    <x v="41"/>
    <x v="41"/>
    <x v="0"/>
    <s v="12"/>
    <s v="12100"/>
    <s v="Complemento de destino."/>
    <n v="146698"/>
    <n v="0"/>
    <n v="146698"/>
    <n v="129929.93"/>
    <n v="129929.93"/>
    <n v="103272.65"/>
    <n v="103272.65"/>
  </r>
  <r>
    <x v="7"/>
    <x v="41"/>
    <x v="41"/>
    <x v="0"/>
    <s v="12"/>
    <s v="12101"/>
    <s v="Complemento específico."/>
    <n v="372582"/>
    <n v="0"/>
    <n v="372582"/>
    <n v="329731.01"/>
    <n v="329731.01"/>
    <n v="260618.4"/>
    <n v="260618.4"/>
  </r>
  <r>
    <x v="7"/>
    <x v="41"/>
    <x v="41"/>
    <x v="0"/>
    <s v="12"/>
    <s v="12103"/>
    <s v="Otros complementos."/>
    <n v="19881"/>
    <n v="0"/>
    <n v="19881"/>
    <n v="20244.349999999999"/>
    <n v="20244.349999999999"/>
    <n v="16941.91"/>
    <n v="16941.91"/>
  </r>
  <r>
    <x v="7"/>
    <x v="41"/>
    <x v="41"/>
    <x v="0"/>
    <s v="13"/>
    <s v="13000"/>
    <s v="Retribuciones básicas."/>
    <n v="629930"/>
    <n v="-118000"/>
    <n v="511930"/>
    <n v="478809.43"/>
    <n v="478809.43"/>
    <n v="386261.42"/>
    <n v="386261.42"/>
  </r>
  <r>
    <x v="7"/>
    <x v="41"/>
    <x v="41"/>
    <x v="0"/>
    <s v="13"/>
    <s v="13001"/>
    <s v="Horas extraordinarias"/>
    <n v="15000"/>
    <n v="0"/>
    <n v="15000"/>
    <n v="17826.89"/>
    <n v="17826.89"/>
    <n v="8609.0400000000009"/>
    <n v="8609.0400000000009"/>
  </r>
  <r>
    <x v="7"/>
    <x v="41"/>
    <x v="41"/>
    <x v="0"/>
    <s v="13"/>
    <s v="13002"/>
    <s v="Otras remuneraciones."/>
    <n v="709774"/>
    <n v="-67000"/>
    <n v="642774"/>
    <n v="560339.47"/>
    <n v="560339.47"/>
    <n v="487949.88"/>
    <n v="487949.88"/>
  </r>
  <r>
    <x v="7"/>
    <x v="41"/>
    <x v="41"/>
    <x v="0"/>
    <s v="13"/>
    <s v="131"/>
    <s v="Laboral temporal."/>
    <n v="10000"/>
    <n v="0"/>
    <n v="10000"/>
    <n v="47897"/>
    <n v="47897"/>
    <n v="32485.279999999999"/>
    <n v="32485.279999999999"/>
  </r>
  <r>
    <x v="7"/>
    <x v="41"/>
    <x v="41"/>
    <x v="0"/>
    <s v="15"/>
    <s v="151"/>
    <s v="Gratificaciones."/>
    <n v="4000"/>
    <n v="3500"/>
    <n v="7500"/>
    <n v="7492.82"/>
    <n v="7492.82"/>
    <n v="5170.1499999999996"/>
    <n v="5170.1499999999996"/>
  </r>
  <r>
    <x v="7"/>
    <x v="41"/>
    <x v="41"/>
    <x v="1"/>
    <s v="20"/>
    <s v="203"/>
    <s v="Arrendamientos de maquinaria, instalaciones y utillaje."/>
    <n v="35000"/>
    <n v="-11000"/>
    <n v="24000"/>
    <n v="23102"/>
    <n v="23102"/>
    <n v="6500.04"/>
    <n v="6500.04"/>
  </r>
  <r>
    <x v="7"/>
    <x v="41"/>
    <x v="41"/>
    <x v="1"/>
    <s v="20"/>
    <s v="204"/>
    <s v="Arrendamientos de material de transporte."/>
    <n v="27000"/>
    <n v="-18000"/>
    <n v="9000"/>
    <n v="7260"/>
    <n v="7260"/>
    <n v="3286.36"/>
    <n v="3286.36"/>
  </r>
  <r>
    <x v="7"/>
    <x v="41"/>
    <x v="41"/>
    <x v="1"/>
    <s v="21"/>
    <s v="210"/>
    <s v="Infraestructuras y bienes naturales."/>
    <n v="180000"/>
    <n v="-26312"/>
    <n v="153688"/>
    <n v="136591.29999999999"/>
    <n v="56660.83"/>
    <n v="48947.15"/>
    <n v="48947.15"/>
  </r>
  <r>
    <x v="7"/>
    <x v="41"/>
    <x v="41"/>
    <x v="1"/>
    <s v="21"/>
    <s v="213"/>
    <s v="Reparación de maquinaria, instalaciones técnicas y utillaje."/>
    <n v="26000"/>
    <n v="0"/>
    <n v="26000"/>
    <n v="38271.839999999997"/>
    <n v="38271.839999999997"/>
    <n v="8141.65"/>
    <n v="8141.65"/>
  </r>
  <r>
    <x v="7"/>
    <x v="41"/>
    <x v="41"/>
    <x v="1"/>
    <s v="21"/>
    <s v="214"/>
    <s v="Reparación de elementos de transporte."/>
    <n v="36000"/>
    <n v="0"/>
    <n v="36000"/>
    <n v="30297.1"/>
    <n v="25865.97"/>
    <n v="25631.9"/>
    <n v="25631.9"/>
  </r>
  <r>
    <x v="7"/>
    <x v="41"/>
    <x v="41"/>
    <x v="1"/>
    <s v="22"/>
    <s v="22100"/>
    <s v="Energía eléctrica."/>
    <n v="13500"/>
    <n v="0"/>
    <n v="13500"/>
    <n v="18500"/>
    <n v="18500"/>
    <n v="9039.83"/>
    <n v="9039.83"/>
  </r>
  <r>
    <x v="7"/>
    <x v="41"/>
    <x v="41"/>
    <x v="1"/>
    <s v="22"/>
    <s v="22103"/>
    <s v="Combustibles y carburantes."/>
    <n v="48000"/>
    <n v="0"/>
    <n v="48000"/>
    <n v="51426.46"/>
    <n v="51426.46"/>
    <n v="23447.43"/>
    <n v="23447.43"/>
  </r>
  <r>
    <x v="7"/>
    <x v="41"/>
    <x v="41"/>
    <x v="1"/>
    <s v="22"/>
    <s v="22104"/>
    <s v="Vestuario."/>
    <n v="19545"/>
    <n v="0"/>
    <n v="19545"/>
    <n v="9257.81"/>
    <n v="9257.81"/>
    <n v="9210.2999999999993"/>
    <n v="9210.2999999999993"/>
  </r>
  <r>
    <x v="7"/>
    <x v="41"/>
    <x v="41"/>
    <x v="1"/>
    <s v="22"/>
    <s v="22199"/>
    <s v="Otros suministros."/>
    <n v="20000"/>
    <n v="0"/>
    <n v="20000"/>
    <n v="13937.23"/>
    <n v="13937.23"/>
    <n v="3104.27"/>
    <n v="3104.27"/>
  </r>
  <r>
    <x v="7"/>
    <x v="41"/>
    <x v="41"/>
    <x v="1"/>
    <s v="22"/>
    <s v="225"/>
    <s v="Tributos."/>
    <n v="0"/>
    <n v="0"/>
    <n v="0"/>
    <n v="201.81"/>
    <n v="201.81"/>
    <n v="201.81"/>
    <n v="201.81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904.62"/>
    <n v="1904.62"/>
    <n v="1797.15"/>
    <n v="1797.15"/>
  </r>
  <r>
    <x v="7"/>
    <x v="41"/>
    <x v="41"/>
    <x v="1"/>
    <s v="22"/>
    <s v="22700"/>
    <s v="Limpieza y aseo."/>
    <n v="6200"/>
    <n v="0"/>
    <n v="6200"/>
    <n v="6161.06"/>
    <n v="6161.06"/>
    <n v="4620.78"/>
    <n v="4620.78"/>
  </r>
  <r>
    <x v="7"/>
    <x v="41"/>
    <x v="41"/>
    <x v="1"/>
    <s v="22"/>
    <s v="22706"/>
    <s v="Estudios y trabajos técnicos."/>
    <n v="5000"/>
    <n v="37162"/>
    <n v="42162"/>
    <n v="20723.27"/>
    <n v="20723.27"/>
    <n v="1331"/>
    <n v="1331"/>
  </r>
  <r>
    <x v="7"/>
    <x v="41"/>
    <x v="41"/>
    <x v="1"/>
    <s v="22"/>
    <s v="22799"/>
    <s v="Otros trabajos realizados por otras empresas y profes."/>
    <n v="0"/>
    <n v="18150"/>
    <n v="18150"/>
    <n v="18139.11"/>
    <n v="18139.11"/>
    <n v="11678.92"/>
    <n v="11678.92"/>
  </r>
  <r>
    <x v="7"/>
    <x v="41"/>
    <x v="41"/>
    <x v="3"/>
    <s v="60"/>
    <s v="609"/>
    <s v="Otras invers nuevas en infraest y bienes dest al uso gral"/>
    <n v="925068"/>
    <n v="699698.67"/>
    <n v="1624766.67"/>
    <n v="1591170.35"/>
    <n v="1510900.97"/>
    <n v="1435478.65"/>
    <n v="1435478.65"/>
  </r>
  <r>
    <x v="7"/>
    <x v="41"/>
    <x v="41"/>
    <x v="3"/>
    <s v="61"/>
    <s v="619"/>
    <s v="Otras inver de reposic en infraest y bienes dest al uso gral"/>
    <n v="10687595"/>
    <n v="1280715.82"/>
    <n v="11968310.82"/>
    <n v="11203543.390000001"/>
    <n v="11066922.49"/>
    <n v="8442658.9700000007"/>
    <n v="8409273.7799999993"/>
  </r>
  <r>
    <x v="7"/>
    <x v="42"/>
    <x v="42"/>
    <x v="0"/>
    <s v="12"/>
    <s v="12000"/>
    <s v="Sueldos del Grupo A1."/>
    <n v="0"/>
    <n v="0"/>
    <n v="0"/>
    <n v="0"/>
    <n v="0"/>
    <n v="0"/>
    <n v="0"/>
  </r>
  <r>
    <x v="7"/>
    <x v="42"/>
    <x v="42"/>
    <x v="0"/>
    <s v="12"/>
    <s v="12001"/>
    <s v="Sueldos del Grupo A2."/>
    <n v="15905"/>
    <n v="0"/>
    <n v="15905"/>
    <n v="15472.75"/>
    <n v="15472.75"/>
    <n v="13088.68"/>
    <n v="13088.68"/>
  </r>
  <r>
    <x v="7"/>
    <x v="42"/>
    <x v="42"/>
    <x v="0"/>
    <s v="12"/>
    <s v="12003"/>
    <s v="Sueldos del Grupo C1."/>
    <n v="12181"/>
    <n v="0"/>
    <n v="12181"/>
    <n v="10954.64"/>
    <n v="10954.64"/>
    <n v="8622.18"/>
    <n v="8622.18"/>
  </r>
  <r>
    <x v="7"/>
    <x v="42"/>
    <x v="42"/>
    <x v="0"/>
    <s v="12"/>
    <s v="12006"/>
    <s v="Trienios."/>
    <n v="10677"/>
    <n v="0"/>
    <n v="10677"/>
    <n v="10354.790000000001"/>
    <n v="10354.790000000001"/>
    <n v="8220.19"/>
    <n v="8220.19"/>
  </r>
  <r>
    <x v="7"/>
    <x v="42"/>
    <x v="42"/>
    <x v="0"/>
    <s v="12"/>
    <s v="12100"/>
    <s v="Complemento de destino."/>
    <n v="17643"/>
    <n v="0"/>
    <n v="17643"/>
    <n v="16266.55"/>
    <n v="16266.55"/>
    <n v="13485.33"/>
    <n v="13485.33"/>
  </r>
  <r>
    <x v="7"/>
    <x v="42"/>
    <x v="42"/>
    <x v="0"/>
    <s v="12"/>
    <s v="12101"/>
    <s v="Complemento específico."/>
    <n v="43302"/>
    <n v="0"/>
    <n v="43302"/>
    <n v="46704.959999999999"/>
    <n v="46704.959999999999"/>
    <n v="41230.83"/>
    <n v="41230.83"/>
  </r>
  <r>
    <x v="7"/>
    <x v="42"/>
    <x v="42"/>
    <x v="0"/>
    <s v="12"/>
    <s v="12103"/>
    <s v="Otros complementos."/>
    <n v="4782"/>
    <n v="0"/>
    <n v="4782"/>
    <n v="4723.9399999999996"/>
    <n v="4723.9399999999996"/>
    <n v="3805.75"/>
    <n v="3805.75"/>
  </r>
  <r>
    <x v="7"/>
    <x v="42"/>
    <x v="42"/>
    <x v="0"/>
    <s v="13"/>
    <s v="13000"/>
    <s v="Retribuciones básicas."/>
    <n v="103144"/>
    <n v="0"/>
    <n v="103144"/>
    <n v="92047.07"/>
    <n v="92047.07"/>
    <n v="62151.07"/>
    <n v="62151.07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103030.43"/>
    <n v="103030.43"/>
    <n v="73809.83"/>
    <n v="73809.83"/>
  </r>
  <r>
    <x v="7"/>
    <x v="42"/>
    <x v="42"/>
    <x v="0"/>
    <s v="13"/>
    <s v="131"/>
    <s v="Laboral temporal."/>
    <n v="0"/>
    <n v="0"/>
    <n v="0"/>
    <n v="2650"/>
    <n v="2650"/>
    <n v="2545.02"/>
    <n v="2545.02"/>
  </r>
  <r>
    <x v="7"/>
    <x v="42"/>
    <x v="42"/>
    <x v="0"/>
    <s v="15"/>
    <s v="151"/>
    <s v="Gratificaciones."/>
    <n v="4000"/>
    <n v="3500"/>
    <n v="7500"/>
    <n v="7491.42"/>
    <n v="7491.42"/>
    <n v="5319.18"/>
    <n v="5319.18"/>
  </r>
  <r>
    <x v="7"/>
    <x v="42"/>
    <x v="42"/>
    <x v="1"/>
    <s v="20"/>
    <s v="204"/>
    <s v="Arrendamientos de material de transporte."/>
    <n v="1500"/>
    <n v="0"/>
    <n v="1500"/>
    <n v="708.15"/>
    <n v="708.15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69911.789999999994"/>
    <n v="69911.789999999994"/>
    <n v="47921.41"/>
    <n v="47921.41"/>
  </r>
  <r>
    <x v="7"/>
    <x v="42"/>
    <x v="42"/>
    <x v="1"/>
    <s v="21"/>
    <s v="214"/>
    <s v="Reparación de elementos de transporte."/>
    <n v="98000"/>
    <n v="0"/>
    <n v="98000"/>
    <n v="8449.1200000000008"/>
    <n v="4015.07"/>
    <n v="1993.95"/>
    <n v="1993.95"/>
  </r>
  <r>
    <x v="7"/>
    <x v="42"/>
    <x v="42"/>
    <x v="1"/>
    <s v="22"/>
    <s v="22100"/>
    <s v="Energía eléctrica."/>
    <n v="2999700"/>
    <n v="0"/>
    <n v="2999700"/>
    <n v="2750000"/>
    <n v="2750000"/>
    <n v="1995658.16"/>
    <n v="1995658.16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3436.81"/>
    <n v="6796.43"/>
    <n v="6796.43"/>
    <n v="6796.43"/>
  </r>
  <r>
    <x v="7"/>
    <x v="42"/>
    <x v="42"/>
    <x v="1"/>
    <s v="22"/>
    <s v="22606"/>
    <s v="Reuniones, conferencias y cursos."/>
    <n v="700"/>
    <n v="0"/>
    <n v="700"/>
    <n v="175"/>
    <n v="175"/>
    <n v="175"/>
    <n v="175"/>
  </r>
  <r>
    <x v="7"/>
    <x v="42"/>
    <x v="42"/>
    <x v="1"/>
    <s v="22"/>
    <s v="22699"/>
    <s v="Otros gastos diversos"/>
    <n v="3000"/>
    <n v="0"/>
    <n v="3000"/>
    <n v="550"/>
    <n v="550"/>
    <n v="550"/>
    <n v="550"/>
  </r>
  <r>
    <x v="7"/>
    <x v="42"/>
    <x v="42"/>
    <x v="1"/>
    <s v="22"/>
    <s v="22700"/>
    <s v="Limpieza y aseo."/>
    <n v="1500"/>
    <n v="0"/>
    <n v="1500"/>
    <n v="1087.25"/>
    <n v="1087.25"/>
    <n v="906"/>
    <n v="906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401.48"/>
    <n v="2039802.48"/>
    <n v="1908809.71"/>
    <n v="1908809.71"/>
    <n v="1482789.37"/>
    <n v="1482789.37"/>
  </r>
  <r>
    <x v="7"/>
    <x v="43"/>
    <x v="43"/>
    <x v="2"/>
    <s v="44"/>
    <s v="44901"/>
    <s v="Aportación corriente a AUVASA"/>
    <n v="19390557"/>
    <n v="1828058.32"/>
    <n v="21218615.32"/>
    <n v="21203979.629999999"/>
    <n v="21203979.629999999"/>
    <n v="21203979.629999999"/>
    <n v="21203979.629999999"/>
  </r>
  <r>
    <x v="7"/>
    <x v="43"/>
    <x v="43"/>
    <x v="5"/>
    <s v="74"/>
    <s v="74901"/>
    <s v="Aportación de capital a AUVASA"/>
    <n v="522000"/>
    <n v="969000"/>
    <n v="1491000"/>
    <n v="1491000"/>
    <n v="1491000"/>
    <n v="522000"/>
    <n v="522000"/>
  </r>
  <r>
    <x v="8"/>
    <x v="44"/>
    <x v="44"/>
    <x v="0"/>
    <s v="14"/>
    <s v="143"/>
    <s v="Otro personal."/>
    <n v="80000"/>
    <n v="0"/>
    <n v="80000"/>
    <n v="34400"/>
    <n v="3440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16893.2"/>
    <n v="16893.2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40978.160000000003"/>
    <n v="37195.49"/>
    <n v="25100.83"/>
    <n v="25100.83"/>
  </r>
  <r>
    <x v="8"/>
    <x v="44"/>
    <x v="44"/>
    <x v="1"/>
    <s v="21"/>
    <s v="215"/>
    <s v="Mobiliario."/>
    <n v="12000"/>
    <n v="0"/>
    <n v="12000"/>
    <n v="4235"/>
    <n v="4235"/>
    <n v="0"/>
    <n v="0"/>
  </r>
  <r>
    <x v="8"/>
    <x v="44"/>
    <x v="44"/>
    <x v="1"/>
    <s v="22"/>
    <s v="22100"/>
    <s v="Energía eléctrica."/>
    <n v="132500"/>
    <n v="0"/>
    <n v="132500"/>
    <n v="128000"/>
    <n v="128000"/>
    <n v="111686.41"/>
    <n v="111686.41"/>
  </r>
  <r>
    <x v="8"/>
    <x v="44"/>
    <x v="44"/>
    <x v="1"/>
    <s v="22"/>
    <s v="224"/>
    <s v="Primas de seguros."/>
    <n v="500"/>
    <n v="0"/>
    <n v="500"/>
    <n v="268.01"/>
    <n v="268.01"/>
    <n v="268.01"/>
    <n v="268.01"/>
  </r>
  <r>
    <x v="8"/>
    <x v="44"/>
    <x v="44"/>
    <x v="1"/>
    <s v="22"/>
    <s v="22602"/>
    <s v="Publicidad y propaganda."/>
    <n v="10000"/>
    <n v="0"/>
    <n v="10000"/>
    <n v="1500"/>
    <n v="1500"/>
    <n v="1500"/>
    <n v="1500"/>
  </r>
  <r>
    <x v="8"/>
    <x v="44"/>
    <x v="44"/>
    <x v="1"/>
    <s v="22"/>
    <s v="22609"/>
    <s v="Actividades culturales y deportivas"/>
    <n v="71000"/>
    <n v="-52000"/>
    <n v="19000"/>
    <n v="16940"/>
    <n v="16940"/>
    <n v="16940"/>
    <n v="16940"/>
  </r>
  <r>
    <x v="8"/>
    <x v="44"/>
    <x v="44"/>
    <x v="1"/>
    <s v="22"/>
    <s v="22699"/>
    <s v="Otros gastos diversos"/>
    <n v="25000"/>
    <n v="0"/>
    <n v="25000"/>
    <n v="10308.36"/>
    <n v="10308.36"/>
    <n v="9967.5400000000009"/>
    <n v="9967.5400000000009"/>
  </r>
  <r>
    <x v="8"/>
    <x v="44"/>
    <x v="44"/>
    <x v="1"/>
    <s v="22"/>
    <s v="22700"/>
    <s v="Limpieza y aseo."/>
    <n v="19000"/>
    <n v="0"/>
    <n v="19000"/>
    <n v="10675.17"/>
    <n v="10675.17"/>
    <n v="8896"/>
    <n v="8896"/>
  </r>
  <r>
    <x v="8"/>
    <x v="44"/>
    <x v="44"/>
    <x v="1"/>
    <s v="22"/>
    <s v="22701"/>
    <s v="Seguridad."/>
    <n v="4000"/>
    <n v="0"/>
    <n v="4000"/>
    <n v="5954.79"/>
    <n v="5954.79"/>
    <n v="5189.62"/>
    <n v="5189.62"/>
  </r>
  <r>
    <x v="8"/>
    <x v="44"/>
    <x v="44"/>
    <x v="1"/>
    <s v="22"/>
    <s v="22799"/>
    <s v="Otros trabajos realizados por otras empresas y profes."/>
    <n v="324500"/>
    <n v="-184000"/>
    <n v="140500"/>
    <n v="81900.94"/>
    <n v="81900.94"/>
    <n v="58372.46"/>
    <n v="58372.46"/>
  </r>
  <r>
    <x v="8"/>
    <x v="44"/>
    <x v="44"/>
    <x v="2"/>
    <s v="44"/>
    <s v="44902"/>
    <s v="Aportación corriente a la sociedad mixta de Turismo"/>
    <n v="6118500"/>
    <n v="1738400"/>
    <n v="7856900"/>
    <n v="7716900"/>
    <n v="7716900"/>
    <n v="7716900"/>
    <n v="771690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0"/>
    <n v="30000"/>
    <n v="27000"/>
    <n v="27000"/>
    <n v="27000"/>
    <n v="2700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226"/>
    <s v="Transf. convenio FUVA"/>
    <n v="30000"/>
    <n v="0"/>
    <n v="30000"/>
    <n v="30000"/>
    <n v="30000"/>
    <n v="0"/>
    <n v="0"/>
  </r>
  <r>
    <x v="8"/>
    <x v="44"/>
    <x v="44"/>
    <x v="2"/>
    <s v="48"/>
    <s v="48922"/>
    <s v="Transf. Asociación Pajarillos Educa"/>
    <n v="17000"/>
    <n v="0"/>
    <n v="17000"/>
    <n v="10400"/>
    <n v="10400"/>
    <n v="10400"/>
    <n v="10400"/>
  </r>
  <r>
    <x v="8"/>
    <x v="44"/>
    <x v="44"/>
    <x v="2"/>
    <s v="48"/>
    <s v="48942"/>
    <s v="Transf. convenio Coordinadora de Peñas"/>
    <n v="30000"/>
    <n v="0"/>
    <n v="30000"/>
    <n v="30000"/>
    <n v="30000"/>
    <n v="30000"/>
    <n v="300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9000"/>
    <n v="9000"/>
  </r>
  <r>
    <x v="8"/>
    <x v="44"/>
    <x v="44"/>
    <x v="2"/>
    <s v="48"/>
    <s v="48954"/>
    <s v="Transf. ASOFED"/>
    <n v="9000"/>
    <n v="0"/>
    <n v="9000"/>
    <n v="9000"/>
    <n v="9000"/>
    <n v="7000"/>
    <n v="7000"/>
  </r>
  <r>
    <x v="8"/>
    <x v="44"/>
    <x v="44"/>
    <x v="2"/>
    <s v="48"/>
    <s v="48957"/>
    <s v="Transf. convenio FEVAPEÑAS"/>
    <n v="12000"/>
    <n v="0"/>
    <n v="12000"/>
    <n v="12000"/>
    <n v="12000"/>
    <n v="12000"/>
    <n v="12000"/>
  </r>
  <r>
    <x v="8"/>
    <x v="44"/>
    <x v="44"/>
    <x v="2"/>
    <s v="48"/>
    <s v="48958"/>
    <s v="Transf. Fundación INTRAS"/>
    <n v="5000"/>
    <n v="0"/>
    <n v="5000"/>
    <n v="5000"/>
    <n v="5000"/>
    <n v="2500"/>
    <n v="2500"/>
  </r>
  <r>
    <x v="8"/>
    <x v="44"/>
    <x v="44"/>
    <x v="2"/>
    <s v="48"/>
    <s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4"/>
    <x v="44"/>
    <x v="3"/>
    <s v="64"/>
    <s v="641"/>
    <s v="Gastos en aplicaciones informáticas."/>
    <n v="0"/>
    <n v="6000"/>
    <n v="6000"/>
    <n v="6000"/>
    <n v="6000"/>
    <n v="0"/>
    <n v="0"/>
  </r>
  <r>
    <x v="8"/>
    <x v="45"/>
    <x v="45"/>
    <x v="0"/>
    <s v="12"/>
    <s v="12000"/>
    <s v="Sueldos del Grupo A1."/>
    <n v="54262"/>
    <n v="0"/>
    <n v="54262"/>
    <n v="67855.289999999994"/>
    <n v="67855.289999999994"/>
    <n v="56689.01"/>
    <n v="56689.01"/>
  </r>
  <r>
    <x v="8"/>
    <x v="45"/>
    <x v="45"/>
    <x v="0"/>
    <s v="12"/>
    <s v="12001"/>
    <s v="Sueldos del Grupo A2."/>
    <n v="15905"/>
    <n v="0"/>
    <n v="15905"/>
    <n v="16486.07"/>
    <n v="16486.07"/>
    <n v="13599.18"/>
    <n v="13599.18"/>
  </r>
  <r>
    <x v="8"/>
    <x v="45"/>
    <x v="45"/>
    <x v="0"/>
    <s v="12"/>
    <s v="12003"/>
    <s v="Sueldos del Grupo C1."/>
    <n v="36544"/>
    <n v="-20000"/>
    <n v="16544"/>
    <n v="16272.13"/>
    <n v="16272.13"/>
    <n v="12925.67"/>
    <n v="12925.67"/>
  </r>
  <r>
    <x v="8"/>
    <x v="45"/>
    <x v="45"/>
    <x v="0"/>
    <s v="12"/>
    <s v="12006"/>
    <s v="Trienios."/>
    <n v="31639"/>
    <n v="0"/>
    <n v="31639"/>
    <n v="33769.760000000002"/>
    <n v="33769.760000000002"/>
    <n v="28892.78"/>
    <n v="28892.78"/>
  </r>
  <r>
    <x v="8"/>
    <x v="45"/>
    <x v="45"/>
    <x v="0"/>
    <s v="12"/>
    <s v="12100"/>
    <s v="Complemento de destino."/>
    <n v="79466"/>
    <n v="0"/>
    <n v="79466"/>
    <n v="72564.41"/>
    <n v="72564.41"/>
    <n v="60940.36"/>
    <n v="60940.36"/>
  </r>
  <r>
    <x v="8"/>
    <x v="45"/>
    <x v="45"/>
    <x v="0"/>
    <s v="12"/>
    <s v="12101"/>
    <s v="Complemento específico."/>
    <n v="195183"/>
    <n v="0"/>
    <n v="195183"/>
    <n v="184160.89"/>
    <n v="184160.89"/>
    <n v="155434.41"/>
    <n v="155434.41"/>
  </r>
  <r>
    <x v="8"/>
    <x v="45"/>
    <x v="45"/>
    <x v="0"/>
    <s v="12"/>
    <s v="12103"/>
    <s v="Otros complementos."/>
    <n v="15563"/>
    <n v="0"/>
    <n v="15563"/>
    <n v="17344.73"/>
    <n v="17344.73"/>
    <n v="14053.52"/>
    <n v="14053.52"/>
  </r>
  <r>
    <x v="8"/>
    <x v="45"/>
    <x v="45"/>
    <x v="1"/>
    <s v="20"/>
    <s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1450.14"/>
    <n v="1450.14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180"/>
    <n v="180"/>
    <n v="180"/>
    <n v="180"/>
  </r>
  <r>
    <x v="8"/>
    <x v="45"/>
    <x v="45"/>
    <x v="1"/>
    <s v="22"/>
    <s v="22706"/>
    <s v="Estudios y trabajos técnicos."/>
    <n v="55000"/>
    <n v="0"/>
    <n v="55000"/>
    <n v="12186"/>
    <n v="12186"/>
    <n v="0"/>
    <n v="0"/>
  </r>
  <r>
    <x v="8"/>
    <x v="45"/>
    <x v="45"/>
    <x v="1"/>
    <s v="22"/>
    <s v="22799"/>
    <s v="Otros trabajos realizados por otras empresas y profes."/>
    <n v="86300"/>
    <n v="0"/>
    <n v="86300"/>
    <n v="71534.94"/>
    <n v="71534.94"/>
    <n v="60848.03"/>
    <n v="57127.28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191.5"/>
    <n v="191.5"/>
    <n v="191.5"/>
    <n v="191.5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163.4"/>
    <n v="163.4"/>
    <n v="163.4"/>
    <n v="163.4"/>
  </r>
  <r>
    <x v="8"/>
    <x v="45"/>
    <x v="45"/>
    <x v="4"/>
    <s v="35"/>
    <s v="352"/>
    <s v="Intereses de demora."/>
    <n v="200"/>
    <n v="0"/>
    <n v="200"/>
    <n v="0"/>
    <n v="0"/>
    <n v="0"/>
    <n v="0"/>
  </r>
  <r>
    <x v="8"/>
    <x v="45"/>
    <x v="45"/>
    <x v="2"/>
    <s v="41"/>
    <s v="411"/>
    <s v="Transf. corriente a la F.M. Cultura"/>
    <n v="2257500"/>
    <n v="150000"/>
    <n v="2407500"/>
    <n v="2407500"/>
    <n v="2407500"/>
    <n v="2407500"/>
    <n v="2407500"/>
  </r>
  <r>
    <x v="9"/>
    <x v="46"/>
    <x v="46"/>
    <x v="0"/>
    <s v="12"/>
    <s v="12000"/>
    <s v="Sueldos del Grupo A1."/>
    <n v="235135"/>
    <n v="0"/>
    <n v="235135"/>
    <n v="256425.36"/>
    <n v="256425.36"/>
    <n v="169347.07"/>
    <n v="169347.07"/>
  </r>
  <r>
    <x v="9"/>
    <x v="46"/>
    <x v="46"/>
    <x v="0"/>
    <s v="12"/>
    <s v="12001"/>
    <s v="Sueldos del Grupo A2."/>
    <n v="1802567"/>
    <n v="0"/>
    <n v="1802567"/>
    <n v="1681658.1"/>
    <n v="1681658.1"/>
    <n v="1430854.39"/>
    <n v="1430854.39"/>
  </r>
  <r>
    <x v="9"/>
    <x v="46"/>
    <x v="46"/>
    <x v="0"/>
    <s v="12"/>
    <s v="12003"/>
    <s v="Sueldos del Grupo C1."/>
    <n v="24363"/>
    <n v="0"/>
    <n v="24363"/>
    <n v="24182.26"/>
    <n v="24182.26"/>
    <n v="20657.259999999998"/>
    <n v="20657.259999999998"/>
  </r>
  <r>
    <x v="9"/>
    <x v="46"/>
    <x v="46"/>
    <x v="0"/>
    <s v="12"/>
    <s v="12004"/>
    <s v="Sueldos del Grupo C2."/>
    <n v="206565"/>
    <n v="0"/>
    <n v="206565"/>
    <n v="173688.5"/>
    <n v="173688.5"/>
    <n v="145291.13"/>
    <n v="145291.13"/>
  </r>
  <r>
    <x v="9"/>
    <x v="46"/>
    <x v="46"/>
    <x v="0"/>
    <s v="12"/>
    <s v="12006"/>
    <s v="Trienios."/>
    <n v="352637"/>
    <n v="0"/>
    <n v="352637"/>
    <n v="350751.5"/>
    <n v="350751.5"/>
    <n v="298021.43"/>
    <n v="298021.43"/>
  </r>
  <r>
    <x v="9"/>
    <x v="46"/>
    <x v="46"/>
    <x v="0"/>
    <s v="12"/>
    <s v="12100"/>
    <s v="Complemento de destino."/>
    <n v="1122521"/>
    <n v="0"/>
    <n v="1122521"/>
    <n v="1048133.05"/>
    <n v="1048133.05"/>
    <n v="865128.5"/>
    <n v="865128.5"/>
  </r>
  <r>
    <x v="9"/>
    <x v="46"/>
    <x v="46"/>
    <x v="0"/>
    <s v="12"/>
    <s v="12101"/>
    <s v="Complemento específico."/>
    <n v="2766583"/>
    <n v="0"/>
    <n v="2766583"/>
    <n v="2829623.51"/>
    <n v="2829623.51"/>
    <n v="2383054.19"/>
    <n v="2383054.19"/>
  </r>
  <r>
    <x v="9"/>
    <x v="46"/>
    <x v="46"/>
    <x v="0"/>
    <s v="12"/>
    <s v="12103"/>
    <s v="Otros complementos."/>
    <n v="153194"/>
    <n v="0"/>
    <n v="153194"/>
    <n v="183522.45"/>
    <n v="183522.45"/>
    <n v="151450.82"/>
    <n v="151450.82"/>
  </r>
  <r>
    <x v="9"/>
    <x v="46"/>
    <x v="46"/>
    <x v="0"/>
    <s v="13"/>
    <s v="13000"/>
    <s v="Retribuciones básicas."/>
    <n v="182605"/>
    <n v="0"/>
    <n v="182605"/>
    <n v="175244.47"/>
    <n v="175244.47"/>
    <n v="148603.04"/>
    <n v="148603.04"/>
  </r>
  <r>
    <x v="9"/>
    <x v="46"/>
    <x v="46"/>
    <x v="0"/>
    <s v="13"/>
    <s v="13001"/>
    <s v="Horas extraordinarias"/>
    <n v="0"/>
    <n v="0"/>
    <n v="0"/>
    <n v="11252.7"/>
    <n v="11252.7"/>
    <n v="5671.08"/>
    <n v="5671.08"/>
  </r>
  <r>
    <x v="9"/>
    <x v="46"/>
    <x v="46"/>
    <x v="0"/>
    <s v="13"/>
    <s v="13002"/>
    <s v="Otras remuneraciones."/>
    <n v="166323"/>
    <n v="0"/>
    <n v="166323"/>
    <n v="161492.63"/>
    <n v="161492.63"/>
    <n v="136888.45000000001"/>
    <n v="136888.45000000001"/>
  </r>
  <r>
    <x v="9"/>
    <x v="46"/>
    <x v="46"/>
    <x v="0"/>
    <s v="14"/>
    <s v="143"/>
    <s v="Otro personal."/>
    <n v="0"/>
    <n v="0"/>
    <n v="0"/>
    <n v="38825.019999999997"/>
    <n v="38825.019999999997"/>
    <n v="9250.76"/>
    <n v="9250.76"/>
  </r>
  <r>
    <x v="9"/>
    <x v="46"/>
    <x v="46"/>
    <x v="0"/>
    <s v="15"/>
    <s v="151"/>
    <s v="Gratificaciones."/>
    <n v="75000"/>
    <n v="0"/>
    <n v="75000"/>
    <n v="75000"/>
    <n v="75000"/>
    <n v="39959.94"/>
    <n v="39959.94"/>
  </r>
  <r>
    <x v="9"/>
    <x v="46"/>
    <x v="46"/>
    <x v="1"/>
    <s v="20"/>
    <s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s v="212"/>
    <s v="Reparación de edificios y otras construcciones."/>
    <n v="46000"/>
    <n v="0"/>
    <n v="46000"/>
    <n v="33764.42"/>
    <n v="29044.94"/>
    <n v="23403.49"/>
    <n v="23403.49"/>
  </r>
  <r>
    <x v="9"/>
    <x v="46"/>
    <x v="46"/>
    <x v="1"/>
    <s v="21"/>
    <s v="213"/>
    <s v="Reparación de maquinaria, instalaciones técnicas y utillaje."/>
    <n v="54610"/>
    <n v="0"/>
    <n v="54610"/>
    <n v="55329.69"/>
    <n v="53705.29"/>
    <n v="34744.089999999997"/>
    <n v="34744.089999999997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32305.75"/>
    <n v="32305.75"/>
  </r>
  <r>
    <x v="9"/>
    <x v="46"/>
    <x v="46"/>
    <x v="1"/>
    <s v="22"/>
    <s v="22102"/>
    <s v="Gas."/>
    <n v="60000"/>
    <n v="0"/>
    <n v="60000"/>
    <n v="61500"/>
    <n v="61500"/>
    <n v="36777.449999999997"/>
    <n v="36777.449999999997"/>
  </r>
  <r>
    <x v="9"/>
    <x v="46"/>
    <x v="46"/>
    <x v="1"/>
    <s v="22"/>
    <s v="22104"/>
    <s v="Vestuario."/>
    <n v="1075"/>
    <n v="0"/>
    <n v="1075"/>
    <n v="1072.27"/>
    <n v="1072.27"/>
    <n v="744.72"/>
    <n v="744.72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3736.13"/>
    <n v="3736.13"/>
    <n v="1066.99"/>
    <n v="1066.99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0"/>
    <s v="Promoción de las familias"/>
    <n v="0"/>
    <n v="36300"/>
    <n v="363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708.65"/>
    <n v="5708.65"/>
    <n v="5227.3500000000004"/>
    <n v="5227.3500000000004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27576.11"/>
    <n v="27576.11"/>
    <n v="19300.59"/>
    <n v="19300.59"/>
  </r>
  <r>
    <x v="9"/>
    <x v="46"/>
    <x v="46"/>
    <x v="1"/>
    <s v="22"/>
    <s v="22700"/>
    <s v="Limpieza y aseo."/>
    <n v="68872"/>
    <n v="0"/>
    <n v="68872"/>
    <n v="78307.460000000006"/>
    <n v="78307.460000000006"/>
    <n v="65894.559999999998"/>
    <n v="65894.559999999998"/>
  </r>
  <r>
    <x v="9"/>
    <x v="46"/>
    <x v="46"/>
    <x v="1"/>
    <s v="22"/>
    <s v="22706"/>
    <s v="Estudios y trabajos técnicos."/>
    <n v="7990"/>
    <n v="0"/>
    <n v="7990"/>
    <n v="7986"/>
    <n v="7986"/>
    <n v="2791.35"/>
    <n v="2791.35"/>
  </r>
  <r>
    <x v="9"/>
    <x v="46"/>
    <x v="46"/>
    <x v="1"/>
    <s v="22"/>
    <s v="22799"/>
    <s v="Otros trabajos realizados por otras empresas y profes."/>
    <n v="26109586"/>
    <n v="0"/>
    <n v="26109586"/>
    <n v="26048339.170000002"/>
    <n v="26036359.59"/>
    <n v="19403827.199999999"/>
    <n v="19386857.620000001"/>
  </r>
  <r>
    <x v="9"/>
    <x v="46"/>
    <x v="46"/>
    <x v="1"/>
    <s v="23"/>
    <s v="23020"/>
    <s v="Dietas del personal no directivo"/>
    <n v="800"/>
    <n v="0"/>
    <n v="800"/>
    <n v="130.9"/>
    <n v="130.9"/>
    <n v="130.9"/>
    <n v="130.9"/>
  </r>
  <r>
    <x v="9"/>
    <x v="46"/>
    <x v="46"/>
    <x v="1"/>
    <s v="23"/>
    <s v="23120"/>
    <s v="Locomoción del personal no directivo."/>
    <n v="400"/>
    <n v="0"/>
    <n v="400"/>
    <n v="386.44"/>
    <n v="386.44"/>
    <n v="386.44"/>
    <n v="386.44"/>
  </r>
  <r>
    <x v="9"/>
    <x v="46"/>
    <x v="46"/>
    <x v="2"/>
    <s v="48"/>
    <s v="48000"/>
    <s v="Subvenciones a asociaciones y atenciones benéficas"/>
    <n v="230000"/>
    <n v="-8000"/>
    <n v="222000"/>
    <n v="207400"/>
    <n v="207400"/>
    <n v="207400"/>
    <n v="207400"/>
  </r>
  <r>
    <x v="9"/>
    <x v="46"/>
    <x v="46"/>
    <x v="2"/>
    <s v="48"/>
    <s v="48001"/>
    <s v="Atenc. beneficas ayuda a familias"/>
    <n v="1945670"/>
    <n v="0"/>
    <n v="1945670"/>
    <n v="1918400"/>
    <n v="1316534.25"/>
    <n v="1315147.1299999999"/>
    <n v="1315103.97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59"/>
    <s v="Transf. Banco de Alimentos"/>
    <n v="3000"/>
    <n v="0"/>
    <n v="3000"/>
    <n v="0"/>
    <n v="0"/>
    <n v="0"/>
    <n v="0"/>
  </r>
  <r>
    <x v="9"/>
    <x v="46"/>
    <x v="46"/>
    <x v="2"/>
    <s v="48"/>
    <s v="48961"/>
    <s v="Transf. Fundación Eusebio Sacristán"/>
    <n v="27000"/>
    <n v="8000"/>
    <n v="35000"/>
    <n v="35000"/>
    <n v="35000"/>
    <n v="35000"/>
    <n v="35000"/>
  </r>
  <r>
    <x v="9"/>
    <x v="46"/>
    <x v="46"/>
    <x v="2"/>
    <s v="48"/>
    <s v="48962"/>
    <s v="Transf. A.V. Unión Esgueva"/>
    <n v="10000"/>
    <n v="0"/>
    <n v="10000"/>
    <n v="10000"/>
    <n v="10000"/>
    <n v="10000"/>
    <n v="10000"/>
  </r>
  <r>
    <x v="9"/>
    <x v="46"/>
    <x v="46"/>
    <x v="3"/>
    <s v="62"/>
    <s v="622"/>
    <s v="Edificios y otras construcciones."/>
    <n v="22302"/>
    <n v="0"/>
    <n v="22302"/>
    <n v="22301.34"/>
    <n v="22301.34"/>
    <n v="22301.34"/>
    <n v="22301.34"/>
  </r>
  <r>
    <x v="9"/>
    <x v="46"/>
    <x v="46"/>
    <x v="3"/>
    <s v="62"/>
    <s v="625"/>
    <s v="Mobiliario."/>
    <n v="0"/>
    <n v="0"/>
    <n v="0"/>
    <n v="9626.0300000000007"/>
    <n v="9626.0300000000007"/>
    <n v="0"/>
    <n v="0"/>
  </r>
  <r>
    <x v="9"/>
    <x v="46"/>
    <x v="46"/>
    <x v="3"/>
    <s v="63"/>
    <s v="632"/>
    <s v="Edificios y otras construcciones."/>
    <n v="63000"/>
    <n v="0"/>
    <n v="63000"/>
    <n v="22056.27"/>
    <n v="22056.27"/>
    <n v="2904"/>
    <n v="2904"/>
  </r>
  <r>
    <x v="9"/>
    <x v="47"/>
    <x v="47"/>
    <x v="0"/>
    <s v="12"/>
    <s v="12000"/>
    <s v="Sueldos del Grupo A1."/>
    <n v="18087"/>
    <n v="0"/>
    <n v="18087"/>
    <n v="27191.54"/>
    <n v="27191.54"/>
    <n v="14305.36"/>
    <n v="14305.36"/>
  </r>
  <r>
    <x v="9"/>
    <x v="47"/>
    <x v="47"/>
    <x v="0"/>
    <s v="12"/>
    <s v="12001"/>
    <s v="Sueldos del Grupo A2."/>
    <n v="302195"/>
    <n v="0"/>
    <n v="302195"/>
    <n v="248816.29"/>
    <n v="248816.29"/>
    <n v="193568.59"/>
    <n v="193568.59"/>
  </r>
  <r>
    <x v="9"/>
    <x v="47"/>
    <x v="47"/>
    <x v="0"/>
    <s v="12"/>
    <s v="12003"/>
    <s v="Sueldos del Grupo C1."/>
    <n v="12181"/>
    <n v="0"/>
    <n v="12181"/>
    <n v="12076.08"/>
    <n v="12076.08"/>
    <n v="10313.58"/>
    <n v="10313.58"/>
  </r>
  <r>
    <x v="9"/>
    <x v="47"/>
    <x v="47"/>
    <x v="0"/>
    <s v="12"/>
    <s v="12004"/>
    <s v="Sueldos del Grupo C2."/>
    <n v="10325"/>
    <n v="0"/>
    <n v="10325"/>
    <n v="9077.1299999999992"/>
    <n v="9077.1299999999992"/>
    <n v="6530.64"/>
    <n v="6530.64"/>
  </r>
  <r>
    <x v="9"/>
    <x v="47"/>
    <x v="47"/>
    <x v="0"/>
    <s v="12"/>
    <s v="12006"/>
    <s v="Trienios."/>
    <n v="71905"/>
    <n v="0"/>
    <n v="71905"/>
    <n v="88040.62"/>
    <n v="88040.62"/>
    <n v="68771.509999999995"/>
    <n v="68771.509999999995"/>
  </r>
  <r>
    <x v="9"/>
    <x v="47"/>
    <x v="47"/>
    <x v="0"/>
    <s v="12"/>
    <s v="12100"/>
    <s v="Complemento de destino."/>
    <n v="178279"/>
    <n v="0"/>
    <n v="178279"/>
    <n v="147343.87"/>
    <n v="147343.87"/>
    <n v="124109.35"/>
    <n v="124109.35"/>
  </r>
  <r>
    <x v="9"/>
    <x v="47"/>
    <x v="47"/>
    <x v="0"/>
    <s v="12"/>
    <s v="12101"/>
    <s v="Complemento específico."/>
    <n v="435422"/>
    <n v="0"/>
    <n v="435422"/>
    <n v="403862.15"/>
    <n v="403862.15"/>
    <n v="345118.03"/>
    <n v="345118.03"/>
  </r>
  <r>
    <x v="9"/>
    <x v="47"/>
    <x v="47"/>
    <x v="0"/>
    <s v="12"/>
    <s v="12103"/>
    <s v="Otros complementos."/>
    <n v="32167"/>
    <n v="0"/>
    <n v="32167"/>
    <n v="38094.89"/>
    <n v="38094.89"/>
    <n v="31078.560000000001"/>
    <n v="31078.560000000001"/>
  </r>
  <r>
    <x v="9"/>
    <x v="47"/>
    <x v="47"/>
    <x v="0"/>
    <s v="13"/>
    <s v="13000"/>
    <s v="Retribuciones básicas."/>
    <n v="372897"/>
    <n v="0"/>
    <n v="372897"/>
    <n v="289118.52"/>
    <n v="289118.52"/>
    <n v="243427.5"/>
    <n v="243427.5"/>
  </r>
  <r>
    <x v="9"/>
    <x v="47"/>
    <x v="47"/>
    <x v="0"/>
    <s v="13"/>
    <s v="13002"/>
    <s v="Otras remuneraciones."/>
    <n v="324081"/>
    <n v="0"/>
    <n v="324081"/>
    <n v="322236.40999999997"/>
    <n v="322236.40999999997"/>
    <n v="281537.05"/>
    <n v="281537.05"/>
  </r>
  <r>
    <x v="9"/>
    <x v="47"/>
    <x v="47"/>
    <x v="1"/>
    <s v="20"/>
    <s v="202"/>
    <s v="Arrendamientos de edificios y otras construcciones."/>
    <n v="130000"/>
    <n v="-80000"/>
    <n v="50000"/>
    <n v="49999.96"/>
    <n v="49999.96"/>
    <n v="49999.48"/>
    <n v="49999.48"/>
  </r>
  <r>
    <x v="9"/>
    <x v="47"/>
    <x v="47"/>
    <x v="1"/>
    <s v="20"/>
    <s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s v="204"/>
    <s v="Arrendamientos de material de transporte."/>
    <n v="0"/>
    <n v="0"/>
    <n v="0"/>
    <n v="0"/>
    <n v="0"/>
    <n v="0"/>
    <n v="0"/>
  </r>
  <r>
    <x v="9"/>
    <x v="47"/>
    <x v="47"/>
    <x v="1"/>
    <s v="21"/>
    <s v="212"/>
    <s v="Reparación de edificios y otras construcciones."/>
    <n v="70000"/>
    <n v="0"/>
    <n v="70000"/>
    <n v="68917.36"/>
    <n v="56915.67"/>
    <n v="54494.78"/>
    <n v="54494.78"/>
  </r>
  <r>
    <x v="9"/>
    <x v="47"/>
    <x v="47"/>
    <x v="1"/>
    <s v="21"/>
    <s v="213"/>
    <s v="Reparación de maquinaria, instalaciones técnicas y utillaje."/>
    <n v="63785"/>
    <n v="0"/>
    <n v="63785"/>
    <n v="66329.11"/>
    <n v="66167.17"/>
    <n v="41912.57"/>
    <n v="41912.57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1523"/>
    <n v="0"/>
    <n v="11523"/>
    <n v="11522.1"/>
    <n v="11522.1"/>
    <n v="8593.4"/>
    <n v="8593.4"/>
  </r>
  <r>
    <x v="9"/>
    <x v="47"/>
    <x v="47"/>
    <x v="1"/>
    <s v="22"/>
    <s v="22001"/>
    <s v="Prensa, revistas, libros y otras publicaciones."/>
    <n v="20740"/>
    <n v="0"/>
    <n v="20740"/>
    <n v="21329"/>
    <n v="21329"/>
    <n v="20782.259999999998"/>
    <n v="20782.259999999998"/>
  </r>
  <r>
    <x v="9"/>
    <x v="47"/>
    <x v="47"/>
    <x v="1"/>
    <s v="22"/>
    <s v="22100"/>
    <s v="Energía eléctrica."/>
    <n v="186000"/>
    <n v="0"/>
    <n v="186000"/>
    <n v="186000"/>
    <n v="186000"/>
    <n v="151073.94"/>
    <n v="151073.94"/>
  </r>
  <r>
    <x v="9"/>
    <x v="47"/>
    <x v="47"/>
    <x v="1"/>
    <s v="22"/>
    <s v="22101"/>
    <s v="Agua."/>
    <n v="0"/>
    <n v="0"/>
    <n v="0"/>
    <n v="0"/>
    <n v="0"/>
    <n v="0"/>
    <n v="0"/>
  </r>
  <r>
    <x v="9"/>
    <x v="47"/>
    <x v="47"/>
    <x v="1"/>
    <s v="22"/>
    <s v="22102"/>
    <s v="Gas."/>
    <n v="133600"/>
    <n v="0"/>
    <n v="133600"/>
    <n v="139100"/>
    <n v="139100"/>
    <n v="93591.21"/>
    <n v="93591.21"/>
  </r>
  <r>
    <x v="9"/>
    <x v="47"/>
    <x v="47"/>
    <x v="1"/>
    <s v="22"/>
    <s v="22104"/>
    <s v="Vestuario."/>
    <n v="5582"/>
    <n v="0"/>
    <n v="5582"/>
    <n v="5580.72"/>
    <n v="5580.72"/>
    <n v="0"/>
    <n v="0"/>
  </r>
  <r>
    <x v="9"/>
    <x v="47"/>
    <x v="47"/>
    <x v="1"/>
    <s v="22"/>
    <s v="22199"/>
    <s v="Otros suministros."/>
    <n v="10700"/>
    <n v="0"/>
    <n v="10700"/>
    <n v="25311.1"/>
    <n v="15538.91"/>
    <n v="11870.75"/>
    <n v="11870.75"/>
  </r>
  <r>
    <x v="9"/>
    <x v="47"/>
    <x v="47"/>
    <x v="1"/>
    <s v="22"/>
    <s v="223"/>
    <s v="Transportes."/>
    <n v="3000"/>
    <n v="0"/>
    <n v="3000"/>
    <n v="13255.7"/>
    <n v="13255.7"/>
    <n v="13255.7"/>
    <n v="13255.7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30819.47"/>
    <n v="30819.47"/>
    <n v="30030.47"/>
    <n v="30030.47"/>
  </r>
  <r>
    <x v="9"/>
    <x v="47"/>
    <x v="47"/>
    <x v="1"/>
    <s v="22"/>
    <s v="22612"/>
    <s v="Plan Solidaridad"/>
    <n v="12000"/>
    <n v="0"/>
    <n v="12000"/>
    <n v="6066.63"/>
    <n v="6066.63"/>
    <n v="5720.13"/>
    <n v="5720.13"/>
  </r>
  <r>
    <x v="9"/>
    <x v="47"/>
    <x v="47"/>
    <x v="1"/>
    <s v="22"/>
    <s v="22617"/>
    <s v="Plan de Accesibilidad"/>
    <n v="18750"/>
    <n v="0"/>
    <n v="18750"/>
    <n v="18836.240000000002"/>
    <n v="18836.240000000002"/>
    <n v="7745.43"/>
    <n v="7745.43"/>
  </r>
  <r>
    <x v="9"/>
    <x v="47"/>
    <x v="47"/>
    <x v="1"/>
    <s v="22"/>
    <s v="22618"/>
    <s v="Plan Municipal de Ciudad Amigable con los Mayores"/>
    <n v="36000"/>
    <n v="0"/>
    <n v="36000"/>
    <n v="24796.34"/>
    <n v="24796.34"/>
    <n v="21764.09"/>
    <n v="21764.09"/>
  </r>
  <r>
    <x v="9"/>
    <x v="47"/>
    <x v="47"/>
    <x v="1"/>
    <s v="22"/>
    <s v="22699"/>
    <s v="Otros gastos diversos"/>
    <n v="21500"/>
    <n v="43700"/>
    <n v="65200"/>
    <n v="102918.11"/>
    <n v="102918.11"/>
    <n v="70454.41"/>
    <n v="70454.41"/>
  </r>
  <r>
    <x v="9"/>
    <x v="47"/>
    <x v="47"/>
    <x v="1"/>
    <s v="22"/>
    <s v="22700"/>
    <s v="Limpieza y aseo."/>
    <n v="370000"/>
    <n v="0"/>
    <n v="370000"/>
    <n v="370312.64"/>
    <n v="370312.64"/>
    <n v="308609.74"/>
    <n v="308609.74"/>
  </r>
  <r>
    <x v="9"/>
    <x v="47"/>
    <x v="47"/>
    <x v="1"/>
    <s v="22"/>
    <s v="22706"/>
    <s v="Estudios y trabajos técnicos."/>
    <n v="10000"/>
    <n v="0"/>
    <n v="10000"/>
    <n v="21723.13"/>
    <n v="21723.13"/>
    <n v="0"/>
    <n v="0"/>
  </r>
  <r>
    <x v="9"/>
    <x v="47"/>
    <x v="47"/>
    <x v="1"/>
    <s v="22"/>
    <s v="22799"/>
    <s v="Otros trabajos realizados por otras empresas y profes."/>
    <n v="3076084"/>
    <n v="12108.53"/>
    <n v="3088192.53"/>
    <n v="3020902.31"/>
    <n v="3020902.31"/>
    <n v="2412485.0099999998"/>
    <n v="2386972.04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55"/>
    <n v="55"/>
    <n v="55"/>
    <n v="55"/>
  </r>
  <r>
    <x v="9"/>
    <x v="47"/>
    <x v="47"/>
    <x v="2"/>
    <s v="48"/>
    <s v="48000"/>
    <s v="Subvenciones a asociaciones y atenciones benéficas"/>
    <n v="53240"/>
    <n v="0"/>
    <n v="53240"/>
    <n v="51540.82"/>
    <n v="51540.82"/>
    <n v="51540.82"/>
    <n v="51540.82"/>
  </r>
  <r>
    <x v="9"/>
    <x v="47"/>
    <x v="47"/>
    <x v="2"/>
    <s v="48"/>
    <s v="48001"/>
    <s v="Atenc. beneficas ayuda a familias"/>
    <n v="101700"/>
    <n v="0"/>
    <n v="101700"/>
    <n v="101700"/>
    <n v="101700"/>
    <n v="101700"/>
    <n v="101700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s v="48971"/>
    <s v="Transf. Fundación Cauce"/>
    <n v="2970"/>
    <n v="0"/>
    <n v="2970"/>
    <n v="2970"/>
    <n v="2970"/>
    <n v="2970"/>
    <n v="297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20000"/>
    <n v="20000"/>
    <n v="20000"/>
    <n v="2000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99"/>
    <s v="Al exterior."/>
    <n v="455485"/>
    <n v="0"/>
    <n v="455485"/>
    <n v="438485"/>
    <n v="60000"/>
    <n v="60000"/>
    <n v="60000"/>
  </r>
  <r>
    <x v="9"/>
    <x v="47"/>
    <x v="47"/>
    <x v="3"/>
    <s v="62"/>
    <s v="623"/>
    <s v="Maquinaria, instalaciones técnicas y utillaje."/>
    <n v="3000"/>
    <n v="0"/>
    <n v="3000"/>
    <n v="6161.92"/>
    <n v="6161.92"/>
    <n v="6161.9"/>
    <n v="6161.9"/>
  </r>
  <r>
    <x v="9"/>
    <x v="47"/>
    <x v="47"/>
    <x v="3"/>
    <s v="62"/>
    <s v="625"/>
    <s v="Mobiliario."/>
    <n v="50000"/>
    <n v="0"/>
    <n v="50000"/>
    <n v="16765.849999999999"/>
    <n v="16765.849999999999"/>
    <n v="4033.08"/>
    <n v="4033.08"/>
  </r>
  <r>
    <x v="9"/>
    <x v="47"/>
    <x v="47"/>
    <x v="3"/>
    <s v="63"/>
    <s v="632"/>
    <s v="Edificios y otras construcciones."/>
    <n v="1524000"/>
    <n v="-423000"/>
    <n v="1101000"/>
    <n v="594792.39"/>
    <n v="470867.08"/>
    <n v="123867.74"/>
    <n v="79460.740000000005"/>
  </r>
  <r>
    <x v="9"/>
    <x v="48"/>
    <x v="48"/>
    <x v="0"/>
    <s v="12"/>
    <s v="12000"/>
    <s v="Sueldos del Grupo A1."/>
    <n v="54262"/>
    <n v="0"/>
    <n v="54262"/>
    <n v="41405.51"/>
    <n v="41405.51"/>
    <n v="32001.45"/>
    <n v="32001.45"/>
  </r>
  <r>
    <x v="9"/>
    <x v="48"/>
    <x v="48"/>
    <x v="0"/>
    <s v="12"/>
    <s v="12001"/>
    <s v="Sueldos del Grupo A2."/>
    <n v="31810"/>
    <n v="0"/>
    <n v="31810"/>
    <n v="32709.67"/>
    <n v="32709.67"/>
    <n v="27169.89"/>
    <n v="27169.89"/>
  </r>
  <r>
    <x v="9"/>
    <x v="48"/>
    <x v="48"/>
    <x v="0"/>
    <s v="12"/>
    <s v="12003"/>
    <s v="Sueldos del Grupo C1."/>
    <n v="24363"/>
    <n v="0"/>
    <n v="24363"/>
    <n v="31222.22"/>
    <n v="31222.22"/>
    <n v="25988.99"/>
    <n v="25988.99"/>
  </r>
  <r>
    <x v="9"/>
    <x v="48"/>
    <x v="48"/>
    <x v="0"/>
    <s v="12"/>
    <s v="12004"/>
    <s v="Sueldos del Grupo C2."/>
    <n v="30976"/>
    <n v="0"/>
    <n v="30976"/>
    <n v="21476.54"/>
    <n v="21476.54"/>
    <n v="18498.43"/>
    <n v="18498.43"/>
  </r>
  <r>
    <x v="9"/>
    <x v="48"/>
    <x v="48"/>
    <x v="0"/>
    <s v="12"/>
    <s v="12006"/>
    <s v="Trienios."/>
    <n v="42181"/>
    <n v="0"/>
    <n v="42181"/>
    <n v="38266.14"/>
    <n v="38266.14"/>
    <n v="32407.61"/>
    <n v="32407.61"/>
  </r>
  <r>
    <x v="9"/>
    <x v="48"/>
    <x v="48"/>
    <x v="0"/>
    <s v="12"/>
    <s v="12100"/>
    <s v="Complemento de destino."/>
    <n v="95699"/>
    <n v="0"/>
    <n v="95699"/>
    <n v="86342.44"/>
    <n v="86342.44"/>
    <n v="72696.36"/>
    <n v="72696.36"/>
  </r>
  <r>
    <x v="9"/>
    <x v="48"/>
    <x v="48"/>
    <x v="0"/>
    <s v="12"/>
    <s v="12101"/>
    <s v="Complemento específico."/>
    <n v="237517"/>
    <n v="0"/>
    <n v="237517"/>
    <n v="266959.51"/>
    <n v="266959.51"/>
    <n v="229928.27"/>
    <n v="229928.27"/>
  </r>
  <r>
    <x v="9"/>
    <x v="48"/>
    <x v="48"/>
    <x v="0"/>
    <s v="12"/>
    <s v="12103"/>
    <s v="Otros complementos."/>
    <n v="19602"/>
    <n v="0"/>
    <n v="19602"/>
    <n v="20981.95"/>
    <n v="20981.95"/>
    <n v="16958.310000000001"/>
    <n v="16958.310000000001"/>
  </r>
  <r>
    <x v="9"/>
    <x v="48"/>
    <x v="48"/>
    <x v="0"/>
    <s v="13"/>
    <s v="13000"/>
    <s v="Retribuciones básicas."/>
    <n v="22093"/>
    <n v="0"/>
    <n v="22093"/>
    <n v="26578.46"/>
    <n v="26578.46"/>
    <n v="21631.41"/>
    <n v="21631.41"/>
  </r>
  <r>
    <x v="9"/>
    <x v="48"/>
    <x v="48"/>
    <x v="0"/>
    <s v="13"/>
    <s v="13002"/>
    <s v="Otras remuneraciones."/>
    <n v="22576"/>
    <n v="0"/>
    <n v="22576"/>
    <n v="31173.85"/>
    <n v="31173.85"/>
    <n v="21428.98"/>
    <n v="21428.98"/>
  </r>
  <r>
    <x v="9"/>
    <x v="48"/>
    <x v="48"/>
    <x v="1"/>
    <s v="20"/>
    <s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1291.94"/>
    <n v="1291.94"/>
  </r>
  <r>
    <x v="9"/>
    <x v="48"/>
    <x v="48"/>
    <x v="1"/>
    <s v="22"/>
    <s v="22699"/>
    <s v="Otros gastos diversos"/>
    <n v="13000"/>
    <n v="0"/>
    <n v="13000"/>
    <n v="426.71"/>
    <n v="426.71"/>
    <n v="426.71"/>
    <n v="426.71"/>
  </r>
  <r>
    <x v="9"/>
    <x v="48"/>
    <x v="48"/>
    <x v="1"/>
    <s v="22"/>
    <s v="22799"/>
    <s v="Otros trabajos realizados por otras empresas y profes."/>
    <n v="167440"/>
    <n v="0"/>
    <n v="167440"/>
    <n v="167440"/>
    <n v="167440"/>
    <n v="92304.68"/>
    <n v="92304.68"/>
  </r>
  <r>
    <x v="9"/>
    <x v="48"/>
    <x v="48"/>
    <x v="4"/>
    <s v="35"/>
    <s v="352"/>
    <s v="Intereses de demora."/>
    <n v="200"/>
    <n v="0"/>
    <n v="200"/>
    <n v="116.83"/>
    <n v="116.83"/>
    <n v="116.83"/>
    <n v="116.83"/>
  </r>
  <r>
    <x v="9"/>
    <x v="49"/>
    <x v="49"/>
    <x v="0"/>
    <s v="12"/>
    <s v="12001"/>
    <s v="Sueldos del Grupo A2."/>
    <n v="15905"/>
    <n v="0"/>
    <n v="15905"/>
    <n v="18119.080000000002"/>
    <n v="18119.080000000002"/>
    <n v="15286.07"/>
    <n v="15286.07"/>
  </r>
  <r>
    <x v="9"/>
    <x v="49"/>
    <x v="49"/>
    <x v="0"/>
    <s v="12"/>
    <s v="12004"/>
    <s v="Sueldos del Grupo C2."/>
    <n v="10325"/>
    <n v="0"/>
    <n v="10325"/>
    <n v="8056.1"/>
    <n v="8056.1"/>
    <n v="1490.06"/>
    <n v="1490.06"/>
  </r>
  <r>
    <x v="9"/>
    <x v="49"/>
    <x v="49"/>
    <x v="0"/>
    <s v="12"/>
    <s v="12006"/>
    <s v="Trienios."/>
    <n v="7668"/>
    <n v="0"/>
    <n v="7668"/>
    <n v="6854.02"/>
    <n v="6854.02"/>
    <n v="5670.21"/>
    <n v="5670.21"/>
  </r>
  <r>
    <x v="9"/>
    <x v="49"/>
    <x v="49"/>
    <x v="0"/>
    <s v="12"/>
    <s v="12100"/>
    <s v="Complemento de destino."/>
    <n v="17309"/>
    <n v="0"/>
    <n v="17309"/>
    <n v="12918.84"/>
    <n v="12918.84"/>
    <n v="10889.74"/>
    <n v="10889.74"/>
  </r>
  <r>
    <x v="9"/>
    <x v="49"/>
    <x v="49"/>
    <x v="0"/>
    <s v="12"/>
    <s v="12101"/>
    <s v="Complemento específico."/>
    <n v="45443"/>
    <n v="0"/>
    <n v="45443"/>
    <n v="36313.919999999998"/>
    <n v="36313.919999999998"/>
    <n v="30771.35"/>
    <n v="30771.35"/>
  </r>
  <r>
    <x v="9"/>
    <x v="49"/>
    <x v="49"/>
    <x v="0"/>
    <s v="12"/>
    <s v="12103"/>
    <s v="Otros complementos."/>
    <n v="3736"/>
    <n v="0"/>
    <n v="3736"/>
    <n v="3298.22"/>
    <n v="3298.22"/>
    <n v="2666.77"/>
    <n v="2666.77"/>
  </r>
  <r>
    <x v="9"/>
    <x v="49"/>
    <x v="49"/>
    <x v="0"/>
    <s v="13"/>
    <s v="13000"/>
    <s v="Retribuciones básicas."/>
    <n v="0"/>
    <n v="0"/>
    <n v="0"/>
    <n v="19060.599999999999"/>
    <n v="19060.599999999999"/>
    <n v="14872.62"/>
    <n v="14872.62"/>
  </r>
  <r>
    <x v="9"/>
    <x v="49"/>
    <x v="49"/>
    <x v="0"/>
    <s v="13"/>
    <s v="13002"/>
    <s v="Otras remuneraciones."/>
    <n v="0"/>
    <n v="0"/>
    <n v="0"/>
    <n v="19159.439999999999"/>
    <n v="19159.439999999999"/>
    <n v="15995.75"/>
    <n v="15995.75"/>
  </r>
  <r>
    <x v="9"/>
    <x v="49"/>
    <x v="49"/>
    <x v="0"/>
    <s v="14"/>
    <s v="143"/>
    <s v="Otro personal."/>
    <n v="0"/>
    <n v="0"/>
    <n v="0"/>
    <n v="4249.05"/>
    <n v="4249.05"/>
    <n v="3766.3"/>
    <n v="3766.3"/>
  </r>
  <r>
    <x v="9"/>
    <x v="49"/>
    <x v="49"/>
    <x v="1"/>
    <s v="20"/>
    <s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s v="212"/>
    <s v="Reparación de edificios y otras construcciones."/>
    <n v="10000"/>
    <n v="0"/>
    <n v="10000"/>
    <n v="10034.14"/>
    <n v="8125.17"/>
    <n v="8125.17"/>
    <n v="8125.17"/>
  </r>
  <r>
    <x v="9"/>
    <x v="49"/>
    <x v="49"/>
    <x v="1"/>
    <s v="21"/>
    <s v="213"/>
    <s v="Reparación de maquinaria, instalaciones técnicas y utillaje."/>
    <n v="15000"/>
    <n v="0"/>
    <n v="15000"/>
    <n v="21073.8"/>
    <n v="15998.18"/>
    <n v="11810.33"/>
    <n v="11810.33"/>
  </r>
  <r>
    <x v="9"/>
    <x v="49"/>
    <x v="49"/>
    <x v="1"/>
    <s v="22"/>
    <s v="22100"/>
    <s v="Energía eléctrica."/>
    <n v="65000"/>
    <n v="0"/>
    <n v="65000"/>
    <n v="65000"/>
    <n v="65000"/>
    <n v="38549.120000000003"/>
    <n v="38549.120000000003"/>
  </r>
  <r>
    <x v="9"/>
    <x v="49"/>
    <x v="49"/>
    <x v="1"/>
    <s v="22"/>
    <s v="22613"/>
    <s v="Plan de Juventud"/>
    <n v="60000"/>
    <n v="15000"/>
    <n v="75000"/>
    <n v="54464.29"/>
    <n v="54464.29"/>
    <n v="33369.230000000003"/>
    <n v="33369.230000000003"/>
  </r>
  <r>
    <x v="9"/>
    <x v="49"/>
    <x v="49"/>
    <x v="1"/>
    <s v="22"/>
    <s v="22615"/>
    <s v="Plan Municipal Drogas"/>
    <n v="10000"/>
    <n v="0"/>
    <n v="10000"/>
    <n v="7475"/>
    <n v="7475"/>
    <n v="7475"/>
    <n v="7475"/>
  </r>
  <r>
    <x v="9"/>
    <x v="49"/>
    <x v="49"/>
    <x v="1"/>
    <s v="22"/>
    <s v="22699"/>
    <s v="Otros gastos diversos"/>
    <n v="10000"/>
    <n v="0"/>
    <n v="10000"/>
    <n v="6121.76"/>
    <n v="6121.76"/>
    <n v="2822.76"/>
    <n v="2822.76"/>
  </r>
  <r>
    <x v="9"/>
    <x v="49"/>
    <x v="49"/>
    <x v="1"/>
    <s v="22"/>
    <s v="22700"/>
    <s v="Limpieza y aseo."/>
    <n v="46800"/>
    <n v="0"/>
    <n v="46800"/>
    <n v="58197.93"/>
    <n v="58197.93"/>
    <n v="48410.62"/>
    <n v="48410.62"/>
  </r>
  <r>
    <x v="9"/>
    <x v="49"/>
    <x v="49"/>
    <x v="1"/>
    <s v="22"/>
    <s v="22701"/>
    <s v="Seguridad."/>
    <n v="0"/>
    <n v="0"/>
    <n v="0"/>
    <n v="23378.12"/>
    <n v="23378.12"/>
    <n v="23378.12"/>
    <n v="23378.12"/>
  </r>
  <r>
    <x v="9"/>
    <x v="49"/>
    <x v="49"/>
    <x v="1"/>
    <s v="22"/>
    <s v="22799"/>
    <s v="Otros trabajos realizados por otras empresas y profes."/>
    <n v="886022"/>
    <n v="0"/>
    <n v="886022"/>
    <n v="861285.21"/>
    <n v="861285.21"/>
    <n v="673210.43"/>
    <n v="673210.43"/>
  </r>
  <r>
    <x v="9"/>
    <x v="49"/>
    <x v="49"/>
    <x v="2"/>
    <s v="48"/>
    <s v="48000"/>
    <s v="Subvenciones a asociaciones y atenciones benéficas"/>
    <n v="137565"/>
    <n v="0"/>
    <n v="137565"/>
    <n v="137565"/>
    <n v="137565"/>
    <n v="137565"/>
    <n v="137565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-15000"/>
    <n v="0"/>
    <n v="0"/>
    <n v="0"/>
    <n v="0"/>
    <n v="0"/>
  </r>
  <r>
    <x v="9"/>
    <x v="49"/>
    <x v="49"/>
    <x v="3"/>
    <s v="62"/>
    <s v="623"/>
    <s v="Maquinaria, instalaciones técnicas y utillaje."/>
    <n v="0"/>
    <n v="0"/>
    <n v="0"/>
    <n v="6267.8"/>
    <n v="6267.8"/>
    <n v="6267.8"/>
    <n v="0"/>
  </r>
  <r>
    <x v="9"/>
    <x v="50"/>
    <x v="50"/>
    <x v="0"/>
    <s v="12"/>
    <s v="12000"/>
    <s v="Sueldos del Grupo A1."/>
    <n v="18087"/>
    <n v="0"/>
    <n v="18087"/>
    <n v="18335.53"/>
    <n v="18335.53"/>
    <n v="15576.25"/>
    <n v="15576.25"/>
  </r>
  <r>
    <x v="9"/>
    <x v="50"/>
    <x v="50"/>
    <x v="0"/>
    <s v="12"/>
    <s v="12001"/>
    <s v="Sueldos del Grupo A2."/>
    <n v="63620"/>
    <n v="0"/>
    <n v="63620"/>
    <n v="55446.02"/>
    <n v="55446.02"/>
    <n v="31654"/>
    <n v="31654"/>
  </r>
  <r>
    <x v="9"/>
    <x v="50"/>
    <x v="50"/>
    <x v="0"/>
    <s v="12"/>
    <s v="12003"/>
    <s v="Sueldos del Grupo C1."/>
    <n v="0"/>
    <n v="0"/>
    <n v="0"/>
    <n v="9875.2199999999993"/>
    <n v="9875.2199999999993"/>
    <n v="7377.07"/>
    <n v="7377.07"/>
  </r>
  <r>
    <x v="9"/>
    <x v="50"/>
    <x v="50"/>
    <x v="0"/>
    <s v="12"/>
    <s v="12004"/>
    <s v="Sueldos del Grupo C2."/>
    <n v="20651"/>
    <n v="0"/>
    <n v="20651"/>
    <n v="16455.849999999999"/>
    <n v="16455.849999999999"/>
    <n v="8692.0400000000009"/>
    <n v="8692.0400000000009"/>
  </r>
  <r>
    <x v="9"/>
    <x v="50"/>
    <x v="50"/>
    <x v="0"/>
    <s v="12"/>
    <s v="12006"/>
    <s v="Trienios."/>
    <n v="7638"/>
    <n v="0"/>
    <n v="7638"/>
    <n v="8861.76"/>
    <n v="8861.76"/>
    <n v="7134.26"/>
    <n v="7134.26"/>
  </r>
  <r>
    <x v="9"/>
    <x v="50"/>
    <x v="50"/>
    <x v="0"/>
    <s v="12"/>
    <s v="12100"/>
    <s v="Complemento de destino."/>
    <n v="55232"/>
    <n v="0"/>
    <n v="55232"/>
    <n v="48412.41"/>
    <n v="48412.41"/>
    <n v="35331.120000000003"/>
    <n v="35331.120000000003"/>
  </r>
  <r>
    <x v="9"/>
    <x v="50"/>
    <x v="50"/>
    <x v="0"/>
    <s v="12"/>
    <s v="12101"/>
    <s v="Complemento específico."/>
    <n v="135581"/>
    <n v="0"/>
    <n v="135581"/>
    <n v="118298.72"/>
    <n v="118298.72"/>
    <n v="85299.77"/>
    <n v="85299.77"/>
  </r>
  <r>
    <x v="9"/>
    <x v="50"/>
    <x v="50"/>
    <x v="0"/>
    <s v="12"/>
    <s v="12103"/>
    <s v="Otros complementos."/>
    <n v="1643"/>
    <n v="0"/>
    <n v="1643"/>
    <n v="4353.8900000000003"/>
    <n v="4353.8900000000003"/>
    <n v="3659.21"/>
    <n v="3659.21"/>
  </r>
  <r>
    <x v="9"/>
    <x v="50"/>
    <x v="50"/>
    <x v="0"/>
    <s v="13"/>
    <s v="13000"/>
    <s v="Retribuciones básicas."/>
    <n v="32667"/>
    <n v="0"/>
    <n v="32667"/>
    <n v="23181.1"/>
    <n v="23181.1"/>
    <n v="5391.47"/>
    <n v="5391.47"/>
  </r>
  <r>
    <x v="9"/>
    <x v="50"/>
    <x v="50"/>
    <x v="0"/>
    <s v="13"/>
    <s v="13002"/>
    <s v="Otras remuneraciones."/>
    <n v="28902"/>
    <n v="0"/>
    <n v="28902"/>
    <n v="53412.7"/>
    <n v="53412.7"/>
    <n v="46253.09"/>
    <n v="46253.09"/>
  </r>
  <r>
    <x v="9"/>
    <x v="50"/>
    <x v="50"/>
    <x v="1"/>
    <s v="20"/>
    <s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s v="212"/>
    <s v="Reparación de edificios y otras construcciones."/>
    <n v="4000"/>
    <n v="0"/>
    <n v="4000"/>
    <n v="2358.46"/>
    <n v="716.89"/>
    <n v="716.89"/>
    <n v="716.89"/>
  </r>
  <r>
    <x v="9"/>
    <x v="50"/>
    <x v="50"/>
    <x v="1"/>
    <s v="21"/>
    <s v="213"/>
    <s v="Reparación de maquinaria, instalaciones técnicas y utillaje."/>
    <n v="6000"/>
    <n v="0"/>
    <n v="6000"/>
    <n v="8268.14"/>
    <n v="7687.29"/>
    <n v="4623.1000000000004"/>
    <n v="4623.1000000000004"/>
  </r>
  <r>
    <x v="9"/>
    <x v="50"/>
    <x v="50"/>
    <x v="1"/>
    <s v="22"/>
    <s v="22100"/>
    <s v="Energía eléctrica."/>
    <n v="4000"/>
    <n v="0"/>
    <n v="4000"/>
    <n v="3500"/>
    <n v="3500"/>
    <n v="2286.7800000000002"/>
    <n v="2286.7800000000002"/>
  </r>
  <r>
    <x v="9"/>
    <x v="50"/>
    <x v="50"/>
    <x v="1"/>
    <s v="22"/>
    <s v="22102"/>
    <s v="Gas."/>
    <n v="5500"/>
    <n v="0"/>
    <n v="5500"/>
    <n v="5200"/>
    <n v="5200"/>
    <n v="2905.42"/>
    <n v="2905.42"/>
  </r>
  <r>
    <x v="9"/>
    <x v="50"/>
    <x v="50"/>
    <x v="1"/>
    <s v="22"/>
    <s v="22611"/>
    <s v="Plan contra la violencia de género e igualdad de oportunidad"/>
    <n v="50000"/>
    <n v="0"/>
    <n v="50000"/>
    <n v="72532.460000000006"/>
    <n v="72532.460000000006"/>
    <n v="67349.11"/>
    <n v="67349.11"/>
  </r>
  <r>
    <x v="9"/>
    <x v="50"/>
    <x v="50"/>
    <x v="1"/>
    <s v="22"/>
    <s v="22619"/>
    <s v="Actuaciones de Conciliación"/>
    <n v="27896"/>
    <n v="0"/>
    <n v="27896"/>
    <n v="31644.82"/>
    <n v="31644.82"/>
    <n v="26762.05"/>
    <n v="26762.05"/>
  </r>
  <r>
    <x v="9"/>
    <x v="50"/>
    <x v="50"/>
    <x v="1"/>
    <s v="22"/>
    <s v="22620"/>
    <s v="Actuaciones de Inserción Laboral"/>
    <n v="68200"/>
    <n v="0"/>
    <n v="68200"/>
    <n v="68125.86"/>
    <n v="68125.86"/>
    <n v="65384.54"/>
    <n v="65384.54"/>
  </r>
  <r>
    <x v="9"/>
    <x v="50"/>
    <x v="50"/>
    <x v="1"/>
    <s v="22"/>
    <s v="22621"/>
    <s v="Actuaciones por la diversidad"/>
    <n v="20000"/>
    <n v="0"/>
    <n v="20000"/>
    <n v="4610.3599999999997"/>
    <n v="4610.3599999999997"/>
    <n v="4609.66"/>
    <n v="4609.66"/>
  </r>
  <r>
    <x v="9"/>
    <x v="50"/>
    <x v="50"/>
    <x v="1"/>
    <s v="22"/>
    <s v="22699"/>
    <s v="Otros gastos diversos"/>
    <n v="0"/>
    <n v="0"/>
    <n v="0"/>
    <n v="1936"/>
    <n v="1936"/>
    <n v="1936"/>
    <n v="1936"/>
  </r>
  <r>
    <x v="9"/>
    <x v="50"/>
    <x v="50"/>
    <x v="1"/>
    <s v="22"/>
    <s v="22700"/>
    <s v="Limpieza y aseo."/>
    <n v="5033"/>
    <n v="0"/>
    <n v="5033"/>
    <n v="6456.47"/>
    <n v="6456.47"/>
    <n v="5370.72"/>
    <n v="5370.72"/>
  </r>
  <r>
    <x v="9"/>
    <x v="50"/>
    <x v="50"/>
    <x v="1"/>
    <s v="22"/>
    <s v="22799"/>
    <s v="Otros trabajos realizados por otras empresas y profes."/>
    <n v="196640"/>
    <n v="3020"/>
    <n v="199660"/>
    <n v="160066.46"/>
    <n v="153379.21"/>
    <n v="87831.92"/>
    <n v="87831.92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-3020"/>
    <n v="39480"/>
    <n v="39480"/>
    <n v="39480"/>
    <n v="39480"/>
    <n v="3948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6500"/>
    <n v="650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73"/>
    <s v="Transf. Entidad para evento carrera de las familias"/>
    <n v="20000"/>
    <n v="0"/>
    <n v="20000"/>
    <n v="20000"/>
    <n v="20000"/>
    <n v="20000"/>
    <n v="200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0"/>
    <x v="50"/>
    <x v="2"/>
    <s v="48"/>
    <s v="48999"/>
    <s v="Otras transf. a Familias e Instituciones sin fines de lucro."/>
    <n v="30000"/>
    <n v="0"/>
    <n v="30000"/>
    <n v="30000"/>
    <n v="30000"/>
    <n v="30000"/>
    <n v="30000"/>
  </r>
  <r>
    <x v="9"/>
    <x v="50"/>
    <x v="50"/>
    <x v="3"/>
    <s v="62"/>
    <s v="623"/>
    <s v="Maquinaria, instalaciones técnicas y utillaje."/>
    <n v="0"/>
    <n v="0"/>
    <n v="0"/>
    <n v="6587.81"/>
    <n v="6587.81"/>
    <n v="0"/>
    <n v="0"/>
  </r>
  <r>
    <x v="9"/>
    <x v="50"/>
    <x v="50"/>
    <x v="3"/>
    <s v="63"/>
    <s v="632"/>
    <s v="Edificios y otras construcciones."/>
    <n v="0"/>
    <n v="0"/>
    <n v="0"/>
    <n v="4103.59"/>
    <n v="4103.59"/>
    <n v="0"/>
    <n v="0"/>
  </r>
  <r>
    <x v="9"/>
    <x v="51"/>
    <x v="51"/>
    <x v="0"/>
    <s v="12"/>
    <s v="12003"/>
    <s v="Sueldos del Grupo C1."/>
    <n v="12181"/>
    <n v="0"/>
    <n v="12181"/>
    <n v="11961.13"/>
    <n v="11961.13"/>
    <n v="10328.629999999999"/>
    <n v="10328.629999999999"/>
  </r>
  <r>
    <x v="9"/>
    <x v="51"/>
    <x v="51"/>
    <x v="0"/>
    <s v="12"/>
    <s v="12006"/>
    <s v="Trienios."/>
    <n v="4903"/>
    <n v="0"/>
    <n v="4903"/>
    <n v="5073.12"/>
    <n v="5073.12"/>
    <n v="4315.41"/>
    <n v="4315.41"/>
  </r>
  <r>
    <x v="9"/>
    <x v="51"/>
    <x v="51"/>
    <x v="0"/>
    <s v="12"/>
    <s v="12100"/>
    <s v="Complemento de destino."/>
    <n v="7586"/>
    <n v="0"/>
    <n v="7586"/>
    <n v="7486.54"/>
    <n v="7486.54"/>
    <n v="6379.9"/>
    <n v="6379.9"/>
  </r>
  <r>
    <x v="9"/>
    <x v="51"/>
    <x v="51"/>
    <x v="0"/>
    <s v="12"/>
    <s v="12101"/>
    <s v="Complemento específico."/>
    <n v="15016"/>
    <n v="0"/>
    <n v="15016"/>
    <n v="14820.2"/>
    <n v="14820.2"/>
    <n v="12628.2"/>
    <n v="12628.2"/>
  </r>
  <r>
    <x v="9"/>
    <x v="51"/>
    <x v="51"/>
    <x v="0"/>
    <s v="12"/>
    <s v="12103"/>
    <s v="Otros complementos."/>
    <n v="2301"/>
    <n v="0"/>
    <n v="2301"/>
    <n v="2576.54"/>
    <n v="2576.54"/>
    <n v="2106.35"/>
    <n v="2106.35"/>
  </r>
  <r>
    <x v="9"/>
    <x v="51"/>
    <x v="51"/>
    <x v="0"/>
    <s v="14"/>
    <s v="143"/>
    <s v="Otro personal."/>
    <n v="608588"/>
    <n v="0"/>
    <n v="608588"/>
    <n v="565481.98"/>
    <n v="565481.98"/>
    <n v="500382.78"/>
    <n v="500382.78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s v="204"/>
    <s v="Arrendamientos de material de transporte."/>
    <n v="0"/>
    <n v="0"/>
    <n v="0"/>
    <n v="229.9"/>
    <n v="229.9"/>
    <n v="229.9"/>
    <n v="229.9"/>
  </r>
  <r>
    <x v="9"/>
    <x v="51"/>
    <x v="51"/>
    <x v="1"/>
    <s v="21"/>
    <s v="212"/>
    <s v="Reparación de edificios y otras construcciones."/>
    <n v="5000"/>
    <n v="0"/>
    <n v="5000"/>
    <n v="2411.4"/>
    <n v="1139.58"/>
    <n v="1139.58"/>
    <n v="1139.58"/>
  </r>
  <r>
    <x v="9"/>
    <x v="51"/>
    <x v="51"/>
    <x v="1"/>
    <s v="21"/>
    <s v="213"/>
    <s v="Reparación de maquinaria, instalaciones técnicas y utillaje."/>
    <n v="9705"/>
    <n v="0"/>
    <n v="9705"/>
    <n v="10931.12"/>
    <n v="10465.18"/>
    <n v="6674.78"/>
    <n v="6674.78"/>
  </r>
  <r>
    <x v="9"/>
    <x v="51"/>
    <x v="51"/>
    <x v="1"/>
    <s v="21"/>
    <s v="214"/>
    <s v="Reparación de elementos de transporte."/>
    <n v="5000"/>
    <n v="0"/>
    <n v="5000"/>
    <n v="6000"/>
    <n v="4953.93"/>
    <n v="4953.93"/>
    <n v="4953.93"/>
  </r>
  <r>
    <x v="9"/>
    <x v="51"/>
    <x v="51"/>
    <x v="1"/>
    <s v="22"/>
    <s v="22001"/>
    <s v="Prensa, revistas, libros y otras publicaciones."/>
    <n v="3650"/>
    <n v="0"/>
    <n v="3650"/>
    <n v="2596.0100000000002"/>
    <n v="2596.0100000000002"/>
    <n v="1949.96"/>
    <n v="1949.96"/>
  </r>
  <r>
    <x v="9"/>
    <x v="51"/>
    <x v="51"/>
    <x v="1"/>
    <s v="22"/>
    <s v="22100"/>
    <s v="Energía eléctrica."/>
    <n v="13500"/>
    <n v="0"/>
    <n v="13500"/>
    <n v="13500"/>
    <n v="13500"/>
    <n v="7397.37"/>
    <n v="7397.37"/>
  </r>
  <r>
    <x v="9"/>
    <x v="51"/>
    <x v="51"/>
    <x v="1"/>
    <s v="22"/>
    <s v="22102"/>
    <s v="Gas."/>
    <n v="14100"/>
    <n v="0"/>
    <n v="14100"/>
    <n v="19133.98"/>
    <n v="19133.98"/>
    <n v="13023.61"/>
    <n v="13023.61"/>
  </r>
  <r>
    <x v="9"/>
    <x v="51"/>
    <x v="51"/>
    <x v="1"/>
    <s v="22"/>
    <s v="22103"/>
    <s v="Combustibles y carburantes."/>
    <n v="3050"/>
    <n v="0"/>
    <n v="3050"/>
    <n v="3146.74"/>
    <n v="3146.74"/>
    <n v="642.66"/>
    <n v="642.66"/>
  </r>
  <r>
    <x v="9"/>
    <x v="51"/>
    <x v="51"/>
    <x v="1"/>
    <s v="22"/>
    <s v="22104"/>
    <s v="Vestuario."/>
    <n v="7250"/>
    <n v="0"/>
    <n v="7250"/>
    <n v="8985.1200000000008"/>
    <n v="8985.1200000000008"/>
    <n v="6366.89"/>
    <n v="6366.89"/>
  </r>
  <r>
    <x v="9"/>
    <x v="51"/>
    <x v="51"/>
    <x v="1"/>
    <s v="22"/>
    <s v="22106"/>
    <s v="Productos farmacéuticos y material sanitario."/>
    <n v="0"/>
    <n v="0"/>
    <n v="0"/>
    <n v="0"/>
    <n v="0"/>
    <n v="0"/>
    <n v="0"/>
  </r>
  <r>
    <x v="9"/>
    <x v="51"/>
    <x v="51"/>
    <x v="1"/>
    <s v="22"/>
    <s v="22110"/>
    <s v="Productos de limpieza y aseo."/>
    <n v="2125"/>
    <n v="0"/>
    <n v="2125"/>
    <n v="1800"/>
    <n v="1800"/>
    <n v="689.49"/>
    <n v="689.49"/>
  </r>
  <r>
    <x v="9"/>
    <x v="51"/>
    <x v="51"/>
    <x v="1"/>
    <s v="22"/>
    <s v="22199"/>
    <s v="Otros suministros."/>
    <n v="52445"/>
    <n v="0"/>
    <n v="52445"/>
    <n v="43204.09"/>
    <n v="29801.22"/>
    <n v="29739.73"/>
    <n v="29739.73"/>
  </r>
  <r>
    <x v="9"/>
    <x v="51"/>
    <x v="51"/>
    <x v="1"/>
    <s v="22"/>
    <s v="223"/>
    <s v="Transportes."/>
    <n v="4045"/>
    <n v="0"/>
    <n v="4045"/>
    <n v="1210"/>
    <n v="1210"/>
    <n v="478.5"/>
    <n v="478.5"/>
  </r>
  <r>
    <x v="9"/>
    <x v="51"/>
    <x v="51"/>
    <x v="1"/>
    <s v="22"/>
    <s v="224"/>
    <s v="Primas de seguros."/>
    <n v="0"/>
    <n v="0"/>
    <n v="0"/>
    <n v="0"/>
    <n v="0"/>
    <n v="0"/>
    <n v="0"/>
  </r>
  <r>
    <x v="9"/>
    <x v="51"/>
    <x v="51"/>
    <x v="1"/>
    <s v="22"/>
    <s v="22699"/>
    <s v="Otros gastos diversos"/>
    <n v="11304"/>
    <n v="0"/>
    <n v="11304"/>
    <n v="3125.25"/>
    <n v="3125.25"/>
    <n v="3125.25"/>
    <n v="3125.25"/>
  </r>
  <r>
    <x v="9"/>
    <x v="51"/>
    <x v="51"/>
    <x v="1"/>
    <s v="22"/>
    <s v="22700"/>
    <s v="Limpieza y aseo."/>
    <n v="23412"/>
    <n v="0"/>
    <n v="23412"/>
    <n v="23215.29"/>
    <n v="23215.29"/>
    <n v="19345.740000000002"/>
    <n v="19345.740000000002"/>
  </r>
  <r>
    <x v="9"/>
    <x v="51"/>
    <x v="51"/>
    <x v="1"/>
    <s v="22"/>
    <s v="22706"/>
    <s v="Estudios y trabajos técnicos."/>
    <n v="3000"/>
    <n v="0"/>
    <n v="3000"/>
    <n v="2779.54"/>
    <n v="2779.54"/>
    <n v="1263"/>
    <n v="1263"/>
  </r>
  <r>
    <x v="9"/>
    <x v="51"/>
    <x v="51"/>
    <x v="1"/>
    <s v="22"/>
    <s v="22799"/>
    <s v="Otros trabajos realizados por otras empresas y profes."/>
    <n v="113500"/>
    <n v="0"/>
    <n v="113500"/>
    <n v="118550"/>
    <n v="105350"/>
    <n v="15800.02"/>
    <n v="15800.02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102000"/>
    <n v="102000"/>
    <n v="102000"/>
    <n v="102000"/>
  </r>
  <r>
    <x v="10"/>
    <x v="52"/>
    <x v="52"/>
    <x v="0"/>
    <s v="12"/>
    <s v="12000"/>
    <s v="Sueldos del Grupo A1."/>
    <n v="108524"/>
    <n v="0"/>
    <n v="108524"/>
    <n v="94375.71"/>
    <n v="94375.71"/>
    <n v="46769.61"/>
    <n v="46769.61"/>
  </r>
  <r>
    <x v="10"/>
    <x v="52"/>
    <x v="52"/>
    <x v="0"/>
    <s v="12"/>
    <s v="12001"/>
    <s v="Sueldos del Grupo A2."/>
    <n v="15905"/>
    <n v="0"/>
    <n v="15905"/>
    <n v="16486.080000000002"/>
    <n v="16486.080000000002"/>
    <n v="14299.91"/>
    <n v="14299.91"/>
  </r>
  <r>
    <x v="10"/>
    <x v="52"/>
    <x v="52"/>
    <x v="0"/>
    <s v="12"/>
    <s v="12003"/>
    <s v="Sueldos del Grupo C1."/>
    <n v="24363"/>
    <n v="0"/>
    <n v="24363"/>
    <n v="107.17"/>
    <n v="107.17"/>
    <n v="7.17"/>
    <n v="7.17"/>
  </r>
  <r>
    <x v="10"/>
    <x v="52"/>
    <x v="52"/>
    <x v="0"/>
    <s v="12"/>
    <s v="12004"/>
    <s v="Sueldos del Grupo C2."/>
    <n v="20651"/>
    <n v="0"/>
    <n v="20651"/>
    <n v="30099.06"/>
    <n v="30099.06"/>
    <n v="24581.51"/>
    <n v="24581.51"/>
  </r>
  <r>
    <x v="10"/>
    <x v="52"/>
    <x v="52"/>
    <x v="0"/>
    <s v="12"/>
    <s v="12006"/>
    <s v="Trienios."/>
    <n v="21704"/>
    <n v="0"/>
    <n v="21704"/>
    <n v="25830.6"/>
    <n v="25830.6"/>
    <n v="14406.16"/>
    <n v="14406.16"/>
  </r>
  <r>
    <x v="10"/>
    <x v="52"/>
    <x v="52"/>
    <x v="0"/>
    <s v="12"/>
    <s v="12100"/>
    <s v="Complemento de destino."/>
    <n v="111609"/>
    <n v="0"/>
    <n v="111609"/>
    <n v="92174.65"/>
    <n v="92174.65"/>
    <n v="56009.23"/>
    <n v="56009.23"/>
  </r>
  <r>
    <x v="10"/>
    <x v="52"/>
    <x v="52"/>
    <x v="0"/>
    <s v="12"/>
    <s v="12101"/>
    <s v="Complemento específico."/>
    <n v="276960"/>
    <n v="-11000"/>
    <n v="265960"/>
    <n v="204750.86"/>
    <n v="204750.86"/>
    <n v="158156.07999999999"/>
    <n v="158156.07999999999"/>
  </r>
  <r>
    <x v="10"/>
    <x v="52"/>
    <x v="52"/>
    <x v="0"/>
    <s v="12"/>
    <s v="12103"/>
    <s v="Otros complementos."/>
    <n v="8918"/>
    <n v="0"/>
    <n v="8918"/>
    <n v="9390.02"/>
    <n v="9390.02"/>
    <n v="7998.47"/>
    <n v="7998.47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49.74"/>
    <n v="49.74"/>
    <n v="49.74"/>
    <n v="49.74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21657.37"/>
    <n v="121657.37"/>
    <n v="101571.26"/>
    <n v="101571.26"/>
  </r>
  <r>
    <x v="10"/>
    <x v="53"/>
    <x v="53"/>
    <x v="0"/>
    <s v="12"/>
    <s v="12001"/>
    <s v="Sueldos del Grupo A2."/>
    <n v="350561"/>
    <n v="0"/>
    <n v="350561"/>
    <n v="323334.25"/>
    <n v="323334.25"/>
    <n v="267833.92"/>
    <n v="267833.92"/>
  </r>
  <r>
    <x v="10"/>
    <x v="53"/>
    <x v="53"/>
    <x v="0"/>
    <s v="12"/>
    <s v="12003"/>
    <s v="Sueldos del Grupo C1."/>
    <n v="5240919"/>
    <n v="-520877.86"/>
    <n v="4720041.1399999997"/>
    <n v="4452424.29"/>
    <n v="4452424.29"/>
    <n v="3807742.84"/>
    <n v="3807742.84"/>
  </r>
  <r>
    <x v="10"/>
    <x v="53"/>
    <x v="53"/>
    <x v="0"/>
    <s v="12"/>
    <s v="12004"/>
    <s v="Sueldos del Grupo C2."/>
    <n v="144555"/>
    <n v="0"/>
    <n v="144555"/>
    <n v="145579.94"/>
    <n v="145579.94"/>
    <n v="118373.38"/>
    <n v="118373.38"/>
  </r>
  <r>
    <x v="10"/>
    <x v="53"/>
    <x v="53"/>
    <x v="0"/>
    <s v="12"/>
    <s v="12006"/>
    <s v="Trienios."/>
    <n v="1062947"/>
    <n v="0"/>
    <n v="1062947"/>
    <n v="1033341.69"/>
    <n v="1033341.69"/>
    <n v="886502.15"/>
    <n v="886502.15"/>
  </r>
  <r>
    <x v="10"/>
    <x v="53"/>
    <x v="53"/>
    <x v="0"/>
    <s v="12"/>
    <s v="12100"/>
    <s v="Complemento de destino."/>
    <n v="3294476"/>
    <n v="0"/>
    <n v="3294476"/>
    <n v="2848392.85"/>
    <n v="2848392.85"/>
    <n v="2410519.0699999998"/>
    <n v="2410519.0699999998"/>
  </r>
  <r>
    <x v="10"/>
    <x v="53"/>
    <x v="53"/>
    <x v="0"/>
    <s v="12"/>
    <s v="12101"/>
    <s v="Complemento específico."/>
    <n v="10103581"/>
    <n v="-416700"/>
    <n v="9686881"/>
    <n v="9810040.3200000003"/>
    <n v="9810040.3200000003"/>
    <n v="8423209"/>
    <n v="8423209"/>
  </r>
  <r>
    <x v="10"/>
    <x v="53"/>
    <x v="53"/>
    <x v="0"/>
    <s v="12"/>
    <s v="12103"/>
    <s v="Otros complementos."/>
    <n v="467155"/>
    <n v="0"/>
    <n v="467155"/>
    <n v="537434.09"/>
    <n v="537434.09"/>
    <n v="457596.94"/>
    <n v="457596.94"/>
  </r>
  <r>
    <x v="10"/>
    <x v="53"/>
    <x v="53"/>
    <x v="0"/>
    <s v="12"/>
    <s v="124"/>
    <s v="Retrib. de funcionarios en prácticas."/>
    <n v="0"/>
    <n v="0"/>
    <n v="0"/>
    <n v="263695.48"/>
    <n v="263695.48"/>
    <n v="254574.56"/>
    <n v="254574.56"/>
  </r>
  <r>
    <x v="10"/>
    <x v="53"/>
    <x v="53"/>
    <x v="0"/>
    <s v="13"/>
    <s v="13000"/>
    <s v="Retribuciones básicas."/>
    <n v="411659"/>
    <n v="0"/>
    <n v="411659"/>
    <n v="341919.5"/>
    <n v="341919.5"/>
    <n v="266100.93"/>
    <n v="266100.93"/>
  </r>
  <r>
    <x v="10"/>
    <x v="53"/>
    <x v="53"/>
    <x v="0"/>
    <s v="13"/>
    <s v="13001"/>
    <s v="Horas extraordinarias"/>
    <n v="0"/>
    <n v="36819.96"/>
    <n v="36819.96"/>
    <n v="32049.66"/>
    <n v="32049.66"/>
    <n v="29039.55"/>
    <n v="29039.55"/>
  </r>
  <r>
    <x v="10"/>
    <x v="53"/>
    <x v="53"/>
    <x v="0"/>
    <s v="13"/>
    <s v="13002"/>
    <s v="Otras remuneraciones."/>
    <n v="457789"/>
    <n v="0"/>
    <n v="457789"/>
    <n v="420003.16"/>
    <n v="420003.16"/>
    <n v="334220.83"/>
    <n v="334220.83"/>
  </r>
  <r>
    <x v="10"/>
    <x v="53"/>
    <x v="53"/>
    <x v="0"/>
    <s v="13"/>
    <s v="131"/>
    <s v="Laboral temporal."/>
    <n v="1000"/>
    <n v="0"/>
    <n v="1000"/>
    <n v="84500"/>
    <n v="84500"/>
    <n v="73847.67"/>
    <n v="73847.67"/>
  </r>
  <r>
    <x v="10"/>
    <x v="53"/>
    <x v="53"/>
    <x v="0"/>
    <s v="15"/>
    <s v="150"/>
    <s v="Productividad."/>
    <n v="347000"/>
    <n v="0"/>
    <n v="347000"/>
    <n v="211364.79"/>
    <n v="211364.79"/>
    <n v="200461.81"/>
    <n v="200461.81"/>
  </r>
  <r>
    <x v="10"/>
    <x v="53"/>
    <x v="53"/>
    <x v="0"/>
    <s v="15"/>
    <s v="151"/>
    <s v="Gratificaciones."/>
    <n v="1100000"/>
    <n v="285057.90000000002"/>
    <n v="1385057.9"/>
    <n v="1357484.73"/>
    <n v="1357484.73"/>
    <n v="1186614.25"/>
    <n v="1186614.25"/>
  </r>
  <r>
    <x v="10"/>
    <x v="53"/>
    <x v="53"/>
    <x v="0"/>
    <s v="16"/>
    <s v="16200"/>
    <s v="Formación y perfeccionamiento del personal."/>
    <n v="150000"/>
    <n v="0"/>
    <n v="150000"/>
    <n v="150000"/>
    <n v="93881.5"/>
    <n v="73105.5"/>
    <n v="73105.5"/>
  </r>
  <r>
    <x v="10"/>
    <x v="53"/>
    <x v="53"/>
    <x v="1"/>
    <s v="20"/>
    <s v="202"/>
    <s v="Arrendamientos de edificios y otras construcciones."/>
    <n v="18000"/>
    <n v="-8646.33"/>
    <n v="9353.67"/>
    <n v="1659.6"/>
    <n v="1659.6"/>
    <n v="1659.6"/>
    <n v="1659.6"/>
  </r>
  <r>
    <x v="10"/>
    <x v="53"/>
    <x v="53"/>
    <x v="1"/>
    <s v="20"/>
    <s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s v="204"/>
    <s v="Arrendamientos de material de transporte."/>
    <n v="335000"/>
    <n v="-6079.17"/>
    <n v="328920.83"/>
    <n v="328920.83"/>
    <n v="328920.83"/>
    <n v="274100.2"/>
    <n v="274100.2"/>
  </r>
  <r>
    <x v="10"/>
    <x v="53"/>
    <x v="53"/>
    <x v="1"/>
    <s v="21"/>
    <s v="212"/>
    <s v="Reparación de edificios y otras construcciones."/>
    <n v="30000"/>
    <n v="-5288.21"/>
    <n v="24711.79"/>
    <n v="24990.46"/>
    <n v="24990.46"/>
    <n v="24990.46"/>
    <n v="24990.46"/>
  </r>
  <r>
    <x v="10"/>
    <x v="53"/>
    <x v="53"/>
    <x v="1"/>
    <s v="21"/>
    <s v="213"/>
    <s v="Reparación de maquinaria, instalaciones técnicas y utillaje."/>
    <n v="110000"/>
    <n v="0"/>
    <n v="110000"/>
    <n v="99496.35"/>
    <n v="88041.85"/>
    <n v="72334.759999999995"/>
    <n v="72334.759999999995"/>
  </r>
  <r>
    <x v="10"/>
    <x v="53"/>
    <x v="53"/>
    <x v="1"/>
    <s v="21"/>
    <s v="214"/>
    <s v="Reparación de elementos de transporte."/>
    <n v="150000"/>
    <n v="-35582.49"/>
    <n v="114417.51"/>
    <n v="108720.15"/>
    <n v="108083.04"/>
    <n v="104780.4"/>
    <n v="104780.4"/>
  </r>
  <r>
    <x v="10"/>
    <x v="53"/>
    <x v="53"/>
    <x v="1"/>
    <s v="22"/>
    <s v="22100"/>
    <s v="Energía eléctrica."/>
    <n v="110000"/>
    <n v="20000"/>
    <n v="130000"/>
    <n v="110000"/>
    <n v="110000"/>
    <n v="108063.41"/>
    <n v="108063.41"/>
  </r>
  <r>
    <x v="10"/>
    <x v="53"/>
    <x v="53"/>
    <x v="1"/>
    <s v="22"/>
    <s v="22101"/>
    <s v="Agua."/>
    <n v="1000"/>
    <n v="0"/>
    <n v="1000"/>
    <n v="444.96"/>
    <n v="444.96"/>
    <n v="444.96"/>
    <n v="444.96"/>
  </r>
  <r>
    <x v="10"/>
    <x v="53"/>
    <x v="53"/>
    <x v="1"/>
    <s v="22"/>
    <s v="22102"/>
    <s v="Gas."/>
    <n v="85000"/>
    <n v="20870.7"/>
    <n v="105870.7"/>
    <n v="99228.97"/>
    <n v="99228.97"/>
    <n v="86703.81"/>
    <n v="86703.81"/>
  </r>
  <r>
    <x v="10"/>
    <x v="53"/>
    <x v="53"/>
    <x v="1"/>
    <s v="22"/>
    <s v="22103"/>
    <s v="Combustibles y carburantes."/>
    <n v="206000"/>
    <n v="0"/>
    <n v="206000"/>
    <n v="218225.66"/>
    <n v="218225.66"/>
    <n v="119839.03999999999"/>
    <n v="119839.03999999999"/>
  </r>
  <r>
    <x v="10"/>
    <x v="53"/>
    <x v="53"/>
    <x v="1"/>
    <s v="22"/>
    <s v="22104"/>
    <s v="Vestuario."/>
    <n v="224700"/>
    <n v="0"/>
    <n v="224700"/>
    <n v="247935.91"/>
    <n v="247935.91"/>
    <n v="208717.45"/>
    <n v="208717.45"/>
  </r>
  <r>
    <x v="10"/>
    <x v="53"/>
    <x v="53"/>
    <x v="1"/>
    <s v="22"/>
    <s v="22106"/>
    <s v="Productos farmacéuticos y material sanitario."/>
    <n v="600"/>
    <n v="0"/>
    <n v="600"/>
    <n v="579.04999999999995"/>
    <n v="579.04999999999995"/>
    <n v="487.41"/>
    <n v="487.41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40082.959999999999"/>
    <n v="40079.5"/>
    <n v="40079.5"/>
    <n v="40079.5"/>
  </r>
  <r>
    <x v="10"/>
    <x v="53"/>
    <x v="53"/>
    <x v="1"/>
    <s v="22"/>
    <s v="22200"/>
    <s v="Servicios de Telecomunicaciones."/>
    <n v="2000"/>
    <n v="0"/>
    <n v="2000"/>
    <n v="820.14"/>
    <n v="820.14"/>
    <n v="432.94"/>
    <n v="432.94"/>
  </r>
  <r>
    <x v="10"/>
    <x v="53"/>
    <x v="53"/>
    <x v="1"/>
    <s v="22"/>
    <s v="223"/>
    <s v="Transportes."/>
    <n v="300"/>
    <n v="0"/>
    <n v="300"/>
    <n v="150"/>
    <n v="150"/>
    <n v="96.76"/>
    <n v="96.76"/>
  </r>
  <r>
    <x v="10"/>
    <x v="53"/>
    <x v="53"/>
    <x v="1"/>
    <s v="22"/>
    <s v="224"/>
    <s v="Primas de seguros."/>
    <n v="1500"/>
    <n v="0"/>
    <n v="1500"/>
    <n v="1229.58"/>
    <n v="1229.58"/>
    <n v="1229.58"/>
    <n v="1229.58"/>
  </r>
  <r>
    <x v="10"/>
    <x v="53"/>
    <x v="53"/>
    <x v="1"/>
    <s v="22"/>
    <s v="225"/>
    <s v="Tributos."/>
    <n v="3000"/>
    <n v="0"/>
    <n v="3000"/>
    <n v="2689.52"/>
    <n v="2689.52"/>
    <n v="2689.52"/>
    <n v="2689.52"/>
  </r>
  <r>
    <x v="10"/>
    <x v="53"/>
    <x v="53"/>
    <x v="1"/>
    <s v="22"/>
    <s v="22601"/>
    <s v="Atenciones protocolarias y representativas."/>
    <n v="8000"/>
    <n v="14725.5"/>
    <n v="22725.5"/>
    <n v="10505.12"/>
    <n v="10505.12"/>
    <n v="10505.12"/>
    <n v="10505.12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26500"/>
    <n v="27500"/>
    <n v="26409"/>
    <n v="26409"/>
    <n v="26409"/>
    <n v="26409"/>
  </r>
  <r>
    <x v="10"/>
    <x v="53"/>
    <x v="53"/>
    <x v="1"/>
    <s v="22"/>
    <s v="22699"/>
    <s v="Otros gastos diversos"/>
    <n v="35000"/>
    <n v="0"/>
    <n v="35000"/>
    <n v="25768.73"/>
    <n v="25754.82"/>
    <n v="23371.96"/>
    <n v="23371.96"/>
  </r>
  <r>
    <x v="10"/>
    <x v="53"/>
    <x v="53"/>
    <x v="1"/>
    <s v="22"/>
    <s v="22700"/>
    <s v="Limpieza y aseo."/>
    <n v="242203"/>
    <n v="0"/>
    <n v="242203"/>
    <n v="196698.95"/>
    <n v="196698.95"/>
    <n v="163915.71"/>
    <n v="163915.71"/>
  </r>
  <r>
    <x v="10"/>
    <x v="53"/>
    <x v="53"/>
    <x v="1"/>
    <s v="22"/>
    <s v="22701"/>
    <s v="Seguridad."/>
    <n v="890000"/>
    <n v="0"/>
    <n v="890000"/>
    <n v="900000"/>
    <n v="900000"/>
    <n v="620875.96"/>
    <n v="620875.96"/>
  </r>
  <r>
    <x v="10"/>
    <x v="53"/>
    <x v="53"/>
    <x v="1"/>
    <s v="22"/>
    <s v="22706"/>
    <s v="Estudios y trabajos técnicos."/>
    <n v="10000"/>
    <n v="0"/>
    <n v="10000"/>
    <n v="2642.64"/>
    <n v="2642.64"/>
    <n v="2642.64"/>
    <n v="2642.64"/>
  </r>
  <r>
    <x v="10"/>
    <x v="53"/>
    <x v="53"/>
    <x v="1"/>
    <s v="22"/>
    <s v="22799"/>
    <s v="Otros trabajos realizados por otras empresas y profes."/>
    <n v="425000"/>
    <n v="-61214.58"/>
    <n v="363785.42"/>
    <n v="386994.06"/>
    <n v="386994.06"/>
    <n v="322289.31"/>
    <n v="322289.31"/>
  </r>
  <r>
    <x v="10"/>
    <x v="53"/>
    <x v="53"/>
    <x v="1"/>
    <s v="23"/>
    <s v="23020"/>
    <s v="Dietas del personal no directivo"/>
    <n v="2500"/>
    <n v="55200"/>
    <n v="57700"/>
    <n v="47536.6"/>
    <n v="47536.6"/>
    <n v="47536.6"/>
    <n v="44723.07"/>
  </r>
  <r>
    <x v="10"/>
    <x v="53"/>
    <x v="53"/>
    <x v="1"/>
    <s v="23"/>
    <s v="23120"/>
    <s v="Locomoción del personal no directivo."/>
    <n v="2500"/>
    <n v="0"/>
    <n v="2500"/>
    <n v="3683.55"/>
    <n v="3683.55"/>
    <n v="3683.55"/>
    <n v="3229.07"/>
  </r>
  <r>
    <x v="10"/>
    <x v="53"/>
    <x v="53"/>
    <x v="1"/>
    <s v="23"/>
    <s v="233"/>
    <s v="Otras indemnizaciones."/>
    <n v="0"/>
    <n v="0"/>
    <n v="0"/>
    <n v="680"/>
    <n v="680"/>
    <n v="680"/>
    <n v="680"/>
  </r>
  <r>
    <x v="10"/>
    <x v="53"/>
    <x v="53"/>
    <x v="3"/>
    <s v="62"/>
    <s v="623"/>
    <s v="Maquinaria, instalaciones técnicas y utillaje."/>
    <n v="0"/>
    <n v="7619.4"/>
    <n v="7619.4"/>
    <n v="7619.4"/>
    <n v="7619.4"/>
    <n v="7619.39"/>
    <n v="7619.39"/>
  </r>
  <r>
    <x v="10"/>
    <x v="53"/>
    <x v="53"/>
    <x v="3"/>
    <s v="62"/>
    <s v="624"/>
    <s v="Elementos de transporte."/>
    <n v="70000"/>
    <n v="0"/>
    <n v="70000"/>
    <n v="70000"/>
    <n v="68200.039999999994"/>
    <n v="0"/>
    <n v="0"/>
  </r>
  <r>
    <x v="10"/>
    <x v="53"/>
    <x v="53"/>
    <x v="3"/>
    <s v="62"/>
    <s v="626"/>
    <s v="Equipos para procesos de información."/>
    <n v="274689"/>
    <n v="2342.23"/>
    <n v="277031.23"/>
    <n v="277030.45"/>
    <n v="277030.45"/>
    <n v="70274.710000000006"/>
    <n v="65664.490000000005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0"/>
    <n v="65068.74"/>
    <n v="565068.74"/>
    <n v="432842.3"/>
    <n v="4351.17"/>
    <n v="0"/>
    <n v="0"/>
  </r>
  <r>
    <x v="10"/>
    <x v="53"/>
    <x v="53"/>
    <x v="3"/>
    <s v="64"/>
    <s v="641"/>
    <s v="Gastos en aplicaciones informáticas."/>
    <n v="74874"/>
    <n v="183622.18"/>
    <n v="258496.18"/>
    <n v="183622.18"/>
    <n v="183622.18"/>
    <n v="78687.25"/>
    <n v="78687.25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159.26"/>
    <n v="159.26"/>
    <n v="159.26"/>
    <n v="159.26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8087"/>
    <n v="0"/>
    <n v="18087"/>
    <n v="18611.53"/>
    <n v="18611.53"/>
    <n v="15576.25"/>
    <n v="15576.25"/>
  </r>
  <r>
    <x v="10"/>
    <x v="55"/>
    <x v="55"/>
    <x v="0"/>
    <s v="12"/>
    <s v="12001"/>
    <s v="Sueldos del Grupo A2."/>
    <n v="212994"/>
    <n v="0"/>
    <n v="212994"/>
    <n v="160090.98000000001"/>
    <n v="160090.98000000001"/>
    <n v="131616.54"/>
    <n v="131616.54"/>
  </r>
  <r>
    <x v="10"/>
    <x v="55"/>
    <x v="55"/>
    <x v="0"/>
    <s v="12"/>
    <s v="12003"/>
    <s v="Sueldos del Grupo C1."/>
    <n v="2085556"/>
    <n v="-300000"/>
    <n v="1785556"/>
    <n v="1659439.86"/>
    <n v="1659439.86"/>
    <n v="1364405.49"/>
    <n v="1364405.49"/>
  </r>
  <r>
    <x v="10"/>
    <x v="55"/>
    <x v="55"/>
    <x v="0"/>
    <s v="12"/>
    <s v="12004"/>
    <s v="Sueldos del Grupo C2."/>
    <n v="46870"/>
    <n v="0"/>
    <n v="46870"/>
    <n v="45517.440000000002"/>
    <n v="45517.440000000002"/>
    <n v="25713.35"/>
    <n v="25713.35"/>
  </r>
  <r>
    <x v="10"/>
    <x v="55"/>
    <x v="55"/>
    <x v="0"/>
    <s v="12"/>
    <s v="12006"/>
    <s v="Trienios."/>
    <n v="341644"/>
    <n v="0"/>
    <n v="341644"/>
    <n v="344142.36"/>
    <n v="344142.36"/>
    <n v="266523.42"/>
    <n v="266523.42"/>
  </r>
  <r>
    <x v="10"/>
    <x v="55"/>
    <x v="55"/>
    <x v="0"/>
    <s v="12"/>
    <s v="12100"/>
    <s v="Complemento de destino."/>
    <n v="1278894"/>
    <n v="-150000"/>
    <n v="1128894"/>
    <n v="1019237.4"/>
    <n v="1019237.4"/>
    <n v="861781.56"/>
    <n v="861781.56"/>
  </r>
  <r>
    <x v="10"/>
    <x v="55"/>
    <x v="55"/>
    <x v="0"/>
    <s v="12"/>
    <s v="12101"/>
    <s v="Complemento específico."/>
    <n v="3851883"/>
    <n v="-85000"/>
    <n v="3766883"/>
    <n v="3529169.12"/>
    <n v="3529169.12"/>
    <n v="3086876.57"/>
    <n v="3086876.57"/>
  </r>
  <r>
    <x v="10"/>
    <x v="55"/>
    <x v="55"/>
    <x v="0"/>
    <s v="12"/>
    <s v="12103"/>
    <s v="Otros complementos."/>
    <n v="156470"/>
    <n v="0"/>
    <n v="156470"/>
    <n v="173035.12"/>
    <n v="173035.12"/>
    <n v="133634.35"/>
    <n v="133634.35"/>
  </r>
  <r>
    <x v="10"/>
    <x v="55"/>
    <x v="55"/>
    <x v="0"/>
    <s v="12"/>
    <s v="124"/>
    <s v="Retrib. de funcionarios en prácticas."/>
    <n v="0"/>
    <n v="0"/>
    <n v="0"/>
    <n v="41643.4"/>
    <n v="41643.4"/>
    <n v="38030.639999999999"/>
    <n v="38030.639999999999"/>
  </r>
  <r>
    <x v="10"/>
    <x v="55"/>
    <x v="55"/>
    <x v="0"/>
    <s v="15"/>
    <s v="150"/>
    <s v="Productividad."/>
    <n v="560000"/>
    <n v="0"/>
    <n v="560000"/>
    <n v="553919.48"/>
    <n v="553919.48"/>
    <n v="471089.04"/>
    <n v="471089.04"/>
  </r>
  <r>
    <x v="10"/>
    <x v="55"/>
    <x v="55"/>
    <x v="0"/>
    <s v="15"/>
    <s v="151"/>
    <s v="Gratificaciones."/>
    <n v="630000"/>
    <n v="285000"/>
    <n v="915000"/>
    <n v="913143.56"/>
    <n v="913143.56"/>
    <n v="769189.3"/>
    <n v="769189.3"/>
  </r>
  <r>
    <x v="10"/>
    <x v="55"/>
    <x v="55"/>
    <x v="0"/>
    <s v="16"/>
    <s v="16200"/>
    <s v="Formación y perfeccionamiento del personal."/>
    <n v="70000"/>
    <n v="0"/>
    <n v="70000"/>
    <n v="69890"/>
    <n v="2183.34"/>
    <n v="2183.34"/>
    <n v="2183.34"/>
  </r>
  <r>
    <x v="10"/>
    <x v="55"/>
    <x v="55"/>
    <x v="1"/>
    <s v="20"/>
    <s v="203"/>
    <s v="Arrendamientos de maquinaria, instalaciones y utillaje."/>
    <n v="1700"/>
    <n v="0"/>
    <n v="1700"/>
    <n v="387.2"/>
    <n v="387.2"/>
    <n v="387.2"/>
    <n v="387.2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7101.82"/>
    <n v="7101.82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106891.61"/>
    <n v="106891.61"/>
    <n v="40486.89"/>
    <n v="40486.89"/>
  </r>
  <r>
    <x v="10"/>
    <x v="55"/>
    <x v="55"/>
    <x v="1"/>
    <s v="21"/>
    <s v="214"/>
    <s v="Reparación de elementos de transporte."/>
    <n v="50000"/>
    <n v="0"/>
    <n v="50000"/>
    <n v="31677.69"/>
    <n v="26826.74"/>
    <n v="15149.05"/>
    <n v="15149.05"/>
  </r>
  <r>
    <x v="10"/>
    <x v="55"/>
    <x v="55"/>
    <x v="1"/>
    <s v="22"/>
    <s v="22100"/>
    <s v="Energía eléctrica."/>
    <n v="30000"/>
    <n v="0"/>
    <n v="30000"/>
    <n v="33370.75"/>
    <n v="33370.75"/>
    <n v="30874.48"/>
    <n v="30874.48"/>
  </r>
  <r>
    <x v="10"/>
    <x v="55"/>
    <x v="55"/>
    <x v="1"/>
    <s v="22"/>
    <s v="22102"/>
    <s v="Gas."/>
    <n v="40000"/>
    <n v="0"/>
    <n v="40000"/>
    <n v="42000"/>
    <n v="42000"/>
    <n v="39105.53"/>
    <n v="39105.53"/>
  </r>
  <r>
    <x v="10"/>
    <x v="55"/>
    <x v="55"/>
    <x v="1"/>
    <s v="22"/>
    <s v="22103"/>
    <s v="Combustibles y carburantes."/>
    <n v="25000"/>
    <n v="0"/>
    <n v="25000"/>
    <n v="26500"/>
    <n v="26500"/>
    <n v="20909.04"/>
    <n v="20909.04"/>
  </r>
  <r>
    <x v="10"/>
    <x v="55"/>
    <x v="55"/>
    <x v="1"/>
    <s v="22"/>
    <s v="22104"/>
    <s v="Vestuario."/>
    <n v="100000"/>
    <n v="0"/>
    <n v="100000"/>
    <n v="27896.94"/>
    <n v="27896.94"/>
    <n v="21887.68"/>
    <n v="21887.68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82344.350000000006"/>
    <n v="70664.179999999993"/>
    <n v="55140.68"/>
    <n v="55140.68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67.13"/>
    <n v="67.13"/>
    <n v="67.13"/>
    <n v="67.13"/>
  </r>
  <r>
    <x v="10"/>
    <x v="55"/>
    <x v="55"/>
    <x v="1"/>
    <s v="22"/>
    <s v="225"/>
    <s v="Tributos."/>
    <n v="3500"/>
    <n v="0"/>
    <n v="3500"/>
    <n v="2775"/>
    <n v="2775"/>
    <n v="2091.3200000000002"/>
    <n v="2091.3200000000002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20073.14"/>
    <n v="5073.1400000000003"/>
    <n v="4718.24"/>
    <n v="4718.24"/>
  </r>
  <r>
    <x v="10"/>
    <x v="55"/>
    <x v="55"/>
    <x v="1"/>
    <s v="22"/>
    <s v="22700"/>
    <s v="Limpieza y aseo."/>
    <n v="86889"/>
    <n v="0"/>
    <n v="86889"/>
    <n v="78312.490000000005"/>
    <n v="78312.490000000005"/>
    <n v="65260.4"/>
    <n v="65260.4"/>
  </r>
  <r>
    <x v="10"/>
    <x v="55"/>
    <x v="55"/>
    <x v="1"/>
    <s v="22"/>
    <s v="22799"/>
    <s v="Otros trabajos realizados por otras empresas y profes."/>
    <n v="0"/>
    <n v="0"/>
    <n v="0"/>
    <n v="4356"/>
    <n v="4356"/>
    <n v="3993"/>
    <n v="3993"/>
  </r>
  <r>
    <x v="10"/>
    <x v="55"/>
    <x v="55"/>
    <x v="1"/>
    <s v="23"/>
    <s v="23020"/>
    <s v="Dietas del personal no directivo"/>
    <n v="480"/>
    <n v="0"/>
    <n v="480"/>
    <n v="622.9"/>
    <n v="622.9"/>
    <n v="622.9"/>
    <n v="622.9"/>
  </r>
  <r>
    <x v="10"/>
    <x v="55"/>
    <x v="55"/>
    <x v="1"/>
    <s v="23"/>
    <s v="23120"/>
    <s v="Locomoción del personal no directivo."/>
    <n v="480"/>
    <n v="0"/>
    <n v="480"/>
    <n v="335.41"/>
    <n v="335.41"/>
    <n v="335.41"/>
    <n v="335.41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89137.44"/>
    <n v="89137.44"/>
    <n v="56896.51"/>
    <n v="49774.45"/>
  </r>
  <r>
    <x v="10"/>
    <x v="55"/>
    <x v="55"/>
    <x v="3"/>
    <s v="62"/>
    <s v="626"/>
    <s v="Equipos para procesos de información."/>
    <n v="83038"/>
    <n v="64668.13"/>
    <n v="147706.13"/>
    <n v="147705.16"/>
    <n v="147705.16"/>
    <n v="78498.98"/>
    <n v="78498.98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10019.6"/>
    <n v="10019.6"/>
    <n v="7607.48"/>
    <n v="7607.48"/>
  </r>
  <r>
    <x v="10"/>
    <x v="56"/>
    <x v="56"/>
    <x v="0"/>
    <s v="12"/>
    <s v="12003"/>
    <s v="Sueldos del Grupo C1."/>
    <n v="24363"/>
    <n v="0"/>
    <n v="24363"/>
    <n v="12272.13"/>
    <n v="12272.13"/>
    <n v="10328.629999999999"/>
    <n v="10328.629999999999"/>
  </r>
  <r>
    <x v="10"/>
    <x v="56"/>
    <x v="56"/>
    <x v="0"/>
    <s v="12"/>
    <s v="12004"/>
    <s v="Sueldos del Grupo C2."/>
    <n v="30976"/>
    <n v="0"/>
    <n v="30976"/>
    <n v="39448.74"/>
    <n v="39448.74"/>
    <n v="12993.24"/>
    <n v="12993.24"/>
  </r>
  <r>
    <x v="10"/>
    <x v="56"/>
    <x v="56"/>
    <x v="0"/>
    <s v="12"/>
    <s v="12006"/>
    <s v="Trienios."/>
    <n v="1545"/>
    <n v="0"/>
    <n v="1545"/>
    <n v="1202.21"/>
    <n v="1202.21"/>
    <n v="754.54"/>
    <n v="754.54"/>
  </r>
  <r>
    <x v="10"/>
    <x v="56"/>
    <x v="56"/>
    <x v="0"/>
    <s v="12"/>
    <s v="12100"/>
    <s v="Complemento de destino."/>
    <n v="56630"/>
    <n v="0"/>
    <n v="56630"/>
    <n v="39338.120000000003"/>
    <n v="39338.120000000003"/>
    <n v="15849.24"/>
    <n v="15849.24"/>
  </r>
  <r>
    <x v="10"/>
    <x v="56"/>
    <x v="56"/>
    <x v="0"/>
    <s v="12"/>
    <s v="12101"/>
    <s v="Complemento específico."/>
    <n v="139053"/>
    <n v="47000"/>
    <n v="186053"/>
    <n v="72486.86"/>
    <n v="72486.86"/>
    <n v="49835.62"/>
    <n v="49835.62"/>
  </r>
  <r>
    <x v="10"/>
    <x v="56"/>
    <x v="56"/>
    <x v="0"/>
    <s v="12"/>
    <s v="12103"/>
    <s v="Otros complementos."/>
    <n v="1680"/>
    <n v="0"/>
    <n v="1680"/>
    <n v="1441.27"/>
    <n v="1441.27"/>
    <n v="683.89"/>
    <n v="683.89"/>
  </r>
  <r>
    <x v="10"/>
    <x v="56"/>
    <x v="56"/>
    <x v="0"/>
    <s v="13"/>
    <s v="13000"/>
    <s v="Retribuciones básicas."/>
    <n v="2765230"/>
    <n v="0"/>
    <n v="2765230"/>
    <n v="2456759.54"/>
    <n v="2456759.54"/>
    <n v="2038714.61"/>
    <n v="2038714.61"/>
  </r>
  <r>
    <x v="10"/>
    <x v="56"/>
    <x v="56"/>
    <x v="0"/>
    <s v="13"/>
    <s v="13001"/>
    <s v="Horas extraordinarias"/>
    <n v="100000"/>
    <n v="0"/>
    <n v="100000"/>
    <n v="132031.84"/>
    <n v="132031.84"/>
    <n v="105418.01"/>
    <n v="105418.01"/>
  </r>
  <r>
    <x v="10"/>
    <x v="56"/>
    <x v="56"/>
    <x v="0"/>
    <s v="13"/>
    <s v="13002"/>
    <s v="Otras remuneraciones."/>
    <n v="3015550"/>
    <n v="500000"/>
    <n v="3515550"/>
    <n v="3323685.13"/>
    <n v="3323685.13"/>
    <n v="2990558.49"/>
    <n v="2990558.49"/>
  </r>
  <r>
    <x v="10"/>
    <x v="56"/>
    <x v="56"/>
    <x v="0"/>
    <s v="13"/>
    <s v="131"/>
    <s v="Laboral temporal."/>
    <n v="251900"/>
    <n v="0"/>
    <n v="251900"/>
    <n v="578495.03"/>
    <n v="578495.03"/>
    <n v="501014.33"/>
    <n v="501014.33"/>
  </r>
  <r>
    <x v="10"/>
    <x v="56"/>
    <x v="56"/>
    <x v="0"/>
    <s v="15"/>
    <s v="150"/>
    <s v="Productividad."/>
    <n v="81987"/>
    <n v="0"/>
    <n v="81987"/>
    <n v="67150.83"/>
    <n v="67150.83"/>
    <n v="65353.7"/>
    <n v="65353.7"/>
  </r>
  <r>
    <x v="10"/>
    <x v="56"/>
    <x v="56"/>
    <x v="1"/>
    <s v="20"/>
    <s v="202"/>
    <s v="Arrendamientos de edificios y otras construcciones."/>
    <n v="18000"/>
    <n v="-8500"/>
    <n v="95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654.52"/>
    <n v="654.52"/>
    <n v="654.52"/>
    <n v="654.52"/>
  </r>
  <r>
    <x v="10"/>
    <x v="56"/>
    <x v="56"/>
    <x v="1"/>
    <s v="20"/>
    <s v="204"/>
    <s v="Arrendamientos de material de transporte."/>
    <n v="145000"/>
    <n v="14244.47"/>
    <n v="159244.47"/>
    <n v="131271.78"/>
    <n v="131271.78"/>
    <n v="99899.23"/>
    <n v="99899.23"/>
  </r>
  <r>
    <x v="10"/>
    <x v="56"/>
    <x v="56"/>
    <x v="1"/>
    <s v="21"/>
    <s v="212"/>
    <s v="Reparación de edificios y otras construcciones."/>
    <n v="20000"/>
    <n v="0"/>
    <n v="20000"/>
    <n v="6645.51"/>
    <n v="6645.51"/>
    <n v="2960.98"/>
    <n v="2960.98"/>
  </r>
  <r>
    <x v="10"/>
    <x v="56"/>
    <x v="56"/>
    <x v="1"/>
    <s v="21"/>
    <s v="213"/>
    <s v="Reparación de maquinaria, instalaciones técnicas y utillaje."/>
    <n v="100000"/>
    <n v="0"/>
    <n v="100000"/>
    <n v="24305.59"/>
    <n v="24305.59"/>
    <n v="14255.9"/>
    <n v="14255.9"/>
  </r>
  <r>
    <x v="10"/>
    <x v="56"/>
    <x v="56"/>
    <x v="1"/>
    <s v="21"/>
    <s v="214"/>
    <s v="Reparación de elementos de transporte."/>
    <n v="504330"/>
    <n v="140394.53"/>
    <n v="644724.53"/>
    <n v="768168.12"/>
    <n v="644511.62"/>
    <n v="627965.42000000004"/>
    <n v="627965.42000000004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21392.639999999999"/>
    <n v="21392.639999999999"/>
  </r>
  <r>
    <x v="10"/>
    <x v="56"/>
    <x v="56"/>
    <x v="1"/>
    <s v="22"/>
    <s v="22101"/>
    <s v="Agua."/>
    <n v="12000"/>
    <n v="0"/>
    <n v="12000"/>
    <n v="37954.379999999997"/>
    <n v="37954.379999999997"/>
    <n v="37954.379999999997"/>
    <n v="37954.379999999997"/>
  </r>
  <r>
    <x v="10"/>
    <x v="56"/>
    <x v="56"/>
    <x v="1"/>
    <s v="22"/>
    <s v="22102"/>
    <s v="Gas."/>
    <n v="40000"/>
    <n v="0"/>
    <n v="40000"/>
    <n v="44000"/>
    <n v="44000"/>
    <n v="23357.21"/>
    <n v="23357.21"/>
  </r>
  <r>
    <x v="10"/>
    <x v="56"/>
    <x v="56"/>
    <x v="1"/>
    <s v="22"/>
    <s v="22103"/>
    <s v="Combustibles y carburantes."/>
    <n v="1085000"/>
    <n v="-14244.47"/>
    <n v="1070755.53"/>
    <n v="1096450.55"/>
    <n v="1085207.1399999999"/>
    <n v="719105.87"/>
    <n v="719105.87"/>
  </r>
  <r>
    <x v="10"/>
    <x v="56"/>
    <x v="56"/>
    <x v="1"/>
    <s v="22"/>
    <s v="22104"/>
    <s v="Vestuario."/>
    <n v="170000"/>
    <n v="0"/>
    <n v="170000"/>
    <n v="168951.03"/>
    <n v="167866.57"/>
    <n v="17929.060000000001"/>
    <n v="17929.060000000001"/>
  </r>
  <r>
    <x v="10"/>
    <x v="56"/>
    <x v="56"/>
    <x v="1"/>
    <s v="22"/>
    <s v="22110"/>
    <s v="Productos de limpieza y aseo."/>
    <n v="5000"/>
    <n v="0"/>
    <n v="5000"/>
    <n v="2500"/>
    <n v="34.5"/>
    <n v="34.5"/>
    <n v="34.5"/>
  </r>
  <r>
    <x v="10"/>
    <x v="56"/>
    <x v="56"/>
    <x v="1"/>
    <s v="22"/>
    <s v="22199"/>
    <s v="Otros suministros."/>
    <n v="110000"/>
    <n v="0"/>
    <n v="110000"/>
    <n v="155772.97"/>
    <n v="141296.43"/>
    <n v="138591.62"/>
    <n v="138591.62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8887.86"/>
    <n v="8887.86"/>
    <n v="8887.86"/>
    <n v="8887.86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957302"/>
    <n v="957302"/>
    <n v="750186.99"/>
    <n v="750186.99"/>
  </r>
  <r>
    <x v="10"/>
    <x v="56"/>
    <x v="56"/>
    <x v="1"/>
    <s v="22"/>
    <s v="22706"/>
    <s v="Estudios y trabajos técnicos."/>
    <n v="48500"/>
    <n v="0"/>
    <n v="48500"/>
    <n v="68104.820000000007"/>
    <n v="68104.820000000007"/>
    <n v="55665.68"/>
    <n v="52429.73"/>
  </r>
  <r>
    <x v="10"/>
    <x v="56"/>
    <x v="56"/>
    <x v="1"/>
    <s v="22"/>
    <s v="22799"/>
    <s v="Otros trabajos realizados por otras empresas y profes."/>
    <n v="705000"/>
    <n v="0"/>
    <n v="705000"/>
    <n v="841456.85"/>
    <n v="841456.85"/>
    <n v="693567.93"/>
    <n v="693567.93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50.75"/>
    <n v="50.75"/>
    <n v="50.75"/>
    <n v="50.75"/>
  </r>
  <r>
    <x v="10"/>
    <x v="56"/>
    <x v="56"/>
    <x v="3"/>
    <s v="62"/>
    <s v="623"/>
    <s v="Maquinaria, instalaciones técnicas y utillaje."/>
    <n v="275595"/>
    <n v="-19874.080000000002"/>
    <n v="255720.92"/>
    <n v="255720.07"/>
    <n v="255720.07"/>
    <n v="29352.560000000001"/>
    <n v="29352.560000000001"/>
  </r>
  <r>
    <x v="10"/>
    <x v="56"/>
    <x v="56"/>
    <x v="3"/>
    <s v="63"/>
    <s v="633"/>
    <s v="Maquinaria, instalaciones técnicas y utillaje."/>
    <n v="300000"/>
    <n v="0"/>
    <n v="300000"/>
    <n v="307564.78000000003"/>
    <n v="307564.78000000003"/>
    <n v="271553.31"/>
    <n v="271553.31"/>
  </r>
  <r>
    <x v="10"/>
    <x v="56"/>
    <x v="56"/>
    <x v="3"/>
    <s v="63"/>
    <s v="634"/>
    <s v="Elementos de transporte."/>
    <n v="1188220"/>
    <n v="-109398.66"/>
    <n v="1078821.3400000001"/>
    <n v="1071256.56"/>
    <n v="1071256.56"/>
    <n v="1071256.56"/>
    <n v="1071256.56"/>
  </r>
  <r>
    <x v="10"/>
    <x v="56"/>
    <x v="56"/>
    <x v="3"/>
    <s v="64"/>
    <s v="641"/>
    <s v="Gastos en aplicaciones informáticas."/>
    <n v="22022"/>
    <n v="161592.29999999999"/>
    <n v="183614.3"/>
    <n v="183614.3"/>
    <n v="183614.3"/>
    <n v="0"/>
    <n v="0"/>
  </r>
  <r>
    <x v="10"/>
    <x v="57"/>
    <x v="57"/>
    <x v="0"/>
    <s v="12"/>
    <s v="12000"/>
    <s v="Sueldos del Grupo A1."/>
    <n v="36175"/>
    <n v="0"/>
    <n v="36175"/>
    <n v="29084.87"/>
    <n v="29084.87"/>
    <n v="18734.8"/>
    <n v="18734.8"/>
  </r>
  <r>
    <x v="10"/>
    <x v="57"/>
    <x v="57"/>
    <x v="0"/>
    <s v="12"/>
    <s v="12003"/>
    <s v="Sueldos del Grupo C1."/>
    <n v="36544"/>
    <n v="0"/>
    <n v="36544"/>
    <n v="24502.02"/>
    <n v="24502.02"/>
    <n v="17025.599999999999"/>
    <n v="17025.599999999999"/>
  </r>
  <r>
    <x v="10"/>
    <x v="57"/>
    <x v="57"/>
    <x v="0"/>
    <s v="12"/>
    <s v="12004"/>
    <s v="Sueldos del Grupo C2."/>
    <n v="20651"/>
    <n v="0"/>
    <n v="20651"/>
    <n v="20100.349999999999"/>
    <n v="20100.349999999999"/>
    <n v="14888.79"/>
    <n v="14888.79"/>
  </r>
  <r>
    <x v="10"/>
    <x v="57"/>
    <x v="57"/>
    <x v="0"/>
    <s v="12"/>
    <s v="12006"/>
    <s v="Trienios."/>
    <n v="9703"/>
    <n v="0"/>
    <n v="9703"/>
    <n v="7766.67"/>
    <n v="7766.67"/>
    <n v="5458.6"/>
    <n v="5458.6"/>
  </r>
  <r>
    <x v="10"/>
    <x v="57"/>
    <x v="57"/>
    <x v="0"/>
    <s v="12"/>
    <s v="12100"/>
    <s v="Complemento de destino."/>
    <n v="56103"/>
    <n v="0"/>
    <n v="56103"/>
    <n v="56359.68"/>
    <n v="56359.68"/>
    <n v="28677.71"/>
    <n v="28677.71"/>
  </r>
  <r>
    <x v="10"/>
    <x v="57"/>
    <x v="57"/>
    <x v="0"/>
    <s v="12"/>
    <s v="12101"/>
    <s v="Complemento específico."/>
    <n v="128272"/>
    <n v="0"/>
    <n v="128272"/>
    <n v="103540.67"/>
    <n v="103540.67"/>
    <n v="76692.479999999996"/>
    <n v="76692.479999999996"/>
  </r>
  <r>
    <x v="10"/>
    <x v="57"/>
    <x v="57"/>
    <x v="0"/>
    <s v="12"/>
    <s v="12103"/>
    <s v="Otros complementos."/>
    <n v="5731"/>
    <n v="0"/>
    <n v="5731"/>
    <n v="4635.1499999999996"/>
    <n v="4635.1499999999996"/>
    <n v="3654.58"/>
    <n v="3654.58"/>
  </r>
  <r>
    <x v="10"/>
    <x v="57"/>
    <x v="57"/>
    <x v="0"/>
    <s v="13"/>
    <s v="13000"/>
    <s v="Retribuciones básicas."/>
    <n v="4133015"/>
    <n v="0"/>
    <n v="4133015"/>
    <n v="3622839.16"/>
    <n v="3622839.16"/>
    <n v="3038766.89"/>
    <n v="3038766.89"/>
  </r>
  <r>
    <x v="10"/>
    <x v="57"/>
    <x v="57"/>
    <x v="0"/>
    <s v="13"/>
    <s v="13001"/>
    <s v="Horas extraordinarias"/>
    <n v="150000"/>
    <n v="0"/>
    <n v="150000"/>
    <n v="157799.07999999999"/>
    <n v="157799.07999999999"/>
    <n v="148173.12"/>
    <n v="148173.12"/>
  </r>
  <r>
    <x v="10"/>
    <x v="57"/>
    <x v="57"/>
    <x v="0"/>
    <s v="13"/>
    <s v="13002"/>
    <s v="Otras remuneraciones."/>
    <n v="4672505"/>
    <n v="198000"/>
    <n v="4870505"/>
    <n v="4689492.25"/>
    <n v="4689492.25"/>
    <n v="4202012.09"/>
    <n v="4202012.09"/>
  </r>
  <r>
    <x v="10"/>
    <x v="57"/>
    <x v="57"/>
    <x v="0"/>
    <s v="13"/>
    <s v="131"/>
    <s v="Laboral temporal."/>
    <n v="535000"/>
    <n v="0"/>
    <n v="535000"/>
    <n v="1154652.21"/>
    <n v="1154652.21"/>
    <n v="906424.41"/>
    <n v="906424.41"/>
  </r>
  <r>
    <x v="10"/>
    <x v="57"/>
    <x v="57"/>
    <x v="0"/>
    <s v="15"/>
    <s v="150"/>
    <s v="Productividad."/>
    <n v="79000"/>
    <n v="0"/>
    <n v="79000"/>
    <n v="79000"/>
    <n v="79000"/>
    <n v="78858.31"/>
    <n v="78858.31"/>
  </r>
  <r>
    <x v="10"/>
    <x v="57"/>
    <x v="57"/>
    <x v="0"/>
    <s v="15"/>
    <s v="151"/>
    <s v="Gratificaciones."/>
    <n v="0"/>
    <n v="5000"/>
    <n v="5000"/>
    <n v="3039.46"/>
    <n v="3039.46"/>
    <n v="1539.46"/>
    <n v="1539.46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6008.16"/>
    <n v="6008.16"/>
  </r>
  <r>
    <x v="10"/>
    <x v="57"/>
    <x v="57"/>
    <x v="1"/>
    <s v="20"/>
    <s v="203"/>
    <s v="Arrendamientos de maquinaria, instalaciones y utillaje."/>
    <n v="18150"/>
    <n v="-18150"/>
    <n v="0"/>
    <n v="0"/>
    <n v="0"/>
    <n v="0"/>
    <n v="0"/>
  </r>
  <r>
    <x v="10"/>
    <x v="57"/>
    <x v="57"/>
    <x v="1"/>
    <s v="20"/>
    <s v="204"/>
    <s v="Arrendamientos de material de transporte."/>
    <n v="5000"/>
    <n v="-5000"/>
    <n v="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14796.5"/>
    <n v="14796.5"/>
    <n v="9504.07"/>
    <n v="9504.07"/>
  </r>
  <r>
    <x v="10"/>
    <x v="57"/>
    <x v="57"/>
    <x v="1"/>
    <s v="21"/>
    <s v="213"/>
    <s v="Reparación de maquinaria, instalaciones técnicas y utillaje."/>
    <n v="20000"/>
    <n v="0"/>
    <n v="20000"/>
    <n v="242"/>
    <n v="242"/>
    <n v="0"/>
    <n v="0"/>
  </r>
  <r>
    <x v="10"/>
    <x v="57"/>
    <x v="57"/>
    <x v="1"/>
    <s v="21"/>
    <s v="214"/>
    <s v="Reparación de elementos de transporte."/>
    <n v="180000"/>
    <n v="23150"/>
    <n v="203150"/>
    <n v="202932.27"/>
    <n v="151179.35"/>
    <n v="138474.35"/>
    <n v="138474.35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40515.230000000003"/>
    <n v="40515.230000000003"/>
  </r>
  <r>
    <x v="10"/>
    <x v="57"/>
    <x v="57"/>
    <x v="1"/>
    <s v="22"/>
    <s v="22103"/>
    <s v="Combustibles y carburantes."/>
    <n v="290000"/>
    <n v="-27761.62"/>
    <n v="262238.38"/>
    <n v="103056.37"/>
    <n v="103056.37"/>
    <n v="67378.12"/>
    <n v="67378.12"/>
  </r>
  <r>
    <x v="10"/>
    <x v="57"/>
    <x v="57"/>
    <x v="1"/>
    <s v="22"/>
    <s v="22104"/>
    <s v="Vestuario."/>
    <n v="250000"/>
    <n v="0"/>
    <n v="250000"/>
    <n v="267440.65000000002"/>
    <n v="266335.69"/>
    <n v="40911.08"/>
    <n v="40911.08"/>
  </r>
  <r>
    <x v="10"/>
    <x v="57"/>
    <x v="57"/>
    <x v="1"/>
    <s v="22"/>
    <s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s v="22110"/>
    <s v="Productos de limpieza y aseo."/>
    <n v="52000"/>
    <n v="0"/>
    <n v="52000"/>
    <n v="48176.25"/>
    <n v="35508.089999999997"/>
    <n v="32331.84"/>
    <n v="32331.84"/>
  </r>
  <r>
    <x v="10"/>
    <x v="57"/>
    <x v="57"/>
    <x v="1"/>
    <s v="22"/>
    <s v="22199"/>
    <s v="Otros suministros."/>
    <n v="31850"/>
    <n v="0"/>
    <n v="31850"/>
    <n v="53171.85"/>
    <n v="32187.67"/>
    <n v="31682.46"/>
    <n v="31682.46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302211.39"/>
    <n v="302017.27"/>
    <n v="220673.36"/>
    <n v="220673.36"/>
  </r>
  <r>
    <x v="10"/>
    <x v="57"/>
    <x v="57"/>
    <x v="1"/>
    <s v="22"/>
    <s v="22799"/>
    <s v="Otros trabajos realizados por otras empresas y profes."/>
    <n v="24000"/>
    <n v="0"/>
    <n v="24000"/>
    <n v="1706.1"/>
    <n v="1706.1"/>
    <n v="0"/>
    <n v="0"/>
  </r>
  <r>
    <x v="10"/>
    <x v="57"/>
    <x v="57"/>
    <x v="4"/>
    <s v="35"/>
    <s v="358"/>
    <s v="Intereses por operaciones de arrendamiento fro («leasing»)."/>
    <n v="12100"/>
    <n v="0"/>
    <n v="12100"/>
    <n v="5337.13"/>
    <n v="5337.13"/>
    <n v="2367.27"/>
    <n v="0"/>
  </r>
  <r>
    <x v="10"/>
    <x v="57"/>
    <x v="57"/>
    <x v="3"/>
    <s v="61"/>
    <s v="619"/>
    <s v="Otras inver de reposic en infraest y bienes dest al uso gral"/>
    <n v="47905"/>
    <n v="-21900"/>
    <n v="26005"/>
    <n v="25279.4"/>
    <n v="25279.4"/>
    <n v="25.45"/>
    <n v="25.45"/>
  </r>
  <r>
    <x v="10"/>
    <x v="57"/>
    <x v="57"/>
    <x v="3"/>
    <s v="62"/>
    <s v="622"/>
    <s v="Edificios y otras construcciones."/>
    <n v="606645"/>
    <n v="150018.26999999999"/>
    <n v="756663.27"/>
    <n v="678323.71"/>
    <n v="678323.71"/>
    <n v="44058.6"/>
    <n v="31073.98"/>
  </r>
  <r>
    <x v="10"/>
    <x v="57"/>
    <x v="57"/>
    <x v="3"/>
    <s v="62"/>
    <s v="623"/>
    <s v="Maquinaria, instalaciones técnicas y utillaje."/>
    <n v="1162822"/>
    <n v="-22360.39"/>
    <n v="1140461.6100000001"/>
    <n v="1131263.95"/>
    <n v="1131263.95"/>
    <n v="983219.17"/>
    <n v="942639.61"/>
  </r>
  <r>
    <x v="10"/>
    <x v="57"/>
    <x v="57"/>
    <x v="3"/>
    <s v="62"/>
    <s v="625"/>
    <s v="Mobiliario."/>
    <n v="0"/>
    <n v="6772.24"/>
    <n v="6772.24"/>
    <n v="6772.24"/>
    <n v="6772.24"/>
    <n v="5952.46"/>
    <n v="5952.46"/>
  </r>
  <r>
    <x v="10"/>
    <x v="57"/>
    <x v="57"/>
    <x v="3"/>
    <s v="62"/>
    <s v="626"/>
    <s v="Equipos para procesos de información."/>
    <n v="0"/>
    <n v="1483.94"/>
    <n v="1483.94"/>
    <n v="1483.94"/>
    <n v="1483.94"/>
    <n v="0"/>
    <n v="0"/>
  </r>
  <r>
    <x v="10"/>
    <x v="57"/>
    <x v="57"/>
    <x v="3"/>
    <s v="62"/>
    <s v="629"/>
    <s v="Otras inv nuevas asoc al funcionam operativo de los serv"/>
    <n v="0"/>
    <n v="50000"/>
    <n v="50000"/>
    <n v="0"/>
    <n v="0"/>
    <n v="0"/>
    <n v="0"/>
  </r>
  <r>
    <x v="10"/>
    <x v="58"/>
    <x v="58"/>
    <x v="0"/>
    <s v="12"/>
    <s v="12000"/>
    <s v="Sueldos del Grupo A1."/>
    <n v="153792"/>
    <n v="-30000"/>
    <n v="123792"/>
    <n v="115963.79"/>
    <n v="115963.79"/>
    <n v="90705.51"/>
    <n v="90705.51"/>
  </r>
  <r>
    <x v="10"/>
    <x v="58"/>
    <x v="58"/>
    <x v="0"/>
    <s v="12"/>
    <s v="12001"/>
    <s v="Sueldos del Grupo A2."/>
    <n v="15905"/>
    <n v="0"/>
    <n v="15905"/>
    <n v="116.09"/>
    <n v="116.09"/>
    <n v="16.09"/>
    <n v="16.09"/>
  </r>
  <r>
    <x v="10"/>
    <x v="58"/>
    <x v="58"/>
    <x v="0"/>
    <s v="12"/>
    <s v="12003"/>
    <s v="Sueldos del Grupo C1."/>
    <n v="36544"/>
    <n v="0"/>
    <n v="36544"/>
    <n v="12277.1"/>
    <n v="12277.1"/>
    <n v="10333.59"/>
    <n v="10333.59"/>
  </r>
  <r>
    <x v="10"/>
    <x v="58"/>
    <x v="58"/>
    <x v="0"/>
    <s v="12"/>
    <s v="12004"/>
    <s v="Sueldos del Grupo C2."/>
    <n v="30976"/>
    <n v="0"/>
    <n v="30976"/>
    <n v="41180.14"/>
    <n v="41180.14"/>
    <n v="34052.67"/>
    <n v="34052.67"/>
  </r>
  <r>
    <x v="10"/>
    <x v="58"/>
    <x v="58"/>
    <x v="0"/>
    <s v="12"/>
    <s v="12006"/>
    <s v="Trienios."/>
    <n v="29371"/>
    <n v="0"/>
    <n v="29371"/>
    <n v="33597.46"/>
    <n v="33597.46"/>
    <n v="27168.41"/>
    <n v="27168.41"/>
  </r>
  <r>
    <x v="10"/>
    <x v="58"/>
    <x v="58"/>
    <x v="0"/>
    <s v="12"/>
    <s v="12100"/>
    <s v="Complemento de destino."/>
    <n v="132220"/>
    <n v="-6000"/>
    <n v="126220"/>
    <n v="88844.78"/>
    <n v="88844.78"/>
    <n v="73439.63"/>
    <n v="73439.63"/>
  </r>
  <r>
    <x v="10"/>
    <x v="58"/>
    <x v="58"/>
    <x v="0"/>
    <s v="12"/>
    <s v="12101"/>
    <s v="Complemento específico."/>
    <n v="334206"/>
    <n v="-34000"/>
    <n v="300206"/>
    <n v="250631.67999999999"/>
    <n v="250631.67999999999"/>
    <n v="212523.39"/>
    <n v="212523.39"/>
  </r>
  <r>
    <x v="10"/>
    <x v="58"/>
    <x v="58"/>
    <x v="0"/>
    <s v="12"/>
    <s v="12103"/>
    <s v="Otros complementos."/>
    <n v="12430"/>
    <n v="0"/>
    <n v="12430"/>
    <n v="19364.990000000002"/>
    <n v="19364.990000000002"/>
    <n v="15426.42"/>
    <n v="15426.42"/>
  </r>
  <r>
    <x v="10"/>
    <x v="58"/>
    <x v="58"/>
    <x v="0"/>
    <s v="13"/>
    <s v="13000"/>
    <s v="Retribuciones básicas."/>
    <n v="270507"/>
    <n v="0"/>
    <n v="270507"/>
    <n v="255367.18"/>
    <n v="255367.18"/>
    <n v="201412.71"/>
    <n v="201412.71"/>
  </r>
  <r>
    <x v="10"/>
    <x v="58"/>
    <x v="58"/>
    <x v="0"/>
    <s v="13"/>
    <s v="13001"/>
    <s v="Horas extraordinarias"/>
    <n v="1000"/>
    <n v="0"/>
    <n v="1000"/>
    <n v="1040.24"/>
    <n v="1040.24"/>
    <n v="348"/>
    <n v="348"/>
  </r>
  <r>
    <x v="10"/>
    <x v="58"/>
    <x v="58"/>
    <x v="0"/>
    <s v="13"/>
    <s v="13002"/>
    <s v="Otras remuneraciones."/>
    <n v="290006"/>
    <n v="30000"/>
    <n v="320006"/>
    <n v="301062.92"/>
    <n v="301062.92"/>
    <n v="258960.1"/>
    <n v="258960.1"/>
  </r>
  <r>
    <x v="10"/>
    <x v="58"/>
    <x v="58"/>
    <x v="0"/>
    <s v="15"/>
    <s v="151"/>
    <s v="Gratificaciones."/>
    <n v="2500"/>
    <n v="4000"/>
    <n v="6500"/>
    <n v="1456.72"/>
    <n v="1456.72"/>
    <n v="1456.72"/>
    <n v="1456.72"/>
  </r>
  <r>
    <x v="10"/>
    <x v="58"/>
    <x v="58"/>
    <x v="1"/>
    <s v="20"/>
    <s v="203"/>
    <s v="Arrendamientos de maquinaria, instalaciones y utillaje."/>
    <n v="9500"/>
    <n v="0"/>
    <n v="9500"/>
    <n v="6000"/>
    <n v="6000"/>
    <n v="4101.32"/>
    <n v="4101.32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11000"/>
    <n v="0"/>
    <n v="11000"/>
    <n v="6466.56"/>
    <n v="6466.56"/>
    <n v="6145.91"/>
    <n v="6145.91"/>
  </r>
  <r>
    <x v="10"/>
    <x v="58"/>
    <x v="58"/>
    <x v="1"/>
    <s v="21"/>
    <s v="214"/>
    <s v="Reparación de elementos de transporte."/>
    <n v="5000"/>
    <n v="0"/>
    <n v="5000"/>
    <n v="4762.3"/>
    <n v="1907.67"/>
    <n v="1907.67"/>
    <n v="1907.67"/>
  </r>
  <r>
    <x v="10"/>
    <x v="58"/>
    <x v="58"/>
    <x v="1"/>
    <s v="22"/>
    <s v="22100"/>
    <s v="Energía eléctrica."/>
    <n v="7500"/>
    <n v="0"/>
    <n v="7500"/>
    <n v="7000"/>
    <n v="7000"/>
    <n v="4610.1400000000003"/>
    <n v="4610.1400000000003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5844.8"/>
    <n v="5844.8"/>
    <n v="1666.64"/>
    <n v="1666.64"/>
  </r>
  <r>
    <x v="10"/>
    <x v="58"/>
    <x v="58"/>
    <x v="1"/>
    <s v="22"/>
    <s v="22104"/>
    <s v="Vestuario."/>
    <n v="3500"/>
    <n v="0"/>
    <n v="3500"/>
    <n v="3799.09"/>
    <n v="3799.09"/>
    <n v="3799.09"/>
    <n v="3799.09"/>
  </r>
  <r>
    <x v="10"/>
    <x v="58"/>
    <x v="58"/>
    <x v="1"/>
    <s v="22"/>
    <s v="22106"/>
    <s v="Productos farmacéuticos y material sanitario."/>
    <n v="59070"/>
    <n v="0"/>
    <n v="59070"/>
    <n v="80379.09"/>
    <n v="80379.09"/>
    <n v="60688.800000000003"/>
    <n v="60688.800000000003"/>
  </r>
  <r>
    <x v="10"/>
    <x v="58"/>
    <x v="58"/>
    <x v="1"/>
    <s v="22"/>
    <s v="22110"/>
    <s v="Productos de limpieza y aseo."/>
    <n v="2400"/>
    <n v="0"/>
    <n v="2400"/>
    <n v="2000"/>
    <n v="2000"/>
    <n v="1473.24"/>
    <n v="1473.24"/>
  </r>
  <r>
    <x v="10"/>
    <x v="58"/>
    <x v="58"/>
    <x v="1"/>
    <s v="22"/>
    <s v="22113"/>
    <s v="Manutención de animales."/>
    <n v="37600"/>
    <n v="0"/>
    <n v="37600"/>
    <n v="38831.01"/>
    <n v="38831.01"/>
    <n v="21499.26"/>
    <n v="21499.26"/>
  </r>
  <r>
    <x v="10"/>
    <x v="58"/>
    <x v="58"/>
    <x v="1"/>
    <s v="22"/>
    <s v="22199"/>
    <s v="Otros suministros."/>
    <n v="17000"/>
    <n v="0"/>
    <n v="17000"/>
    <n v="16459.939999999999"/>
    <n v="14752.9"/>
    <n v="10407.379999999999"/>
    <n v="10407.379999999999"/>
  </r>
  <r>
    <x v="10"/>
    <x v="58"/>
    <x v="58"/>
    <x v="1"/>
    <s v="22"/>
    <s v="225"/>
    <s v="Tributos."/>
    <n v="500"/>
    <n v="0"/>
    <n v="500"/>
    <n v="375"/>
    <n v="375"/>
    <n v="307.5"/>
    <n v="307.5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323.08999999999997"/>
    <n v="323.08999999999997"/>
    <n v="323.08999999999997"/>
    <n v="323.08999999999997"/>
  </r>
  <r>
    <x v="10"/>
    <x v="58"/>
    <x v="58"/>
    <x v="1"/>
    <s v="22"/>
    <s v="22700"/>
    <s v="Limpieza y aseo."/>
    <n v="12000"/>
    <n v="0"/>
    <n v="12000"/>
    <n v="13630.36"/>
    <n v="13630.36"/>
    <n v="11358.6"/>
    <n v="11358.6"/>
  </r>
  <r>
    <x v="10"/>
    <x v="58"/>
    <x v="58"/>
    <x v="1"/>
    <s v="22"/>
    <s v="22706"/>
    <s v="Estudios y trabajos técnicos."/>
    <n v="97959"/>
    <n v="0"/>
    <n v="97959"/>
    <n v="31292.57"/>
    <n v="31292.57"/>
    <n v="9719.6"/>
    <n v="9719.6"/>
  </r>
  <r>
    <x v="10"/>
    <x v="58"/>
    <x v="58"/>
    <x v="1"/>
    <s v="22"/>
    <s v="22799"/>
    <s v="Otros trabajos realizados por otras empresas y profes."/>
    <n v="33110"/>
    <n v="0"/>
    <n v="33110"/>
    <n v="90670.17"/>
    <n v="89758.55"/>
    <n v="70373.429999999993"/>
    <n v="70373.429999999993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50000"/>
    <n v="50000"/>
    <n v="50000"/>
  </r>
  <r>
    <x v="10"/>
    <x v="58"/>
    <x v="58"/>
    <x v="3"/>
    <s v="63"/>
    <s v="633"/>
    <s v="Maquinaria, instalaciones técnicas y utillaje."/>
    <n v="14000"/>
    <n v="0"/>
    <n v="14000"/>
    <n v="13300.73"/>
    <n v="13300.73"/>
    <n v="9534.7999999999993"/>
    <n v="9534.7999999999993"/>
  </r>
  <r>
    <x v="11"/>
    <x v="9"/>
    <x v="9"/>
    <x v="3"/>
    <s v="60"/>
    <s v="609"/>
    <s v="Otras invers nuevas en infraest y bienes dest al uso gral"/>
    <n v="0"/>
    <n v="993880"/>
    <n v="993880"/>
    <n v="993880"/>
    <n v="0"/>
    <n v="0"/>
    <n v="0"/>
  </r>
  <r>
    <x v="11"/>
    <x v="12"/>
    <x v="12"/>
    <x v="3"/>
    <s v="63"/>
    <s v="632"/>
    <s v="Edificios y otras construcciones."/>
    <n v="5288165"/>
    <n v="4747100.68"/>
    <n v="10035265.68"/>
    <n v="9943458.6799999997"/>
    <n v="9943458.6799999997"/>
    <n v="4759369.57"/>
    <n v="4759369.57"/>
  </r>
  <r>
    <x v="12"/>
    <x v="18"/>
    <x v="18"/>
    <x v="0"/>
    <s v="16"/>
    <s v="16000"/>
    <s v="Seguridad Social."/>
    <n v="0"/>
    <n v="0"/>
    <n v="0"/>
    <n v="6765.77"/>
    <n v="6765.77"/>
    <n v="6765.77"/>
    <n v="6765.77"/>
  </r>
  <r>
    <x v="13"/>
    <x v="27"/>
    <x v="27"/>
    <x v="3"/>
    <s v="62"/>
    <s v="623"/>
    <s v="Maquinaria, instalaciones técnicas y utillaje."/>
    <n v="0"/>
    <n v="252730.28"/>
    <n v="252730.28"/>
    <n v="252730.28"/>
    <n v="252730.28"/>
    <n v="252730.16"/>
    <n v="252730.16"/>
  </r>
  <r>
    <x v="13"/>
    <x v="27"/>
    <x v="27"/>
    <x v="3"/>
    <s v="63"/>
    <s v="635"/>
    <s v="Mobiliario."/>
    <n v="0"/>
    <n v="109165.93"/>
    <n v="109165.93"/>
    <n v="109165.93"/>
    <n v="109165.93"/>
    <n v="109165.93"/>
    <n v="109165.93"/>
  </r>
  <r>
    <x v="13"/>
    <x v="28"/>
    <x v="28"/>
    <x v="3"/>
    <s v="60"/>
    <s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s v="633"/>
    <s v="Maquinaria, instalaciones técnicas y utillaje."/>
    <n v="0"/>
    <n v="355891.7"/>
    <n v="355891.7"/>
    <n v="355891.7"/>
    <n v="355891.7"/>
    <n v="323130.01"/>
    <n v="323130.01"/>
  </r>
  <r>
    <x v="13"/>
    <x v="28"/>
    <x v="28"/>
    <x v="3"/>
    <s v="63"/>
    <s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s v="632"/>
    <s v="Edificios y otras construcciones."/>
    <n v="801208"/>
    <n v="1926654"/>
    <n v="2727862"/>
    <n v="1652843.91"/>
    <n v="1650839.35"/>
    <n v="643909.88"/>
    <n v="643845.68999999994"/>
  </r>
  <r>
    <x v="15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s v="12000"/>
    <s v="Sueldos del Grupo A1."/>
    <n v="0"/>
    <n v="0"/>
    <n v="0"/>
    <n v="950"/>
    <n v="950"/>
    <n v="776.75"/>
    <n v="776.75"/>
  </r>
  <r>
    <x v="15"/>
    <x v="36"/>
    <x v="36"/>
    <x v="0"/>
    <s v="12"/>
    <s v="12006"/>
    <s v="Trienios."/>
    <n v="0"/>
    <n v="0"/>
    <n v="0"/>
    <n v="300"/>
    <n v="300"/>
    <n v="209.12"/>
    <n v="209.12"/>
  </r>
  <r>
    <x v="15"/>
    <x v="36"/>
    <x v="36"/>
    <x v="0"/>
    <s v="12"/>
    <s v="12100"/>
    <s v="Complemento de destino."/>
    <n v="0"/>
    <n v="0"/>
    <n v="0"/>
    <n v="900"/>
    <n v="900"/>
    <n v="700.88"/>
    <n v="700.88"/>
  </r>
  <r>
    <x v="15"/>
    <x v="36"/>
    <x v="36"/>
    <x v="0"/>
    <s v="12"/>
    <s v="12101"/>
    <s v="Complemento específico."/>
    <n v="0"/>
    <n v="0"/>
    <n v="0"/>
    <n v="2500"/>
    <n v="2500"/>
    <n v="1745.02"/>
    <n v="1745.02"/>
  </r>
  <r>
    <x v="15"/>
    <x v="36"/>
    <x v="36"/>
    <x v="0"/>
    <s v="12"/>
    <s v="12103"/>
    <s v="Otros complementos."/>
    <n v="0"/>
    <n v="0"/>
    <n v="0"/>
    <n v="200"/>
    <n v="200"/>
    <n v="107.74"/>
    <n v="107.74"/>
  </r>
  <r>
    <x v="15"/>
    <x v="37"/>
    <x v="37"/>
    <x v="0"/>
    <s v="12"/>
    <s v="12000"/>
    <s v="Sueldos del Grupo A1."/>
    <n v="0"/>
    <n v="0"/>
    <n v="0"/>
    <n v="2800"/>
    <n v="2800"/>
    <n v="2336.3000000000002"/>
    <n v="2336.3000000000002"/>
  </r>
  <r>
    <x v="15"/>
    <x v="37"/>
    <x v="37"/>
    <x v="0"/>
    <s v="12"/>
    <s v="12004"/>
    <s v="Sueldos del Grupo C2."/>
    <n v="0"/>
    <n v="0"/>
    <n v="0"/>
    <n v="2100"/>
    <n v="2100"/>
    <n v="1737.55"/>
    <n v="1737.55"/>
  </r>
  <r>
    <x v="15"/>
    <x v="37"/>
    <x v="37"/>
    <x v="0"/>
    <s v="12"/>
    <s v="12006"/>
    <s v="Trienios."/>
    <n v="0"/>
    <n v="0"/>
    <n v="0"/>
    <n v="250"/>
    <n v="250"/>
    <n v="179.74"/>
    <n v="179.74"/>
  </r>
  <r>
    <x v="15"/>
    <x v="37"/>
    <x v="37"/>
    <x v="0"/>
    <s v="12"/>
    <s v="12100"/>
    <s v="Complemento de destino."/>
    <n v="0"/>
    <n v="0"/>
    <n v="0"/>
    <n v="3300"/>
    <n v="3300"/>
    <n v="2696.64"/>
    <n v="2696.64"/>
  </r>
  <r>
    <x v="15"/>
    <x v="37"/>
    <x v="37"/>
    <x v="0"/>
    <s v="12"/>
    <s v="12101"/>
    <s v="Complemento específico."/>
    <n v="0"/>
    <n v="0"/>
    <n v="0"/>
    <n v="7800"/>
    <n v="7800"/>
    <n v="6475.63"/>
    <n v="6475.63"/>
  </r>
  <r>
    <x v="15"/>
    <x v="37"/>
    <x v="37"/>
    <x v="0"/>
    <s v="12"/>
    <s v="12103"/>
    <s v="Otros complementos."/>
    <n v="0"/>
    <n v="0"/>
    <n v="0"/>
    <n v="150"/>
    <n v="150"/>
    <n v="107.1"/>
    <n v="107.1"/>
  </r>
  <r>
    <x v="15"/>
    <x v="37"/>
    <x v="37"/>
    <x v="0"/>
    <s v="13"/>
    <s v="13000"/>
    <s v="Retribuciones básicas."/>
    <n v="0"/>
    <n v="0"/>
    <n v="0"/>
    <n v="1900"/>
    <n v="1900"/>
    <n v="1548.14"/>
    <n v="1548.14"/>
  </r>
  <r>
    <x v="15"/>
    <x v="37"/>
    <x v="37"/>
    <x v="0"/>
    <s v="13"/>
    <s v="13002"/>
    <s v="Otras remuneraciones."/>
    <n v="0"/>
    <n v="0"/>
    <n v="0"/>
    <n v="2600"/>
    <n v="2600"/>
    <n v="2206"/>
    <n v="2206"/>
  </r>
  <r>
    <x v="15"/>
    <x v="37"/>
    <x v="37"/>
    <x v="0"/>
    <s v="14"/>
    <s v="143"/>
    <s v="Otro personal."/>
    <n v="0"/>
    <n v="0"/>
    <n v="0"/>
    <n v="90000"/>
    <n v="90000"/>
    <n v="73348.2"/>
    <n v="73348.2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122.07"/>
    <n v="122.07"/>
    <n v="122.07"/>
    <n v="122.07"/>
  </r>
  <r>
    <x v="15"/>
    <x v="37"/>
    <x v="37"/>
    <x v="1"/>
    <s v="23"/>
    <s v="23120"/>
    <s v="Locomoción del personal no directivo."/>
    <n v="1000"/>
    <n v="0"/>
    <n v="1000"/>
    <n v="56"/>
    <n v="56"/>
    <n v="56"/>
    <n v="56"/>
  </r>
  <r>
    <x v="15"/>
    <x v="37"/>
    <x v="37"/>
    <x v="1"/>
    <s v="23"/>
    <s v="233"/>
    <s v="Otras indemnizaciones."/>
    <n v="0"/>
    <n v="0"/>
    <n v="0"/>
    <n v="0"/>
    <n v="0"/>
    <n v="0"/>
    <n v="0"/>
  </r>
  <r>
    <x v="15"/>
    <x v="37"/>
    <x v="37"/>
    <x v="3"/>
    <s v="61"/>
    <s v="610"/>
    <s v="Inversiones en terrenos."/>
    <n v="4646876"/>
    <n v="311531.03999999998"/>
    <n v="4958407.04"/>
    <n v="2618881.16"/>
    <n v="2321348.31"/>
    <n v="625994.80000000005"/>
    <n v="625994.80000000005"/>
  </r>
  <r>
    <x v="15"/>
    <x v="38"/>
    <x v="38"/>
    <x v="3"/>
    <s v="62"/>
    <s v="623"/>
    <s v="Maquinaria, instalaciones técnicas y utillaje."/>
    <n v="34680"/>
    <n v="199831.5"/>
    <n v="234511.5"/>
    <n v="214501.54"/>
    <n v="214501.54"/>
    <n v="185419.19"/>
    <n v="185419.19"/>
  </r>
  <r>
    <x v="15"/>
    <x v="38"/>
    <x v="38"/>
    <x v="3"/>
    <s v="62"/>
    <s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s v="633"/>
    <s v="Maquinaria, instalaciones técnicas y utillaje."/>
    <n v="199832"/>
    <n v="0"/>
    <n v="199832"/>
    <n v="15086.28"/>
    <n v="15086.28"/>
    <n v="9459.7800000000007"/>
    <n v="9459.7800000000007"/>
  </r>
  <r>
    <x v="15"/>
    <x v="38"/>
    <x v="38"/>
    <x v="3"/>
    <s v="64"/>
    <s v="641"/>
    <s v="Gastos en aplicaciones informáticas."/>
    <n v="0"/>
    <n v="120303.63"/>
    <n v="120303.63"/>
    <n v="120303.63"/>
    <n v="120303.63"/>
    <n v="120303.52"/>
    <n v="120303.52"/>
  </r>
  <r>
    <x v="16"/>
    <x v="40"/>
    <x v="40"/>
    <x v="3"/>
    <s v="60"/>
    <s v="609"/>
    <s v="Otras invers nuevas en infraest y bienes dest al uso gral"/>
    <n v="50000"/>
    <n v="0"/>
    <n v="50000"/>
    <n v="715.09"/>
    <n v="715.09"/>
    <n v="715.09"/>
    <n v="715.09"/>
  </r>
  <r>
    <x v="16"/>
    <x v="41"/>
    <x v="41"/>
    <x v="3"/>
    <s v="60"/>
    <s v="609"/>
    <s v="Otras invers nuevas en infraest y bienes dest al uso gral"/>
    <n v="1100674"/>
    <n v="0"/>
    <n v="1100674"/>
    <n v="949791.08"/>
    <n v="949791.08"/>
    <n v="771482.99"/>
    <n v="771482.99"/>
  </r>
  <r>
    <x v="16"/>
    <x v="41"/>
    <x v="41"/>
    <x v="3"/>
    <s v="61"/>
    <s v="619"/>
    <s v="Otras inver de reposic en infraest y bienes dest al uso gral"/>
    <n v="4154504"/>
    <n v="0"/>
    <n v="4154504"/>
    <n v="3754076.37"/>
    <n v="3753198.53"/>
    <n v="3141165.28"/>
    <n v="3117048.39"/>
  </r>
  <r>
    <x v="17"/>
    <x v="44"/>
    <x v="44"/>
    <x v="3"/>
    <s v="60"/>
    <s v="609"/>
    <s v="Otras invers nuevas en infraest y bienes dest al uso gral"/>
    <n v="55000"/>
    <n v="0"/>
    <n v="55000"/>
    <n v="55000"/>
    <n v="51425"/>
    <n v="5142.5"/>
    <n v="5142.5"/>
  </r>
  <r>
    <x v="17"/>
    <x v="44"/>
    <x v="44"/>
    <x v="3"/>
    <s v="62"/>
    <s v="623"/>
    <s v="Maquinaria, instalaciones técnicas y utillaje."/>
    <n v="0"/>
    <n v="0"/>
    <n v="0"/>
    <n v="0"/>
    <n v="0"/>
    <n v="0"/>
    <n v="0"/>
  </r>
  <r>
    <x v="17"/>
    <x v="44"/>
    <x v="44"/>
    <x v="3"/>
    <s v="62"/>
    <s v="624"/>
    <s v="Elementos de transporte."/>
    <n v="0"/>
    <n v="660449"/>
    <n v="660449"/>
    <n v="660448.25"/>
    <n v="660448.25"/>
    <n v="0"/>
    <n v="0"/>
  </r>
  <r>
    <x v="17"/>
    <x v="44"/>
    <x v="44"/>
    <x v="3"/>
    <s v="62"/>
    <s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2"/>
    <s v="629"/>
    <s v="Otras inv nuevas asoc al funcionam operativo de los serv"/>
    <n v="0"/>
    <n v="48400"/>
    <n v="48400"/>
    <n v="48400"/>
    <n v="36312.1"/>
    <n v="10893.63"/>
    <n v="10893.63"/>
  </r>
  <r>
    <x v="17"/>
    <x v="44"/>
    <x v="44"/>
    <x v="3"/>
    <s v="63"/>
    <s v="632"/>
    <s v="Edificios y otras construcciones."/>
    <n v="78575"/>
    <n v="4125056.33"/>
    <n v="4203631.33"/>
    <n v="4173405.9"/>
    <n v="4166177.93"/>
    <n v="1132751.8700000001"/>
    <n v="915319.05"/>
  </r>
  <r>
    <x v="17"/>
    <x v="44"/>
    <x v="44"/>
    <x v="3"/>
    <s v="63"/>
    <s v="633"/>
    <s v="Maquinaria, instalaciones técnicas y utillaje."/>
    <n v="0"/>
    <n v="163517"/>
    <n v="163517"/>
    <n v="148516.82"/>
    <n v="148516.82"/>
    <n v="0"/>
    <n v="0"/>
  </r>
  <r>
    <x v="17"/>
    <x v="44"/>
    <x v="44"/>
    <x v="3"/>
    <s v="64"/>
    <s v="640"/>
    <s v="Gastos en inversiones de carácter inmaterial."/>
    <n v="440724"/>
    <n v="1004004"/>
    <n v="1444728"/>
    <n v="1314136.81"/>
    <n v="1228657.32"/>
    <n v="900400.25"/>
    <n v="900400.25"/>
  </r>
  <r>
    <x v="17"/>
    <x v="44"/>
    <x v="44"/>
    <x v="3"/>
    <s v="64"/>
    <s v="641"/>
    <s v="Gastos en aplicaciones informáticas."/>
    <n v="0"/>
    <n v="432216"/>
    <n v="432216"/>
    <n v="432215.4"/>
    <n v="432215.4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6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71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8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r="3">
      <x v="5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70">
      <pivotArea type="all" dataOnly="0" outline="0" fieldPosition="0"/>
    </format>
    <format dxfId="6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7">
      <pivotArea outline="0" fieldPosition="0">
        <references count="1">
          <reference field="4294967294" count="1">
            <x v="7"/>
          </reference>
        </references>
      </pivotArea>
    </format>
    <format dxfId="6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4">
      <pivotArea field="1" type="button" dataOnly="0" labelOnly="1" outline="0" axis="axisRow" fieldPosition="1"/>
    </format>
    <format dxfId="63">
      <pivotArea field="2" type="button" dataOnly="0" labelOnly="1" outline="0" axis="axisRow" fieldPosition="2"/>
    </format>
    <format dxfId="62">
      <pivotArea field="3" type="button" dataOnly="0" labelOnly="1" outline="0" axis="axisRow" fieldPosition="3"/>
    </format>
    <format dxfId="6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0">
      <pivotArea field="1" type="button" dataOnly="0" labelOnly="1" outline="0" axis="axisRow" fieldPosition="1"/>
    </format>
    <format dxfId="59">
      <pivotArea field="2" type="button" dataOnly="0" labelOnly="1" outline="0" axis="axisRow" fieldPosition="2"/>
    </format>
    <format dxfId="58">
      <pivotArea field="3" type="button" dataOnly="0" labelOnly="1" outline="0" axis="axisRow" fieldPosition="3"/>
    </format>
    <format dxfId="5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outline="0" fieldPosition="0">
        <references count="1">
          <reference field="4294967294" count="1">
            <x v="3"/>
          </reference>
        </references>
      </pivotArea>
    </format>
    <format dxfId="51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62" totalsRowShown="0" headerRowDxfId="50" dataDxfId="49">
  <autoFilter ref="A1:O1462" xr:uid="{00000000-0009-0000-0100-000001000000}"/>
  <tableColumns count="15">
    <tableColumn id="1" xr3:uid="{00000000-0010-0000-0000-000001000000}" name="Org 1" dataDxfId="43">
      <calculatedColumnFormula>MID(Tabla1[[#This Row],[Org 2]],1,2)</calculatedColumnFormula>
    </tableColumn>
    <tableColumn id="2" xr3:uid="{00000000-0010-0000-0000-000002000000}" name="Org 2" dataDxfId="42"/>
    <tableColumn id="3" xr3:uid="{00000000-0010-0000-0000-000003000000}" name="Prog." dataDxfId="41"/>
    <tableColumn id="4" xr3:uid="{00000000-0010-0000-0000-000004000000}" name="Denominación" dataDxfId="48">
      <calculatedColumnFormula>VLOOKUP(Tabla1[[#This Row],[Prog.]],Hoja2!B:C,2,FALSE)</calculatedColumnFormula>
    </tableColumn>
    <tableColumn id="5" xr3:uid="{00000000-0010-0000-0000-000005000000}" name="Cap" dataDxfId="47" totalsRowDxfId="46">
      <calculatedColumnFormula>LEFT(G2,1)</calculatedColumnFormula>
    </tableColumn>
    <tableColumn id="6" xr3:uid="{00000000-0010-0000-0000-000006000000}" name="Art" dataDxfId="45" totalsRowDxfId="44">
      <calculatedColumnFormula>LEFT(G2,2)</calculatedColumnFormula>
    </tableColumn>
    <tableColumn id="7" xr3:uid="{00000000-0010-0000-0000-000007000000}" name="Econ." dataDxfId="40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topLeftCell="A352" zoomScale="124" zoomScaleNormal="124" zoomScalePageLayoutView="124" workbookViewId="0">
      <selection activeCell="C378" sqref="C378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0" t="s">
        <v>429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A2" s="24"/>
      <c r="B2" s="24"/>
      <c r="C2" s="24"/>
      <c r="D2" s="24"/>
      <c r="E2" s="25" t="s">
        <v>11</v>
      </c>
      <c r="F2" s="24"/>
      <c r="G2" s="24"/>
      <c r="H2" s="24"/>
      <c r="I2" s="24"/>
      <c r="J2" s="24"/>
      <c r="K2" s="24"/>
      <c r="L2" s="24"/>
    </row>
    <row r="3" spans="1:12" s="3" customFormat="1" ht="38.25" x14ac:dyDescent="0.2">
      <c r="A3" s="25" t="s">
        <v>87</v>
      </c>
      <c r="B3" s="29" t="s">
        <v>5</v>
      </c>
      <c r="C3" s="29" t="s">
        <v>16</v>
      </c>
      <c r="D3" s="29" t="s">
        <v>8</v>
      </c>
      <c r="E3" s="28" t="s">
        <v>10</v>
      </c>
      <c r="F3" s="28" t="s">
        <v>12</v>
      </c>
      <c r="G3" s="28" t="s">
        <v>13</v>
      </c>
      <c r="H3" s="28" t="s">
        <v>78</v>
      </c>
      <c r="I3" s="28" t="s">
        <v>79</v>
      </c>
      <c r="J3" s="28" t="s">
        <v>14</v>
      </c>
      <c r="K3" s="28" t="s">
        <v>15</v>
      </c>
      <c r="L3" s="28" t="s">
        <v>17</v>
      </c>
    </row>
    <row r="4" spans="1:12" x14ac:dyDescent="0.2">
      <c r="A4" s="24" t="s">
        <v>89</v>
      </c>
      <c r="B4" s="24" t="s">
        <v>90</v>
      </c>
      <c r="C4" s="24" t="s">
        <v>354</v>
      </c>
      <c r="D4" s="24" t="s">
        <v>369</v>
      </c>
      <c r="E4" s="26">
        <v>2514620</v>
      </c>
      <c r="F4" s="26">
        <v>23000</v>
      </c>
      <c r="G4" s="26">
        <v>2537620</v>
      </c>
      <c r="H4" s="26">
        <v>2499655.4799999995</v>
      </c>
      <c r="I4" s="26">
        <v>2499655.4799999995</v>
      </c>
      <c r="J4" s="26">
        <v>2136164.96</v>
      </c>
      <c r="K4" s="26">
        <v>2136164.96</v>
      </c>
      <c r="L4" s="27">
        <v>0.84179859868695861</v>
      </c>
    </row>
    <row r="5" spans="1:12" x14ac:dyDescent="0.2">
      <c r="A5" s="24"/>
      <c r="B5" s="24"/>
      <c r="C5" s="24"/>
      <c r="D5" s="24" t="s">
        <v>370</v>
      </c>
      <c r="E5" s="26">
        <v>103400</v>
      </c>
      <c r="F5" s="26">
        <v>0</v>
      </c>
      <c r="G5" s="26">
        <v>103400</v>
      </c>
      <c r="H5" s="26">
        <v>77901.34</v>
      </c>
      <c r="I5" s="26">
        <v>77896.14</v>
      </c>
      <c r="J5" s="26">
        <v>75439.509999999995</v>
      </c>
      <c r="K5" s="26">
        <v>75439.509999999995</v>
      </c>
      <c r="L5" s="27">
        <v>0.72958907156673114</v>
      </c>
    </row>
    <row r="6" spans="1:12" x14ac:dyDescent="0.2">
      <c r="A6" s="24"/>
      <c r="B6" s="24"/>
      <c r="C6" s="24"/>
      <c r="D6" s="24" t="s">
        <v>371</v>
      </c>
      <c r="E6" s="26">
        <v>87165</v>
      </c>
      <c r="F6" s="26">
        <v>0</v>
      </c>
      <c r="G6" s="26">
        <v>87165</v>
      </c>
      <c r="H6" s="26">
        <v>87164.99</v>
      </c>
      <c r="I6" s="26">
        <v>87164.99</v>
      </c>
      <c r="J6" s="26">
        <v>79901.179999999993</v>
      </c>
      <c r="K6" s="26">
        <v>79901.179999999993</v>
      </c>
      <c r="L6" s="27">
        <v>0.91666586359203805</v>
      </c>
    </row>
    <row r="7" spans="1:12" x14ac:dyDescent="0.2">
      <c r="A7" s="24"/>
      <c r="B7" s="24"/>
      <c r="C7" s="24" t="s">
        <v>372</v>
      </c>
      <c r="D7" s="24"/>
      <c r="E7" s="26">
        <v>2705185</v>
      </c>
      <c r="F7" s="26">
        <v>23000</v>
      </c>
      <c r="G7" s="26">
        <v>2728185</v>
      </c>
      <c r="H7" s="26">
        <v>2664721.8099999996</v>
      </c>
      <c r="I7" s="26">
        <v>2664716.61</v>
      </c>
      <c r="J7" s="26">
        <v>2291505.65</v>
      </c>
      <c r="K7" s="26">
        <v>2291505.65</v>
      </c>
      <c r="L7" s="27">
        <v>0.83993777914620871</v>
      </c>
    </row>
    <row r="8" spans="1:12" x14ac:dyDescent="0.2">
      <c r="A8" s="24"/>
      <c r="B8" s="24" t="s">
        <v>373</v>
      </c>
      <c r="C8" s="24"/>
      <c r="D8" s="24"/>
      <c r="E8" s="26">
        <v>2705185</v>
      </c>
      <c r="F8" s="26">
        <v>23000</v>
      </c>
      <c r="G8" s="26">
        <v>2728185</v>
      </c>
      <c r="H8" s="26">
        <v>2664721.8099999996</v>
      </c>
      <c r="I8" s="26">
        <v>2664716.61</v>
      </c>
      <c r="J8" s="26">
        <v>2291505.65</v>
      </c>
      <c r="K8" s="26">
        <v>2291505.65</v>
      </c>
      <c r="L8" s="27">
        <v>0.83993777914620871</v>
      </c>
    </row>
    <row r="9" spans="1:12" x14ac:dyDescent="0.2">
      <c r="A9" s="24"/>
      <c r="B9" s="24" t="s">
        <v>91</v>
      </c>
      <c r="C9" s="24" t="s">
        <v>164</v>
      </c>
      <c r="D9" s="24" t="s">
        <v>369</v>
      </c>
      <c r="E9" s="26">
        <v>1510501</v>
      </c>
      <c r="F9" s="26">
        <v>0</v>
      </c>
      <c r="G9" s="26">
        <v>1510501</v>
      </c>
      <c r="H9" s="26">
        <v>1360831.3699999999</v>
      </c>
      <c r="I9" s="26">
        <v>1360831.3699999999</v>
      </c>
      <c r="J9" s="26">
        <v>1148022.1400000001</v>
      </c>
      <c r="K9" s="26">
        <v>1148022.1400000001</v>
      </c>
      <c r="L9" s="27">
        <v>0.760027394884214</v>
      </c>
    </row>
    <row r="10" spans="1:12" x14ac:dyDescent="0.2">
      <c r="A10" s="24"/>
      <c r="B10" s="24"/>
      <c r="C10" s="24"/>
      <c r="D10" s="24" t="s">
        <v>370</v>
      </c>
      <c r="E10" s="26">
        <v>234605</v>
      </c>
      <c r="F10" s="26">
        <v>0</v>
      </c>
      <c r="G10" s="26">
        <v>234605</v>
      </c>
      <c r="H10" s="26">
        <v>177542.07</v>
      </c>
      <c r="I10" s="26">
        <v>152873.74</v>
      </c>
      <c r="J10" s="26">
        <v>142002.89000000001</v>
      </c>
      <c r="K10" s="26">
        <v>141702.89000000001</v>
      </c>
      <c r="L10" s="27">
        <v>0.60528501097589571</v>
      </c>
    </row>
    <row r="11" spans="1:12" x14ac:dyDescent="0.2">
      <c r="A11" s="24"/>
      <c r="B11" s="24"/>
      <c r="C11" s="24" t="s">
        <v>374</v>
      </c>
      <c r="D11" s="24"/>
      <c r="E11" s="26">
        <v>1745106</v>
      </c>
      <c r="F11" s="26">
        <v>0</v>
      </c>
      <c r="G11" s="26">
        <v>1745106</v>
      </c>
      <c r="H11" s="26">
        <v>1538373.44</v>
      </c>
      <c r="I11" s="26">
        <v>1513705.1099999999</v>
      </c>
      <c r="J11" s="26">
        <v>1290025.0300000003</v>
      </c>
      <c r="K11" s="26">
        <v>1289725.0300000003</v>
      </c>
      <c r="L11" s="27">
        <v>0.73922445398732228</v>
      </c>
    </row>
    <row r="12" spans="1:12" x14ac:dyDescent="0.2">
      <c r="A12" s="24"/>
      <c r="B12" s="24" t="s">
        <v>375</v>
      </c>
      <c r="C12" s="24"/>
      <c r="D12" s="24"/>
      <c r="E12" s="26">
        <v>1745106</v>
      </c>
      <c r="F12" s="26">
        <v>0</v>
      </c>
      <c r="G12" s="26">
        <v>1745106</v>
      </c>
      <c r="H12" s="26">
        <v>1538373.44</v>
      </c>
      <c r="I12" s="26">
        <v>1513705.1099999999</v>
      </c>
      <c r="J12" s="26">
        <v>1290025.0300000003</v>
      </c>
      <c r="K12" s="26">
        <v>1289725.0300000003</v>
      </c>
      <c r="L12" s="27">
        <v>0.73922445398732228</v>
      </c>
    </row>
    <row r="13" spans="1:12" x14ac:dyDescent="0.2">
      <c r="A13" s="24"/>
      <c r="B13" s="24" t="s">
        <v>92</v>
      </c>
      <c r="C13" s="24" t="s">
        <v>284</v>
      </c>
      <c r="D13" s="24"/>
      <c r="E13" s="26">
        <v>1105298</v>
      </c>
      <c r="F13" s="26">
        <v>-2000</v>
      </c>
      <c r="G13" s="26">
        <v>1103298</v>
      </c>
      <c r="H13" s="26">
        <v>974702.58000000007</v>
      </c>
      <c r="I13" s="26">
        <v>974659.07000000007</v>
      </c>
      <c r="J13" s="26">
        <v>751785.31</v>
      </c>
      <c r="K13" s="26">
        <v>751757.11</v>
      </c>
      <c r="L13" s="27">
        <v>0.68139823510964403</v>
      </c>
    </row>
    <row r="14" spans="1:12" x14ac:dyDescent="0.2">
      <c r="A14" s="24"/>
      <c r="B14" s="24" t="s">
        <v>376</v>
      </c>
      <c r="C14" s="24"/>
      <c r="D14" s="24"/>
      <c r="E14" s="26">
        <v>1105298</v>
      </c>
      <c r="F14" s="26">
        <v>-2000</v>
      </c>
      <c r="G14" s="26">
        <v>1103298</v>
      </c>
      <c r="H14" s="26">
        <v>974702.58000000007</v>
      </c>
      <c r="I14" s="26">
        <v>974659.07000000007</v>
      </c>
      <c r="J14" s="26">
        <v>751785.31</v>
      </c>
      <c r="K14" s="26">
        <v>751757.11</v>
      </c>
      <c r="L14" s="27">
        <v>0.68139823510964403</v>
      </c>
    </row>
    <row r="15" spans="1:12" x14ac:dyDescent="0.2">
      <c r="A15" s="24"/>
      <c r="B15" s="24" t="s">
        <v>93</v>
      </c>
      <c r="C15" s="24" t="s">
        <v>285</v>
      </c>
      <c r="D15" s="24" t="s">
        <v>369</v>
      </c>
      <c r="E15" s="26">
        <v>95762</v>
      </c>
      <c r="F15" s="26">
        <v>10000</v>
      </c>
      <c r="G15" s="26">
        <v>105762</v>
      </c>
      <c r="H15" s="26">
        <v>96589.84</v>
      </c>
      <c r="I15" s="26">
        <v>96589.84</v>
      </c>
      <c r="J15" s="26">
        <v>82069.64</v>
      </c>
      <c r="K15" s="26">
        <v>82069.64</v>
      </c>
      <c r="L15" s="27">
        <v>0.77598419091923376</v>
      </c>
    </row>
    <row r="16" spans="1:12" x14ac:dyDescent="0.2">
      <c r="A16" s="24"/>
      <c r="B16" s="24"/>
      <c r="C16" s="24"/>
      <c r="D16" s="24" t="s">
        <v>370</v>
      </c>
      <c r="E16" s="26">
        <v>137700</v>
      </c>
      <c r="F16" s="26">
        <v>-10000</v>
      </c>
      <c r="G16" s="26">
        <v>127700</v>
      </c>
      <c r="H16" s="26">
        <v>65124.549999999996</v>
      </c>
      <c r="I16" s="26">
        <v>65124.549999999996</v>
      </c>
      <c r="J16" s="26">
        <v>33453.550000000003</v>
      </c>
      <c r="K16" s="26">
        <v>33453.550000000003</v>
      </c>
      <c r="L16" s="27">
        <v>0.2619698512137823</v>
      </c>
    </row>
    <row r="17" spans="1:12" x14ac:dyDescent="0.2">
      <c r="A17" s="24"/>
      <c r="B17" s="24"/>
      <c r="C17" s="24" t="s">
        <v>377</v>
      </c>
      <c r="D17" s="24"/>
      <c r="E17" s="26">
        <v>233462</v>
      </c>
      <c r="F17" s="26">
        <v>0</v>
      </c>
      <c r="G17" s="26">
        <v>233462</v>
      </c>
      <c r="H17" s="26">
        <v>161714.38999999998</v>
      </c>
      <c r="I17" s="26">
        <v>161714.38999999998</v>
      </c>
      <c r="J17" s="26">
        <v>115523.19</v>
      </c>
      <c r="K17" s="26">
        <v>115523.19</v>
      </c>
      <c r="L17" s="27">
        <v>0.4948265242309241</v>
      </c>
    </row>
    <row r="18" spans="1:12" x14ac:dyDescent="0.2">
      <c r="A18" s="24"/>
      <c r="B18" s="24" t="s">
        <v>378</v>
      </c>
      <c r="C18" s="24"/>
      <c r="D18" s="24"/>
      <c r="E18" s="26">
        <v>233462</v>
      </c>
      <c r="F18" s="26">
        <v>0</v>
      </c>
      <c r="G18" s="26">
        <v>233462</v>
      </c>
      <c r="H18" s="26">
        <v>161714.38999999998</v>
      </c>
      <c r="I18" s="26">
        <v>161714.38999999998</v>
      </c>
      <c r="J18" s="26">
        <v>115523.19</v>
      </c>
      <c r="K18" s="26">
        <v>115523.19</v>
      </c>
      <c r="L18" s="27">
        <v>0.4948265242309241</v>
      </c>
    </row>
    <row r="19" spans="1:12" x14ac:dyDescent="0.2">
      <c r="A19" s="24"/>
      <c r="B19" s="24" t="s">
        <v>94</v>
      </c>
      <c r="C19" s="24" t="s">
        <v>286</v>
      </c>
      <c r="D19" s="24" t="s">
        <v>369</v>
      </c>
      <c r="E19" s="26">
        <v>483841</v>
      </c>
      <c r="F19" s="26">
        <v>4000</v>
      </c>
      <c r="G19" s="26">
        <v>487841</v>
      </c>
      <c r="H19" s="26">
        <v>454864.80000000005</v>
      </c>
      <c r="I19" s="26">
        <v>454864.80000000005</v>
      </c>
      <c r="J19" s="26">
        <v>366611.73</v>
      </c>
      <c r="K19" s="26">
        <v>366611.73</v>
      </c>
      <c r="L19" s="27">
        <v>0.75149839804362484</v>
      </c>
    </row>
    <row r="20" spans="1:12" x14ac:dyDescent="0.2">
      <c r="A20" s="24"/>
      <c r="B20" s="24"/>
      <c r="C20" s="24"/>
      <c r="D20" s="24" t="s">
        <v>370</v>
      </c>
      <c r="E20" s="26">
        <v>209610</v>
      </c>
      <c r="F20" s="26">
        <v>0</v>
      </c>
      <c r="G20" s="26">
        <v>209610</v>
      </c>
      <c r="H20" s="26">
        <v>198206.22</v>
      </c>
      <c r="I20" s="26">
        <v>194648.41</v>
      </c>
      <c r="J20" s="26">
        <v>140408.82</v>
      </c>
      <c r="K20" s="26">
        <v>140408.82</v>
      </c>
      <c r="L20" s="27">
        <v>0.66985744954916271</v>
      </c>
    </row>
    <row r="21" spans="1:12" x14ac:dyDescent="0.2">
      <c r="A21" s="24"/>
      <c r="B21" s="24"/>
      <c r="C21" s="24"/>
      <c r="D21" s="24" t="s">
        <v>165</v>
      </c>
      <c r="E21" s="26">
        <v>7000</v>
      </c>
      <c r="F21" s="26">
        <v>0</v>
      </c>
      <c r="G21" s="26">
        <v>7000</v>
      </c>
      <c r="H21" s="26">
        <v>0</v>
      </c>
      <c r="I21" s="26">
        <v>0</v>
      </c>
      <c r="J21" s="26">
        <v>0</v>
      </c>
      <c r="K21" s="26">
        <v>0</v>
      </c>
      <c r="L21" s="27">
        <v>0</v>
      </c>
    </row>
    <row r="22" spans="1:12" x14ac:dyDescent="0.2">
      <c r="A22" s="24"/>
      <c r="B22" s="24"/>
      <c r="C22" s="24" t="s">
        <v>321</v>
      </c>
      <c r="D22" s="24"/>
      <c r="E22" s="26">
        <v>700451</v>
      </c>
      <c r="F22" s="26">
        <v>4000</v>
      </c>
      <c r="G22" s="26">
        <v>704451</v>
      </c>
      <c r="H22" s="26">
        <v>653071.02</v>
      </c>
      <c r="I22" s="26">
        <v>649513.21000000008</v>
      </c>
      <c r="J22" s="26">
        <v>507020.55</v>
      </c>
      <c r="K22" s="26">
        <v>507020.55</v>
      </c>
      <c r="L22" s="27">
        <v>0.71973856236984546</v>
      </c>
    </row>
    <row r="23" spans="1:12" x14ac:dyDescent="0.2">
      <c r="A23" s="24"/>
      <c r="B23" s="24" t="s">
        <v>166</v>
      </c>
      <c r="C23" s="24"/>
      <c r="D23" s="24"/>
      <c r="E23" s="26">
        <v>700451</v>
      </c>
      <c r="F23" s="26">
        <v>4000</v>
      </c>
      <c r="G23" s="26">
        <v>704451</v>
      </c>
      <c r="H23" s="26">
        <v>653071.02</v>
      </c>
      <c r="I23" s="26">
        <v>649513.21000000008</v>
      </c>
      <c r="J23" s="26">
        <v>507020.55</v>
      </c>
      <c r="K23" s="26">
        <v>507020.55</v>
      </c>
      <c r="L23" s="27">
        <v>0.71973856236984546</v>
      </c>
    </row>
    <row r="24" spans="1:12" x14ac:dyDescent="0.2">
      <c r="A24" s="24"/>
      <c r="B24" s="24" t="s">
        <v>95</v>
      </c>
      <c r="C24" s="24" t="s">
        <v>287</v>
      </c>
      <c r="D24" s="24" t="s">
        <v>369</v>
      </c>
      <c r="E24" s="26">
        <v>157909</v>
      </c>
      <c r="F24" s="26">
        <v>6000</v>
      </c>
      <c r="G24" s="26">
        <v>163909</v>
      </c>
      <c r="H24" s="26">
        <v>159555.44999999998</v>
      </c>
      <c r="I24" s="26">
        <v>159555.44999999998</v>
      </c>
      <c r="J24" s="26">
        <v>135996.19</v>
      </c>
      <c r="K24" s="26">
        <v>135996.19</v>
      </c>
      <c r="L24" s="27">
        <v>0.82970544631472343</v>
      </c>
    </row>
    <row r="25" spans="1:12" x14ac:dyDescent="0.2">
      <c r="A25" s="24"/>
      <c r="B25" s="24"/>
      <c r="C25" s="24"/>
      <c r="D25" s="24" t="s">
        <v>370</v>
      </c>
      <c r="E25" s="26">
        <v>155500</v>
      </c>
      <c r="F25" s="26">
        <v>10000</v>
      </c>
      <c r="G25" s="26">
        <v>165500</v>
      </c>
      <c r="H25" s="26">
        <v>154842.01</v>
      </c>
      <c r="I25" s="26">
        <v>154842.01</v>
      </c>
      <c r="J25" s="26">
        <v>134265.72</v>
      </c>
      <c r="K25" s="26">
        <v>132195.72</v>
      </c>
      <c r="L25" s="27">
        <v>0.81127323262839879</v>
      </c>
    </row>
    <row r="26" spans="1:12" x14ac:dyDescent="0.2">
      <c r="A26" s="24"/>
      <c r="B26" s="24"/>
      <c r="C26" s="24"/>
      <c r="D26" s="24" t="s">
        <v>371</v>
      </c>
      <c r="E26" s="26">
        <v>59700</v>
      </c>
      <c r="F26" s="26">
        <v>0</v>
      </c>
      <c r="G26" s="26">
        <v>59700</v>
      </c>
      <c r="H26" s="26">
        <v>45776.66</v>
      </c>
      <c r="I26" s="26">
        <v>45776.66</v>
      </c>
      <c r="J26" s="26">
        <v>45776.66</v>
      </c>
      <c r="K26" s="26">
        <v>45776.66</v>
      </c>
      <c r="L26" s="27">
        <v>0.7667782244556115</v>
      </c>
    </row>
    <row r="27" spans="1:12" x14ac:dyDescent="0.2">
      <c r="A27" s="24"/>
      <c r="B27" s="24"/>
      <c r="C27" s="24" t="s">
        <v>379</v>
      </c>
      <c r="D27" s="24"/>
      <c r="E27" s="26">
        <v>373109</v>
      </c>
      <c r="F27" s="26">
        <v>16000</v>
      </c>
      <c r="G27" s="26">
        <v>389109</v>
      </c>
      <c r="H27" s="26">
        <v>360174.12</v>
      </c>
      <c r="I27" s="26">
        <v>360174.12</v>
      </c>
      <c r="J27" s="26">
        <v>316038.57000000007</v>
      </c>
      <c r="K27" s="26">
        <v>313968.57000000007</v>
      </c>
      <c r="L27" s="27">
        <v>0.8122108972036115</v>
      </c>
    </row>
    <row r="28" spans="1:12" x14ac:dyDescent="0.2">
      <c r="A28" s="24"/>
      <c r="B28" s="24" t="s">
        <v>380</v>
      </c>
      <c r="C28" s="24"/>
      <c r="D28" s="24"/>
      <c r="E28" s="26">
        <v>373109</v>
      </c>
      <c r="F28" s="26">
        <v>16000</v>
      </c>
      <c r="G28" s="26">
        <v>389109</v>
      </c>
      <c r="H28" s="26">
        <v>360174.12</v>
      </c>
      <c r="I28" s="26">
        <v>360174.12</v>
      </c>
      <c r="J28" s="26">
        <v>316038.57000000007</v>
      </c>
      <c r="K28" s="26">
        <v>313968.57000000007</v>
      </c>
      <c r="L28" s="27">
        <v>0.8122108972036115</v>
      </c>
    </row>
    <row r="29" spans="1:12" x14ac:dyDescent="0.2">
      <c r="A29" s="24"/>
      <c r="B29" s="24" t="s">
        <v>96</v>
      </c>
      <c r="C29" s="24" t="s">
        <v>167</v>
      </c>
      <c r="D29" s="24" t="s">
        <v>369</v>
      </c>
      <c r="E29" s="26">
        <v>1319320</v>
      </c>
      <c r="F29" s="26">
        <v>-35000</v>
      </c>
      <c r="G29" s="26">
        <v>1284320</v>
      </c>
      <c r="H29" s="26">
        <v>1168837.7</v>
      </c>
      <c r="I29" s="26">
        <v>1168837.7</v>
      </c>
      <c r="J29" s="26">
        <v>956186.06</v>
      </c>
      <c r="K29" s="26">
        <v>956186.06</v>
      </c>
      <c r="L29" s="27">
        <v>0.74450764606951547</v>
      </c>
    </row>
    <row r="30" spans="1:12" x14ac:dyDescent="0.2">
      <c r="A30" s="24"/>
      <c r="B30" s="24"/>
      <c r="C30" s="24"/>
      <c r="D30" s="24" t="s">
        <v>370</v>
      </c>
      <c r="E30" s="26">
        <v>69360</v>
      </c>
      <c r="F30" s="26">
        <v>0</v>
      </c>
      <c r="G30" s="26">
        <v>69360</v>
      </c>
      <c r="H30" s="26">
        <v>50725.57</v>
      </c>
      <c r="I30" s="26">
        <v>50725.57</v>
      </c>
      <c r="J30" s="26">
        <v>25416.83</v>
      </c>
      <c r="K30" s="26">
        <v>25416.83</v>
      </c>
      <c r="L30" s="27">
        <v>0.36644795271049596</v>
      </c>
    </row>
    <row r="31" spans="1:12" x14ac:dyDescent="0.2">
      <c r="A31" s="24"/>
      <c r="B31" s="24"/>
      <c r="C31" s="24" t="s">
        <v>381</v>
      </c>
      <c r="D31" s="24"/>
      <c r="E31" s="26">
        <v>1388680</v>
      </c>
      <c r="F31" s="26">
        <v>-35000</v>
      </c>
      <c r="G31" s="26">
        <v>1353680</v>
      </c>
      <c r="H31" s="26">
        <v>1219563.27</v>
      </c>
      <c r="I31" s="26">
        <v>1219563.27</v>
      </c>
      <c r="J31" s="26">
        <v>981602.89</v>
      </c>
      <c r="K31" s="26">
        <v>981602.89</v>
      </c>
      <c r="L31" s="27">
        <v>0.72513658323976127</v>
      </c>
    </row>
    <row r="32" spans="1:12" x14ac:dyDescent="0.2">
      <c r="A32" s="24"/>
      <c r="B32" s="24" t="s">
        <v>382</v>
      </c>
      <c r="C32" s="24"/>
      <c r="D32" s="24"/>
      <c r="E32" s="26">
        <v>1388680</v>
      </c>
      <c r="F32" s="26">
        <v>-35000</v>
      </c>
      <c r="G32" s="26">
        <v>1353680</v>
      </c>
      <c r="H32" s="26">
        <v>1219563.27</v>
      </c>
      <c r="I32" s="26">
        <v>1219563.27</v>
      </c>
      <c r="J32" s="26">
        <v>981602.89</v>
      </c>
      <c r="K32" s="26">
        <v>981602.89</v>
      </c>
      <c r="L32" s="27">
        <v>0.72513658323976127</v>
      </c>
    </row>
    <row r="33" spans="1:12" x14ac:dyDescent="0.2">
      <c r="A33" s="24"/>
      <c r="B33" s="24" t="s">
        <v>121</v>
      </c>
      <c r="C33" s="24" t="s">
        <v>283</v>
      </c>
      <c r="D33" s="24" t="s">
        <v>369</v>
      </c>
      <c r="E33" s="26">
        <v>1233859</v>
      </c>
      <c r="F33" s="26">
        <v>-10000</v>
      </c>
      <c r="G33" s="26">
        <v>1223859</v>
      </c>
      <c r="H33" s="26">
        <v>1066862.6700000002</v>
      </c>
      <c r="I33" s="26">
        <v>1066862.6700000002</v>
      </c>
      <c r="J33" s="26">
        <v>871819.92999999993</v>
      </c>
      <c r="K33" s="26">
        <v>871819.92999999993</v>
      </c>
      <c r="L33" s="27">
        <v>0.71235324494079788</v>
      </c>
    </row>
    <row r="34" spans="1:12" x14ac:dyDescent="0.2">
      <c r="A34" s="24"/>
      <c r="B34" s="24"/>
      <c r="C34" s="24"/>
      <c r="D34" s="24" t="s">
        <v>370</v>
      </c>
      <c r="E34" s="26">
        <v>1886007</v>
      </c>
      <c r="F34" s="26">
        <v>-606444.01</v>
      </c>
      <c r="G34" s="26">
        <v>1279562.99</v>
      </c>
      <c r="H34" s="26">
        <v>1075337.79</v>
      </c>
      <c r="I34" s="26">
        <v>1069540.8500000001</v>
      </c>
      <c r="J34" s="26">
        <v>482310.59000000008</v>
      </c>
      <c r="K34" s="26">
        <v>472992.45000000007</v>
      </c>
      <c r="L34" s="27">
        <v>0.37693383895074994</v>
      </c>
    </row>
    <row r="35" spans="1:12" x14ac:dyDescent="0.2">
      <c r="A35" s="24"/>
      <c r="B35" s="24"/>
      <c r="C35" s="24"/>
      <c r="D35" s="24" t="s">
        <v>371</v>
      </c>
      <c r="E35" s="26">
        <v>2974800</v>
      </c>
      <c r="F35" s="26">
        <v>38000</v>
      </c>
      <c r="G35" s="26">
        <v>3012800</v>
      </c>
      <c r="H35" s="26">
        <v>2066520</v>
      </c>
      <c r="I35" s="26">
        <v>2021437</v>
      </c>
      <c r="J35" s="26">
        <v>944677</v>
      </c>
      <c r="K35" s="26">
        <v>944677</v>
      </c>
      <c r="L35" s="27">
        <v>0.31355450079660119</v>
      </c>
    </row>
    <row r="36" spans="1:12" x14ac:dyDescent="0.2">
      <c r="A36" s="24"/>
      <c r="B36" s="24"/>
      <c r="C36" s="24"/>
      <c r="D36" s="24" t="s">
        <v>165</v>
      </c>
      <c r="E36" s="26">
        <v>2032601</v>
      </c>
      <c r="F36" s="26">
        <v>560232.84</v>
      </c>
      <c r="G36" s="26">
        <v>2592833.84</v>
      </c>
      <c r="H36" s="26">
        <v>2227553.2000000002</v>
      </c>
      <c r="I36" s="26">
        <v>2099924.88</v>
      </c>
      <c r="J36" s="26">
        <v>59791.34</v>
      </c>
      <c r="K36" s="26">
        <v>59791.34</v>
      </c>
      <c r="L36" s="27">
        <v>2.3060228186469519E-2</v>
      </c>
    </row>
    <row r="37" spans="1:12" x14ac:dyDescent="0.2">
      <c r="A37" s="24"/>
      <c r="B37" s="24"/>
      <c r="C37" s="24" t="s">
        <v>322</v>
      </c>
      <c r="D37" s="24"/>
      <c r="E37" s="26">
        <v>8127267</v>
      </c>
      <c r="F37" s="26">
        <v>-18211.170000000042</v>
      </c>
      <c r="G37" s="26">
        <v>8109055.8300000001</v>
      </c>
      <c r="H37" s="26">
        <v>6436273.6600000001</v>
      </c>
      <c r="I37" s="26">
        <v>6257765.4000000004</v>
      </c>
      <c r="J37" s="26">
        <v>2358598.86</v>
      </c>
      <c r="K37" s="26">
        <v>2349280.7199999997</v>
      </c>
      <c r="L37" s="27">
        <v>0.29085986204142339</v>
      </c>
    </row>
    <row r="38" spans="1:12" x14ac:dyDescent="0.2">
      <c r="A38" s="24"/>
      <c r="B38" s="24" t="s">
        <v>188</v>
      </c>
      <c r="C38" s="24"/>
      <c r="D38" s="24"/>
      <c r="E38" s="26">
        <v>8127267</v>
      </c>
      <c r="F38" s="26">
        <v>-18211.170000000042</v>
      </c>
      <c r="G38" s="26">
        <v>8109055.8300000001</v>
      </c>
      <c r="H38" s="26">
        <v>6436273.6600000001</v>
      </c>
      <c r="I38" s="26">
        <v>6257765.4000000004</v>
      </c>
      <c r="J38" s="26">
        <v>2358598.86</v>
      </c>
      <c r="K38" s="26">
        <v>2349280.7199999997</v>
      </c>
      <c r="L38" s="27">
        <v>0.29085986204142339</v>
      </c>
    </row>
    <row r="39" spans="1:12" x14ac:dyDescent="0.2">
      <c r="A39" s="24" t="s">
        <v>168</v>
      </c>
      <c r="B39" s="24"/>
      <c r="C39" s="24"/>
      <c r="D39" s="24"/>
      <c r="E39" s="26">
        <v>16378558</v>
      </c>
      <c r="F39" s="26">
        <v>-12211.170000000042</v>
      </c>
      <c r="G39" s="26">
        <v>16366346.83</v>
      </c>
      <c r="H39" s="26">
        <v>14008594.289999999</v>
      </c>
      <c r="I39" s="26">
        <v>13801811.18</v>
      </c>
      <c r="J39" s="26">
        <v>8612100.0500000007</v>
      </c>
      <c r="K39" s="26">
        <v>8600383.7100000009</v>
      </c>
      <c r="L39" s="27">
        <v>0.52620784219321082</v>
      </c>
    </row>
    <row r="40" spans="1:12" x14ac:dyDescent="0.2">
      <c r="A40" s="24" t="s">
        <v>97</v>
      </c>
      <c r="B40" s="24" t="s">
        <v>98</v>
      </c>
      <c r="C40" s="24" t="s">
        <v>288</v>
      </c>
      <c r="D40" s="24" t="s">
        <v>369</v>
      </c>
      <c r="E40" s="26">
        <v>485991</v>
      </c>
      <c r="F40" s="26">
        <v>-21000</v>
      </c>
      <c r="G40" s="26">
        <v>464991</v>
      </c>
      <c r="H40" s="26">
        <v>355484.45</v>
      </c>
      <c r="I40" s="26">
        <v>355484.45</v>
      </c>
      <c r="J40" s="26">
        <v>301478.59999999998</v>
      </c>
      <c r="K40" s="26">
        <v>301478.59999999998</v>
      </c>
      <c r="L40" s="27">
        <v>0.6483536240486375</v>
      </c>
    </row>
    <row r="41" spans="1:12" x14ac:dyDescent="0.2">
      <c r="A41" s="24"/>
      <c r="B41" s="24"/>
      <c r="C41" s="24"/>
      <c r="D41" s="24" t="s">
        <v>370</v>
      </c>
      <c r="E41" s="26">
        <v>73750</v>
      </c>
      <c r="F41" s="26">
        <v>0</v>
      </c>
      <c r="G41" s="26">
        <v>73750</v>
      </c>
      <c r="H41" s="26">
        <v>41836.400000000001</v>
      </c>
      <c r="I41" s="26">
        <v>41836.400000000001</v>
      </c>
      <c r="J41" s="26">
        <v>23015.08</v>
      </c>
      <c r="K41" s="26">
        <v>23015.08</v>
      </c>
      <c r="L41" s="27">
        <v>0.31206888135593225</v>
      </c>
    </row>
    <row r="42" spans="1:12" x14ac:dyDescent="0.2">
      <c r="A42" s="24"/>
      <c r="B42" s="24"/>
      <c r="C42" s="24"/>
      <c r="D42" s="24" t="s">
        <v>383</v>
      </c>
      <c r="E42" s="26">
        <v>200</v>
      </c>
      <c r="F42" s="26">
        <v>0</v>
      </c>
      <c r="G42" s="26">
        <v>200</v>
      </c>
      <c r="H42" s="26">
        <v>0</v>
      </c>
      <c r="I42" s="26">
        <v>0</v>
      </c>
      <c r="J42" s="26">
        <v>0</v>
      </c>
      <c r="K42" s="26">
        <v>0</v>
      </c>
      <c r="L42" s="27">
        <v>0</v>
      </c>
    </row>
    <row r="43" spans="1:12" x14ac:dyDescent="0.2">
      <c r="A43" s="24"/>
      <c r="B43" s="24"/>
      <c r="C43" s="24"/>
      <c r="D43" s="24" t="s">
        <v>371</v>
      </c>
      <c r="E43" s="26">
        <v>612980</v>
      </c>
      <c r="F43" s="26">
        <v>0</v>
      </c>
      <c r="G43" s="26">
        <v>612980</v>
      </c>
      <c r="H43" s="26">
        <v>100860.95</v>
      </c>
      <c r="I43" s="26">
        <v>100860.95</v>
      </c>
      <c r="J43" s="26">
        <v>0</v>
      </c>
      <c r="K43" s="26">
        <v>0</v>
      </c>
      <c r="L43" s="27">
        <v>0</v>
      </c>
    </row>
    <row r="44" spans="1:12" x14ac:dyDescent="0.2">
      <c r="A44" s="24"/>
      <c r="B44" s="24"/>
      <c r="C44" s="24"/>
      <c r="D44" s="24" t="s">
        <v>165</v>
      </c>
      <c r="E44" s="26">
        <v>50000</v>
      </c>
      <c r="F44" s="26">
        <v>0</v>
      </c>
      <c r="G44" s="26">
        <v>50000</v>
      </c>
      <c r="H44" s="26">
        <v>14156.08</v>
      </c>
      <c r="I44" s="26">
        <v>0</v>
      </c>
      <c r="J44" s="26">
        <v>0</v>
      </c>
      <c r="K44" s="26">
        <v>0</v>
      </c>
      <c r="L44" s="27">
        <v>0</v>
      </c>
    </row>
    <row r="45" spans="1:12" x14ac:dyDescent="0.2">
      <c r="A45" s="24"/>
      <c r="B45" s="24"/>
      <c r="C45" s="24"/>
      <c r="D45" s="24" t="s">
        <v>384</v>
      </c>
      <c r="E45" s="26">
        <v>3201000</v>
      </c>
      <c r="F45" s="26">
        <v>0</v>
      </c>
      <c r="G45" s="26">
        <v>3201000</v>
      </c>
      <c r="H45" s="26">
        <v>50000</v>
      </c>
      <c r="I45" s="26">
        <v>50000</v>
      </c>
      <c r="J45" s="26">
        <v>50000</v>
      </c>
      <c r="K45" s="26">
        <v>50000</v>
      </c>
      <c r="L45" s="27">
        <v>1.5620118712902219E-2</v>
      </c>
    </row>
    <row r="46" spans="1:12" x14ac:dyDescent="0.2">
      <c r="A46" s="24"/>
      <c r="B46" s="24"/>
      <c r="C46" s="24"/>
      <c r="D46" s="24" t="s">
        <v>385</v>
      </c>
      <c r="E46" s="26">
        <v>9675556</v>
      </c>
      <c r="F46" s="26">
        <v>0</v>
      </c>
      <c r="G46" s="26">
        <v>9675556</v>
      </c>
      <c r="H46" s="26">
        <v>9670555.5600000005</v>
      </c>
      <c r="I46" s="26">
        <v>9670555.5600000005</v>
      </c>
      <c r="J46" s="26">
        <v>9670555.5600000005</v>
      </c>
      <c r="K46" s="26">
        <v>9670555.5600000005</v>
      </c>
      <c r="L46" s="27">
        <v>0.99948318835630745</v>
      </c>
    </row>
    <row r="47" spans="1:12" x14ac:dyDescent="0.2">
      <c r="A47" s="24"/>
      <c r="B47" s="24"/>
      <c r="C47" s="24" t="s">
        <v>323</v>
      </c>
      <c r="D47" s="24"/>
      <c r="E47" s="26">
        <v>14099477</v>
      </c>
      <c r="F47" s="26">
        <v>-21000</v>
      </c>
      <c r="G47" s="26">
        <v>14078477</v>
      </c>
      <c r="H47" s="26">
        <v>10232893.440000001</v>
      </c>
      <c r="I47" s="26">
        <v>10218737.360000001</v>
      </c>
      <c r="J47" s="26">
        <v>10045049.24</v>
      </c>
      <c r="K47" s="26">
        <v>10045049.24</v>
      </c>
      <c r="L47" s="27">
        <v>0.71350397063546012</v>
      </c>
    </row>
    <row r="48" spans="1:12" x14ac:dyDescent="0.2">
      <c r="A48" s="24"/>
      <c r="B48" s="24" t="s">
        <v>169</v>
      </c>
      <c r="C48" s="24"/>
      <c r="D48" s="24"/>
      <c r="E48" s="26">
        <v>14099477</v>
      </c>
      <c r="F48" s="26">
        <v>-21000</v>
      </c>
      <c r="G48" s="26">
        <v>14078477</v>
      </c>
      <c r="H48" s="26">
        <v>10232893.440000001</v>
      </c>
      <c r="I48" s="26">
        <v>10218737.360000001</v>
      </c>
      <c r="J48" s="26">
        <v>10045049.24</v>
      </c>
      <c r="K48" s="26">
        <v>10045049.24</v>
      </c>
      <c r="L48" s="27">
        <v>0.71350397063546012</v>
      </c>
    </row>
    <row r="49" spans="1:12" x14ac:dyDescent="0.2">
      <c r="A49" s="24"/>
      <c r="B49" s="24" t="s">
        <v>99</v>
      </c>
      <c r="C49" s="24" t="s">
        <v>289</v>
      </c>
      <c r="D49" s="24" t="s">
        <v>369</v>
      </c>
      <c r="E49" s="26">
        <v>1734507</v>
      </c>
      <c r="F49" s="26">
        <v>-35000</v>
      </c>
      <c r="G49" s="26">
        <v>1699507</v>
      </c>
      <c r="H49" s="26">
        <v>1443068.12</v>
      </c>
      <c r="I49" s="26">
        <v>1443068.12</v>
      </c>
      <c r="J49" s="26">
        <v>1229135.0599999998</v>
      </c>
      <c r="K49" s="26">
        <v>1229135.0599999998</v>
      </c>
      <c r="L49" s="27">
        <v>0.72323036033390853</v>
      </c>
    </row>
    <row r="50" spans="1:12" x14ac:dyDescent="0.2">
      <c r="A50" s="24"/>
      <c r="B50" s="24"/>
      <c r="C50" s="24"/>
      <c r="D50" s="24" t="s">
        <v>370</v>
      </c>
      <c r="E50" s="26">
        <v>110250</v>
      </c>
      <c r="F50" s="26">
        <v>0</v>
      </c>
      <c r="G50" s="26">
        <v>110250</v>
      </c>
      <c r="H50" s="26">
        <v>36870.9</v>
      </c>
      <c r="I50" s="26">
        <v>36870.9</v>
      </c>
      <c r="J50" s="26">
        <v>23575.9</v>
      </c>
      <c r="K50" s="26">
        <v>23575.9</v>
      </c>
      <c r="L50" s="27">
        <v>0.21384036281179139</v>
      </c>
    </row>
    <row r="51" spans="1:12" x14ac:dyDescent="0.2">
      <c r="A51" s="24"/>
      <c r="B51" s="24"/>
      <c r="C51" s="24"/>
      <c r="D51" s="24" t="s">
        <v>165</v>
      </c>
      <c r="E51" s="26">
        <v>4505675</v>
      </c>
      <c r="F51" s="26">
        <v>2330685.4900000002</v>
      </c>
      <c r="G51" s="26">
        <v>6836360.4900000002</v>
      </c>
      <c r="H51" s="26">
        <v>3906721.2299999995</v>
      </c>
      <c r="I51" s="26">
        <v>3818025.38</v>
      </c>
      <c r="J51" s="26">
        <v>2381322.4699999997</v>
      </c>
      <c r="K51" s="26">
        <v>2381322.4699999997</v>
      </c>
      <c r="L51" s="27">
        <v>0.34833190459796826</v>
      </c>
    </row>
    <row r="52" spans="1:12" x14ac:dyDescent="0.2">
      <c r="A52" s="24"/>
      <c r="B52" s="24"/>
      <c r="C52" s="24" t="s">
        <v>324</v>
      </c>
      <c r="D52" s="24"/>
      <c r="E52" s="26">
        <v>6350432</v>
      </c>
      <c r="F52" s="26">
        <v>2295685.4900000002</v>
      </c>
      <c r="G52" s="26">
        <v>8646117.4900000002</v>
      </c>
      <c r="H52" s="26">
        <v>5386660.25</v>
      </c>
      <c r="I52" s="26">
        <v>5297964.4000000004</v>
      </c>
      <c r="J52" s="26">
        <v>3634033.4299999997</v>
      </c>
      <c r="K52" s="26">
        <v>3634033.4299999997</v>
      </c>
      <c r="L52" s="27">
        <v>0.42030812491307001</v>
      </c>
    </row>
    <row r="53" spans="1:12" x14ac:dyDescent="0.2">
      <c r="A53" s="24"/>
      <c r="B53" s="24" t="s">
        <v>170</v>
      </c>
      <c r="C53" s="24"/>
      <c r="D53" s="24"/>
      <c r="E53" s="26">
        <v>6350432</v>
      </c>
      <c r="F53" s="26">
        <v>2295685.4900000002</v>
      </c>
      <c r="G53" s="26">
        <v>8646117.4900000002</v>
      </c>
      <c r="H53" s="26">
        <v>5386660.25</v>
      </c>
      <c r="I53" s="26">
        <v>5297964.4000000004</v>
      </c>
      <c r="J53" s="26">
        <v>3634033.4299999997</v>
      </c>
      <c r="K53" s="26">
        <v>3634033.4299999997</v>
      </c>
      <c r="L53" s="27">
        <v>0.42030812491307001</v>
      </c>
    </row>
    <row r="54" spans="1:12" x14ac:dyDescent="0.2">
      <c r="A54" s="24"/>
      <c r="B54" s="24" t="s">
        <v>100</v>
      </c>
      <c r="C54" s="24" t="s">
        <v>291</v>
      </c>
      <c r="D54" s="24" t="s">
        <v>369</v>
      </c>
      <c r="E54" s="26">
        <v>439350</v>
      </c>
      <c r="F54" s="26">
        <v>0</v>
      </c>
      <c r="G54" s="26">
        <v>439350</v>
      </c>
      <c r="H54" s="26">
        <v>430036.3</v>
      </c>
      <c r="I54" s="26">
        <v>430036.3</v>
      </c>
      <c r="J54" s="26">
        <v>353705.2</v>
      </c>
      <c r="K54" s="26">
        <v>353705.2</v>
      </c>
      <c r="L54" s="27">
        <v>0.80506475475133721</v>
      </c>
    </row>
    <row r="55" spans="1:12" x14ac:dyDescent="0.2">
      <c r="A55" s="24"/>
      <c r="B55" s="24"/>
      <c r="C55" s="24"/>
      <c r="D55" s="24" t="s">
        <v>370</v>
      </c>
      <c r="E55" s="26">
        <v>993400</v>
      </c>
      <c r="F55" s="26">
        <v>0</v>
      </c>
      <c r="G55" s="26">
        <v>993400</v>
      </c>
      <c r="H55" s="26">
        <v>885463.34</v>
      </c>
      <c r="I55" s="26">
        <v>885463.34</v>
      </c>
      <c r="J55" s="26">
        <v>861905.99</v>
      </c>
      <c r="K55" s="26">
        <v>861905.99</v>
      </c>
      <c r="L55" s="27">
        <v>0.86763236359975837</v>
      </c>
    </row>
    <row r="56" spans="1:12" x14ac:dyDescent="0.2">
      <c r="A56" s="24"/>
      <c r="B56" s="24"/>
      <c r="C56" s="24"/>
      <c r="D56" s="24" t="s">
        <v>385</v>
      </c>
      <c r="E56" s="26">
        <v>38000</v>
      </c>
      <c r="F56" s="26">
        <v>0</v>
      </c>
      <c r="G56" s="26">
        <v>38000</v>
      </c>
      <c r="H56" s="26">
        <v>225.6</v>
      </c>
      <c r="I56" s="26">
        <v>225.6</v>
      </c>
      <c r="J56" s="26">
        <v>225.6</v>
      </c>
      <c r="K56" s="26">
        <v>225.6</v>
      </c>
      <c r="L56" s="27">
        <v>5.9368421052631579E-3</v>
      </c>
    </row>
    <row r="57" spans="1:12" x14ac:dyDescent="0.2">
      <c r="A57" s="24"/>
      <c r="B57" s="24"/>
      <c r="C57" s="24" t="s">
        <v>386</v>
      </c>
      <c r="D57" s="24"/>
      <c r="E57" s="26">
        <v>1470750</v>
      </c>
      <c r="F57" s="26">
        <v>0</v>
      </c>
      <c r="G57" s="26">
        <v>1470750</v>
      </c>
      <c r="H57" s="26">
        <v>1315725.24</v>
      </c>
      <c r="I57" s="26">
        <v>1315725.24</v>
      </c>
      <c r="J57" s="26">
        <v>1215836.79</v>
      </c>
      <c r="K57" s="26">
        <v>1215836.79</v>
      </c>
      <c r="L57" s="27">
        <v>0.82667808261091269</v>
      </c>
    </row>
    <row r="58" spans="1:12" x14ac:dyDescent="0.2">
      <c r="A58" s="24"/>
      <c r="B58" s="24" t="s">
        <v>387</v>
      </c>
      <c r="C58" s="24"/>
      <c r="D58" s="24"/>
      <c r="E58" s="26">
        <v>1470750</v>
      </c>
      <c r="F58" s="26">
        <v>0</v>
      </c>
      <c r="G58" s="26">
        <v>1470750</v>
      </c>
      <c r="H58" s="26">
        <v>1315725.24</v>
      </c>
      <c r="I58" s="26">
        <v>1315725.24</v>
      </c>
      <c r="J58" s="26">
        <v>1215836.79</v>
      </c>
      <c r="K58" s="26">
        <v>1215836.79</v>
      </c>
      <c r="L58" s="27">
        <v>0.82667808261091269</v>
      </c>
    </row>
    <row r="59" spans="1:12" x14ac:dyDescent="0.2">
      <c r="A59" s="24"/>
      <c r="B59" s="24" t="s">
        <v>101</v>
      </c>
      <c r="C59" s="24" t="s">
        <v>292</v>
      </c>
      <c r="D59" s="24" t="s">
        <v>369</v>
      </c>
      <c r="E59" s="26">
        <v>1948244</v>
      </c>
      <c r="F59" s="26">
        <v>0</v>
      </c>
      <c r="G59" s="26">
        <v>1948244</v>
      </c>
      <c r="H59" s="26">
        <v>1754755.6600000001</v>
      </c>
      <c r="I59" s="26">
        <v>1754755.6600000001</v>
      </c>
      <c r="J59" s="26">
        <v>1492177.72</v>
      </c>
      <c r="K59" s="26">
        <v>1492177.72</v>
      </c>
      <c r="L59" s="27">
        <v>0.7659090545126791</v>
      </c>
    </row>
    <row r="60" spans="1:12" x14ac:dyDescent="0.2">
      <c r="A60" s="24"/>
      <c r="B60" s="24"/>
      <c r="C60" s="24"/>
      <c r="D60" s="24" t="s">
        <v>370</v>
      </c>
      <c r="E60" s="26">
        <v>880000</v>
      </c>
      <c r="F60" s="26">
        <v>0</v>
      </c>
      <c r="G60" s="26">
        <v>880000</v>
      </c>
      <c r="H60" s="26">
        <v>802293.22000000009</v>
      </c>
      <c r="I60" s="26">
        <v>795274.77</v>
      </c>
      <c r="J60" s="26">
        <v>643552.02</v>
      </c>
      <c r="K60" s="26">
        <v>643552.02</v>
      </c>
      <c r="L60" s="27">
        <v>0.73130911363636364</v>
      </c>
    </row>
    <row r="61" spans="1:12" x14ac:dyDescent="0.2">
      <c r="A61" s="24"/>
      <c r="B61" s="24"/>
      <c r="C61" s="24"/>
      <c r="D61" s="24" t="s">
        <v>165</v>
      </c>
      <c r="E61" s="26">
        <v>0</v>
      </c>
      <c r="F61" s="26">
        <v>2906.25</v>
      </c>
      <c r="G61" s="26">
        <v>2906.25</v>
      </c>
      <c r="H61" s="26">
        <v>2906.25</v>
      </c>
      <c r="I61" s="26">
        <v>2906.25</v>
      </c>
      <c r="J61" s="26">
        <v>2906.25</v>
      </c>
      <c r="K61" s="26">
        <v>2906.25</v>
      </c>
      <c r="L61" s="27">
        <v>1</v>
      </c>
    </row>
    <row r="62" spans="1:12" x14ac:dyDescent="0.2">
      <c r="A62" s="24"/>
      <c r="B62" s="24"/>
      <c r="C62" s="24" t="s">
        <v>325</v>
      </c>
      <c r="D62" s="24"/>
      <c r="E62" s="26">
        <v>2828244</v>
      </c>
      <c r="F62" s="26">
        <v>2906.25</v>
      </c>
      <c r="G62" s="26">
        <v>2831150.25</v>
      </c>
      <c r="H62" s="26">
        <v>2559955.1300000004</v>
      </c>
      <c r="I62" s="26">
        <v>2552936.6800000002</v>
      </c>
      <c r="J62" s="26">
        <v>2138635.9900000002</v>
      </c>
      <c r="K62" s="26">
        <v>2138635.9900000002</v>
      </c>
      <c r="L62" s="27">
        <v>0.75539473399548474</v>
      </c>
    </row>
    <row r="63" spans="1:12" x14ac:dyDescent="0.2">
      <c r="A63" s="24"/>
      <c r="B63" s="24" t="s">
        <v>171</v>
      </c>
      <c r="C63" s="24"/>
      <c r="D63" s="24"/>
      <c r="E63" s="26">
        <v>2828244</v>
      </c>
      <c r="F63" s="26">
        <v>2906.25</v>
      </c>
      <c r="G63" s="26">
        <v>2831150.25</v>
      </c>
      <c r="H63" s="26">
        <v>2559955.1300000004</v>
      </c>
      <c r="I63" s="26">
        <v>2552936.6800000002</v>
      </c>
      <c r="J63" s="26">
        <v>2138635.9900000002</v>
      </c>
      <c r="K63" s="26">
        <v>2138635.9900000002</v>
      </c>
      <c r="L63" s="27">
        <v>0.75539473399548474</v>
      </c>
    </row>
    <row r="64" spans="1:12" x14ac:dyDescent="0.2">
      <c r="A64" s="24"/>
      <c r="B64" s="24" t="s">
        <v>138</v>
      </c>
      <c r="C64" s="24" t="s">
        <v>290</v>
      </c>
      <c r="D64" s="24" t="s">
        <v>369</v>
      </c>
      <c r="E64" s="26">
        <v>1890418</v>
      </c>
      <c r="F64" s="26">
        <v>0</v>
      </c>
      <c r="G64" s="26">
        <v>1890418</v>
      </c>
      <c r="H64" s="26">
        <v>1711391.97</v>
      </c>
      <c r="I64" s="26">
        <v>1711391.97</v>
      </c>
      <c r="J64" s="26">
        <v>1434715.6199999999</v>
      </c>
      <c r="K64" s="26">
        <v>1434715.6199999999</v>
      </c>
      <c r="L64" s="27">
        <v>0.75894094321996508</v>
      </c>
    </row>
    <row r="65" spans="1:12" x14ac:dyDescent="0.2">
      <c r="A65" s="24"/>
      <c r="B65" s="24"/>
      <c r="C65" s="24"/>
      <c r="D65" s="24" t="s">
        <v>370</v>
      </c>
      <c r="E65" s="26">
        <v>401500</v>
      </c>
      <c r="F65" s="26">
        <v>229221.84</v>
      </c>
      <c r="G65" s="26">
        <v>630721.84</v>
      </c>
      <c r="H65" s="26">
        <v>589742.33000000007</v>
      </c>
      <c r="I65" s="26">
        <v>589742.33000000007</v>
      </c>
      <c r="J65" s="26">
        <v>189742.33</v>
      </c>
      <c r="K65" s="26">
        <v>189742.33</v>
      </c>
      <c r="L65" s="27">
        <v>0.3008336131185817</v>
      </c>
    </row>
    <row r="66" spans="1:12" x14ac:dyDescent="0.2">
      <c r="A66" s="24"/>
      <c r="B66" s="24"/>
      <c r="C66" s="24" t="s">
        <v>388</v>
      </c>
      <c r="D66" s="24"/>
      <c r="E66" s="26">
        <v>2291918</v>
      </c>
      <c r="F66" s="26">
        <v>229221.84</v>
      </c>
      <c r="G66" s="26">
        <v>2521139.84</v>
      </c>
      <c r="H66" s="26">
        <v>2301134.2999999998</v>
      </c>
      <c r="I66" s="26">
        <v>2301134.2999999998</v>
      </c>
      <c r="J66" s="26">
        <v>1624457.95</v>
      </c>
      <c r="K66" s="26">
        <v>1624457.95</v>
      </c>
      <c r="L66" s="27">
        <v>0.64433472678770565</v>
      </c>
    </row>
    <row r="67" spans="1:12" x14ac:dyDescent="0.2">
      <c r="A67" s="24"/>
      <c r="B67" s="24" t="s">
        <v>389</v>
      </c>
      <c r="C67" s="24"/>
      <c r="D67" s="24"/>
      <c r="E67" s="26">
        <v>2291918</v>
      </c>
      <c r="F67" s="26">
        <v>229221.84</v>
      </c>
      <c r="G67" s="26">
        <v>2521139.84</v>
      </c>
      <c r="H67" s="26">
        <v>2301134.2999999998</v>
      </c>
      <c r="I67" s="26">
        <v>2301134.2999999998</v>
      </c>
      <c r="J67" s="26">
        <v>1624457.95</v>
      </c>
      <c r="K67" s="26">
        <v>1624457.95</v>
      </c>
      <c r="L67" s="27">
        <v>0.64433472678770565</v>
      </c>
    </row>
    <row r="68" spans="1:12" x14ac:dyDescent="0.2">
      <c r="A68" s="24" t="s">
        <v>172</v>
      </c>
      <c r="B68" s="24"/>
      <c r="C68" s="24"/>
      <c r="D68" s="24"/>
      <c r="E68" s="26">
        <v>27040821</v>
      </c>
      <c r="F68" s="26">
        <v>2506813.58</v>
      </c>
      <c r="G68" s="26">
        <v>29547634.580000002</v>
      </c>
      <c r="H68" s="26">
        <v>21796368.359999999</v>
      </c>
      <c r="I68" s="26">
        <v>21686497.980000004</v>
      </c>
      <c r="J68" s="26">
        <v>18658013.400000002</v>
      </c>
      <c r="K68" s="26">
        <v>18658013.400000002</v>
      </c>
      <c r="L68" s="27">
        <v>0.63145539956789365</v>
      </c>
    </row>
    <row r="69" spans="1:12" x14ac:dyDescent="0.2">
      <c r="A69" s="24" t="s">
        <v>158</v>
      </c>
      <c r="B69" s="24" t="s">
        <v>99</v>
      </c>
      <c r="C69" s="24" t="s">
        <v>289</v>
      </c>
      <c r="D69" s="24" t="s">
        <v>165</v>
      </c>
      <c r="E69" s="26">
        <v>0</v>
      </c>
      <c r="F69" s="26">
        <v>993880</v>
      </c>
      <c r="G69" s="26">
        <v>993880</v>
      </c>
      <c r="H69" s="26">
        <v>993880</v>
      </c>
      <c r="I69" s="26">
        <v>0</v>
      </c>
      <c r="J69" s="26">
        <v>0</v>
      </c>
      <c r="K69" s="26">
        <v>0</v>
      </c>
      <c r="L69" s="27">
        <v>0</v>
      </c>
    </row>
    <row r="70" spans="1:12" x14ac:dyDescent="0.2">
      <c r="A70" s="24"/>
      <c r="B70" s="24"/>
      <c r="C70" s="24" t="s">
        <v>324</v>
      </c>
      <c r="D70" s="24"/>
      <c r="E70" s="26">
        <v>0</v>
      </c>
      <c r="F70" s="26">
        <v>993880</v>
      </c>
      <c r="G70" s="26">
        <v>993880</v>
      </c>
      <c r="H70" s="26">
        <v>993880</v>
      </c>
      <c r="I70" s="26">
        <v>0</v>
      </c>
      <c r="J70" s="26">
        <v>0</v>
      </c>
      <c r="K70" s="26">
        <v>0</v>
      </c>
      <c r="L70" s="27">
        <v>0</v>
      </c>
    </row>
    <row r="71" spans="1:12" x14ac:dyDescent="0.2">
      <c r="A71" s="24"/>
      <c r="B71" s="24" t="s">
        <v>170</v>
      </c>
      <c r="C71" s="24"/>
      <c r="D71" s="24"/>
      <c r="E71" s="26">
        <v>0</v>
      </c>
      <c r="F71" s="26">
        <v>993880</v>
      </c>
      <c r="G71" s="26">
        <v>993880</v>
      </c>
      <c r="H71" s="26">
        <v>993880</v>
      </c>
      <c r="I71" s="26">
        <v>0</v>
      </c>
      <c r="J71" s="26">
        <v>0</v>
      </c>
      <c r="K71" s="26">
        <v>0</v>
      </c>
      <c r="L71" s="27">
        <v>0</v>
      </c>
    </row>
    <row r="72" spans="1:12" x14ac:dyDescent="0.2">
      <c r="A72" s="24"/>
      <c r="B72" s="24" t="s">
        <v>101</v>
      </c>
      <c r="C72" s="24" t="s">
        <v>292</v>
      </c>
      <c r="D72" s="24" t="s">
        <v>165</v>
      </c>
      <c r="E72" s="26">
        <v>5288165</v>
      </c>
      <c r="F72" s="26">
        <v>4747100.68</v>
      </c>
      <c r="G72" s="26">
        <v>10035265.68</v>
      </c>
      <c r="H72" s="26">
        <v>9943458.6799999997</v>
      </c>
      <c r="I72" s="26">
        <v>9943458.6799999997</v>
      </c>
      <c r="J72" s="26">
        <v>4759369.57</v>
      </c>
      <c r="K72" s="26">
        <v>4759369.57</v>
      </c>
      <c r="L72" s="27">
        <v>0.47426443123327455</v>
      </c>
    </row>
    <row r="73" spans="1:12" x14ac:dyDescent="0.2">
      <c r="A73" s="24"/>
      <c r="B73" s="24"/>
      <c r="C73" s="24" t="s">
        <v>325</v>
      </c>
      <c r="D73" s="24"/>
      <c r="E73" s="26">
        <v>5288165</v>
      </c>
      <c r="F73" s="26">
        <v>4747100.68</v>
      </c>
      <c r="G73" s="26">
        <v>10035265.68</v>
      </c>
      <c r="H73" s="26">
        <v>9943458.6799999997</v>
      </c>
      <c r="I73" s="26">
        <v>9943458.6799999997</v>
      </c>
      <c r="J73" s="26">
        <v>4759369.57</v>
      </c>
      <c r="K73" s="26">
        <v>4759369.57</v>
      </c>
      <c r="L73" s="27">
        <v>0.47426443123327455</v>
      </c>
    </row>
    <row r="74" spans="1:12" x14ac:dyDescent="0.2">
      <c r="A74" s="24"/>
      <c r="B74" s="24" t="s">
        <v>171</v>
      </c>
      <c r="C74" s="24"/>
      <c r="D74" s="24"/>
      <c r="E74" s="26">
        <v>5288165</v>
      </c>
      <c r="F74" s="26">
        <v>4747100.68</v>
      </c>
      <c r="G74" s="26">
        <v>10035265.68</v>
      </c>
      <c r="H74" s="26">
        <v>9943458.6799999997</v>
      </c>
      <c r="I74" s="26">
        <v>9943458.6799999997</v>
      </c>
      <c r="J74" s="26">
        <v>4759369.57</v>
      </c>
      <c r="K74" s="26">
        <v>4759369.57</v>
      </c>
      <c r="L74" s="27">
        <v>0.47426443123327455</v>
      </c>
    </row>
    <row r="75" spans="1:12" x14ac:dyDescent="0.2">
      <c r="A75" s="24" t="s">
        <v>173</v>
      </c>
      <c r="B75" s="24"/>
      <c r="C75" s="24"/>
      <c r="D75" s="24"/>
      <c r="E75" s="26">
        <v>5288165</v>
      </c>
      <c r="F75" s="26">
        <v>5740980.6799999997</v>
      </c>
      <c r="G75" s="26">
        <v>11029145.68</v>
      </c>
      <c r="H75" s="26">
        <v>10937338.68</v>
      </c>
      <c r="I75" s="26">
        <v>9943458.6799999997</v>
      </c>
      <c r="J75" s="26">
        <v>4759369.57</v>
      </c>
      <c r="K75" s="26">
        <v>4759369.57</v>
      </c>
      <c r="L75" s="27">
        <v>0.43152658493128188</v>
      </c>
    </row>
    <row r="76" spans="1:12" x14ac:dyDescent="0.2">
      <c r="A76" s="24" t="s">
        <v>102</v>
      </c>
      <c r="B76" s="24" t="s">
        <v>103</v>
      </c>
      <c r="C76" s="24" t="s">
        <v>293</v>
      </c>
      <c r="D76" s="24" t="s">
        <v>371</v>
      </c>
      <c r="E76" s="26">
        <v>9902008</v>
      </c>
      <c r="F76" s="26">
        <v>672050</v>
      </c>
      <c r="G76" s="26">
        <v>10574058</v>
      </c>
      <c r="H76" s="26">
        <v>10489547.890000004</v>
      </c>
      <c r="I76" s="26">
        <v>10489547.890000004</v>
      </c>
      <c r="J76" s="26">
        <v>9073494.9700000044</v>
      </c>
      <c r="K76" s="26">
        <v>9073494.9700000044</v>
      </c>
      <c r="L76" s="27">
        <v>0.85809014571321662</v>
      </c>
    </row>
    <row r="77" spans="1:12" x14ac:dyDescent="0.2">
      <c r="A77" s="24"/>
      <c r="B77" s="24"/>
      <c r="C77" s="24"/>
      <c r="D77" s="24" t="s">
        <v>384</v>
      </c>
      <c r="E77" s="26">
        <v>2167732</v>
      </c>
      <c r="F77" s="26">
        <v>329027.7</v>
      </c>
      <c r="G77" s="26">
        <v>2496759.7000000002</v>
      </c>
      <c r="H77" s="26">
        <v>2496759</v>
      </c>
      <c r="I77" s="26">
        <v>2496759</v>
      </c>
      <c r="J77" s="26">
        <v>1292434.6000000001</v>
      </c>
      <c r="K77" s="26">
        <v>1292434.6000000001</v>
      </c>
      <c r="L77" s="27">
        <v>0.51764476973895401</v>
      </c>
    </row>
    <row r="78" spans="1:12" x14ac:dyDescent="0.2">
      <c r="A78" s="24"/>
      <c r="B78" s="24"/>
      <c r="C78" s="24" t="s">
        <v>390</v>
      </c>
      <c r="D78" s="24"/>
      <c r="E78" s="26">
        <v>12069740</v>
      </c>
      <c r="F78" s="26">
        <v>1001077.7</v>
      </c>
      <c r="G78" s="26">
        <v>13070817.699999999</v>
      </c>
      <c r="H78" s="26">
        <v>12986306.890000004</v>
      </c>
      <c r="I78" s="26">
        <v>12986306.890000004</v>
      </c>
      <c r="J78" s="26">
        <v>10365929.570000004</v>
      </c>
      <c r="K78" s="26">
        <v>10365929.570000004</v>
      </c>
      <c r="L78" s="27">
        <v>0.79305899660738166</v>
      </c>
    </row>
    <row r="79" spans="1:12" x14ac:dyDescent="0.2">
      <c r="A79" s="24"/>
      <c r="B79" s="24" t="s">
        <v>391</v>
      </c>
      <c r="C79" s="24"/>
      <c r="D79" s="24"/>
      <c r="E79" s="26">
        <v>12069740</v>
      </c>
      <c r="F79" s="26">
        <v>1001077.7</v>
      </c>
      <c r="G79" s="26">
        <v>13070817.699999999</v>
      </c>
      <c r="H79" s="26">
        <v>12986306.890000004</v>
      </c>
      <c r="I79" s="26">
        <v>12986306.890000004</v>
      </c>
      <c r="J79" s="26">
        <v>10365929.570000004</v>
      </c>
      <c r="K79" s="26">
        <v>10365929.570000004</v>
      </c>
      <c r="L79" s="27">
        <v>0.79305899660738166</v>
      </c>
    </row>
    <row r="80" spans="1:12" x14ac:dyDescent="0.2">
      <c r="A80" s="24"/>
      <c r="B80" s="24" t="s">
        <v>104</v>
      </c>
      <c r="C80" s="24" t="s">
        <v>294</v>
      </c>
      <c r="D80" s="24" t="s">
        <v>369</v>
      </c>
      <c r="E80" s="26">
        <v>441850</v>
      </c>
      <c r="F80" s="26">
        <v>-26000</v>
      </c>
      <c r="G80" s="26">
        <v>415850</v>
      </c>
      <c r="H80" s="26">
        <v>380756.43000000005</v>
      </c>
      <c r="I80" s="26">
        <v>380756.43000000005</v>
      </c>
      <c r="J80" s="26">
        <v>317341.92</v>
      </c>
      <c r="K80" s="26">
        <v>317341.92</v>
      </c>
      <c r="L80" s="27">
        <v>0.76311631597931939</v>
      </c>
    </row>
    <row r="81" spans="1:12" x14ac:dyDescent="0.2">
      <c r="A81" s="24"/>
      <c r="B81" s="24"/>
      <c r="C81" s="24"/>
      <c r="D81" s="24" t="s">
        <v>370</v>
      </c>
      <c r="E81" s="26">
        <v>4775</v>
      </c>
      <c r="F81" s="26">
        <v>0</v>
      </c>
      <c r="G81" s="26">
        <v>4775</v>
      </c>
      <c r="H81" s="26">
        <v>3876.53</v>
      </c>
      <c r="I81" s="26">
        <v>3876.53</v>
      </c>
      <c r="J81" s="26">
        <v>3794.81</v>
      </c>
      <c r="K81" s="26">
        <v>3794.81</v>
      </c>
      <c r="L81" s="27">
        <v>0.79472460732984296</v>
      </c>
    </row>
    <row r="82" spans="1:12" x14ac:dyDescent="0.2">
      <c r="A82" s="24"/>
      <c r="B82" s="24"/>
      <c r="C82" s="24"/>
      <c r="D82" s="24" t="s">
        <v>383</v>
      </c>
      <c r="E82" s="26">
        <v>200</v>
      </c>
      <c r="F82" s="26">
        <v>0</v>
      </c>
      <c r="G82" s="26">
        <v>200</v>
      </c>
      <c r="H82" s="26">
        <v>0</v>
      </c>
      <c r="I82" s="26">
        <v>0</v>
      </c>
      <c r="J82" s="26">
        <v>0</v>
      </c>
      <c r="K82" s="26">
        <v>0</v>
      </c>
      <c r="L82" s="27">
        <v>0</v>
      </c>
    </row>
    <row r="83" spans="1:12" x14ac:dyDescent="0.2">
      <c r="A83" s="24"/>
      <c r="B83" s="24"/>
      <c r="C83" s="24"/>
      <c r="D83" s="24" t="s">
        <v>385</v>
      </c>
      <c r="E83" s="26">
        <v>1000</v>
      </c>
      <c r="F83" s="26">
        <v>0</v>
      </c>
      <c r="G83" s="26">
        <v>1000</v>
      </c>
      <c r="H83" s="26">
        <v>0</v>
      </c>
      <c r="I83" s="26">
        <v>0</v>
      </c>
      <c r="J83" s="26">
        <v>0</v>
      </c>
      <c r="K83" s="26">
        <v>0</v>
      </c>
      <c r="L83" s="27">
        <v>0</v>
      </c>
    </row>
    <row r="84" spans="1:12" x14ac:dyDescent="0.2">
      <c r="A84" s="24"/>
      <c r="B84" s="24"/>
      <c r="C84" s="24" t="s">
        <v>392</v>
      </c>
      <c r="D84" s="24"/>
      <c r="E84" s="26">
        <v>447825</v>
      </c>
      <c r="F84" s="26">
        <v>-26000</v>
      </c>
      <c r="G84" s="26">
        <v>421825</v>
      </c>
      <c r="H84" s="26">
        <v>384632.96000000008</v>
      </c>
      <c r="I84" s="26">
        <v>384632.96000000008</v>
      </c>
      <c r="J84" s="26">
        <v>321136.73</v>
      </c>
      <c r="K84" s="26">
        <v>321136.73</v>
      </c>
      <c r="L84" s="27">
        <v>0.76130321815918922</v>
      </c>
    </row>
    <row r="85" spans="1:12" x14ac:dyDescent="0.2">
      <c r="A85" s="24"/>
      <c r="B85" s="24" t="s">
        <v>393</v>
      </c>
      <c r="C85" s="24"/>
      <c r="D85" s="24"/>
      <c r="E85" s="26">
        <v>447825</v>
      </c>
      <c r="F85" s="26">
        <v>-26000</v>
      </c>
      <c r="G85" s="26">
        <v>421825</v>
      </c>
      <c r="H85" s="26">
        <v>384632.96000000008</v>
      </c>
      <c r="I85" s="26">
        <v>384632.96000000008</v>
      </c>
      <c r="J85" s="26">
        <v>321136.73</v>
      </c>
      <c r="K85" s="26">
        <v>321136.73</v>
      </c>
      <c r="L85" s="27">
        <v>0.76130321815918922</v>
      </c>
    </row>
    <row r="86" spans="1:12" x14ac:dyDescent="0.2">
      <c r="A86" s="24"/>
      <c r="B86" s="24" t="s">
        <v>105</v>
      </c>
      <c r="C86" s="24" t="s">
        <v>295</v>
      </c>
      <c r="D86" s="24" t="s">
        <v>369</v>
      </c>
      <c r="E86" s="26">
        <v>1887609</v>
      </c>
      <c r="F86" s="26">
        <v>26000</v>
      </c>
      <c r="G86" s="26">
        <v>1913609</v>
      </c>
      <c r="H86" s="26">
        <v>1691271.75</v>
      </c>
      <c r="I86" s="26">
        <v>1691271.75</v>
      </c>
      <c r="J86" s="26">
        <v>1428005.18</v>
      </c>
      <c r="K86" s="26">
        <v>1428005.18</v>
      </c>
      <c r="L86" s="27">
        <v>0.74623665545051254</v>
      </c>
    </row>
    <row r="87" spans="1:12" x14ac:dyDescent="0.2">
      <c r="A87" s="24"/>
      <c r="B87" s="24"/>
      <c r="C87" s="24"/>
      <c r="D87" s="24" t="s">
        <v>370</v>
      </c>
      <c r="E87" s="26">
        <v>2864146</v>
      </c>
      <c r="F87" s="26">
        <v>-216521</v>
      </c>
      <c r="G87" s="26">
        <v>2647625</v>
      </c>
      <c r="H87" s="26">
        <v>2438639.64</v>
      </c>
      <c r="I87" s="26">
        <v>2408163.64</v>
      </c>
      <c r="J87" s="26">
        <v>1532748.0799999998</v>
      </c>
      <c r="K87" s="26">
        <v>1523248.38</v>
      </c>
      <c r="L87" s="27">
        <v>0.57891434021056598</v>
      </c>
    </row>
    <row r="88" spans="1:12" x14ac:dyDescent="0.2">
      <c r="A88" s="24"/>
      <c r="B88" s="24"/>
      <c r="C88" s="24"/>
      <c r="D88" s="24" t="s">
        <v>371</v>
      </c>
      <c r="E88" s="26">
        <v>558000</v>
      </c>
      <c r="F88" s="26">
        <v>0</v>
      </c>
      <c r="G88" s="26">
        <v>558000</v>
      </c>
      <c r="H88" s="26">
        <v>532622.63</v>
      </c>
      <c r="I88" s="26">
        <v>532622.63</v>
      </c>
      <c r="J88" s="26">
        <v>507487.4</v>
      </c>
      <c r="K88" s="26">
        <v>505945.73</v>
      </c>
      <c r="L88" s="27">
        <v>0.90947562724014341</v>
      </c>
    </row>
    <row r="89" spans="1:12" x14ac:dyDescent="0.2">
      <c r="A89" s="24"/>
      <c r="B89" s="24"/>
      <c r="C89" s="24"/>
      <c r="D89" s="24" t="s">
        <v>165</v>
      </c>
      <c r="E89" s="26">
        <v>225000</v>
      </c>
      <c r="F89" s="26">
        <v>485464.42000000004</v>
      </c>
      <c r="G89" s="26">
        <v>710464.42</v>
      </c>
      <c r="H89" s="26">
        <v>709259.28999999992</v>
      </c>
      <c r="I89" s="26">
        <v>442053.87</v>
      </c>
      <c r="J89" s="26">
        <v>357558.27999999997</v>
      </c>
      <c r="K89" s="26">
        <v>356650.77999999997</v>
      </c>
      <c r="L89" s="27">
        <v>0.50327401335593969</v>
      </c>
    </row>
    <row r="90" spans="1:12" x14ac:dyDescent="0.2">
      <c r="A90" s="24"/>
      <c r="B90" s="24"/>
      <c r="C90" s="24" t="s">
        <v>326</v>
      </c>
      <c r="D90" s="24"/>
      <c r="E90" s="26">
        <v>5534755</v>
      </c>
      <c r="F90" s="26">
        <v>294943.42000000004</v>
      </c>
      <c r="G90" s="26">
        <v>5829698.4199999999</v>
      </c>
      <c r="H90" s="26">
        <v>5371793.3100000005</v>
      </c>
      <c r="I90" s="26">
        <v>5074111.8900000006</v>
      </c>
      <c r="J90" s="26">
        <v>3825798.9399999995</v>
      </c>
      <c r="K90" s="26">
        <v>3813850.0699999994</v>
      </c>
      <c r="L90" s="27">
        <v>0.65626018095117866</v>
      </c>
    </row>
    <row r="91" spans="1:12" x14ac:dyDescent="0.2">
      <c r="A91" s="24"/>
      <c r="B91" s="24" t="s">
        <v>174</v>
      </c>
      <c r="C91" s="24"/>
      <c r="D91" s="24"/>
      <c r="E91" s="26">
        <v>5534755</v>
      </c>
      <c r="F91" s="26">
        <v>294943.42000000004</v>
      </c>
      <c r="G91" s="26">
        <v>5829698.4199999999</v>
      </c>
      <c r="H91" s="26">
        <v>5371793.3100000005</v>
      </c>
      <c r="I91" s="26">
        <v>5074111.8900000006</v>
      </c>
      <c r="J91" s="26">
        <v>3825798.9399999995</v>
      </c>
      <c r="K91" s="26">
        <v>3813850.0699999994</v>
      </c>
      <c r="L91" s="27">
        <v>0.65626018095117866</v>
      </c>
    </row>
    <row r="92" spans="1:12" x14ac:dyDescent="0.2">
      <c r="A92" s="24" t="s">
        <v>175</v>
      </c>
      <c r="B92" s="24"/>
      <c r="C92" s="24"/>
      <c r="D92" s="24"/>
      <c r="E92" s="26">
        <v>18052320</v>
      </c>
      <c r="F92" s="26">
        <v>1270021.1200000001</v>
      </c>
      <c r="G92" s="26">
        <v>19322341.120000001</v>
      </c>
      <c r="H92" s="26">
        <v>18742733.16</v>
      </c>
      <c r="I92" s="26">
        <v>18445051.740000002</v>
      </c>
      <c r="J92" s="26">
        <v>14512865.240000004</v>
      </c>
      <c r="K92" s="26">
        <v>14500916.370000003</v>
      </c>
      <c r="L92" s="27">
        <v>0.75109248666447392</v>
      </c>
    </row>
    <row r="93" spans="1:12" x14ac:dyDescent="0.2">
      <c r="A93" s="24" t="s">
        <v>106</v>
      </c>
      <c r="B93" s="24" t="s">
        <v>107</v>
      </c>
      <c r="C93" s="24" t="s">
        <v>296</v>
      </c>
      <c r="D93" s="24" t="s">
        <v>383</v>
      </c>
      <c r="E93" s="26">
        <v>4900000</v>
      </c>
      <c r="F93" s="26">
        <v>0</v>
      </c>
      <c r="G93" s="26">
        <v>4900000</v>
      </c>
      <c r="H93" s="26">
        <v>2160333.87</v>
      </c>
      <c r="I93" s="26">
        <v>2160333.87</v>
      </c>
      <c r="J93" s="26">
        <v>2160333.87</v>
      </c>
      <c r="K93" s="26">
        <v>2160333.87</v>
      </c>
      <c r="L93" s="27">
        <v>0.44088446326530617</v>
      </c>
    </row>
    <row r="94" spans="1:12" x14ac:dyDescent="0.2">
      <c r="A94" s="24"/>
      <c r="B94" s="24"/>
      <c r="C94" s="24"/>
      <c r="D94" s="24" t="s">
        <v>394</v>
      </c>
      <c r="E94" s="26">
        <v>14900000</v>
      </c>
      <c r="F94" s="26">
        <v>0</v>
      </c>
      <c r="G94" s="26">
        <v>14900000</v>
      </c>
      <c r="H94" s="26">
        <v>14725633.550000001</v>
      </c>
      <c r="I94" s="26">
        <v>14725633.550000001</v>
      </c>
      <c r="J94" s="26">
        <v>7558740.1399999997</v>
      </c>
      <c r="K94" s="26">
        <v>7558740.1399999997</v>
      </c>
      <c r="L94" s="27">
        <v>0.50729799597315439</v>
      </c>
    </row>
    <row r="95" spans="1:12" x14ac:dyDescent="0.2">
      <c r="A95" s="24"/>
      <c r="B95" s="24"/>
      <c r="C95" s="24" t="s">
        <v>395</v>
      </c>
      <c r="D95" s="24"/>
      <c r="E95" s="26">
        <v>19800000</v>
      </c>
      <c r="F95" s="26">
        <v>0</v>
      </c>
      <c r="G95" s="26">
        <v>19800000</v>
      </c>
      <c r="H95" s="26">
        <v>16885967.420000002</v>
      </c>
      <c r="I95" s="26">
        <v>16885967.420000002</v>
      </c>
      <c r="J95" s="26">
        <v>9719074.0099999998</v>
      </c>
      <c r="K95" s="26">
        <v>9719074.0099999998</v>
      </c>
      <c r="L95" s="27">
        <v>0.49086232373737371</v>
      </c>
    </row>
    <row r="96" spans="1:12" x14ac:dyDescent="0.2">
      <c r="A96" s="24"/>
      <c r="B96" s="24" t="s">
        <v>396</v>
      </c>
      <c r="C96" s="24"/>
      <c r="D96" s="24"/>
      <c r="E96" s="26">
        <v>19800000</v>
      </c>
      <c r="F96" s="26">
        <v>0</v>
      </c>
      <c r="G96" s="26">
        <v>19800000</v>
      </c>
      <c r="H96" s="26">
        <v>16885967.420000002</v>
      </c>
      <c r="I96" s="26">
        <v>16885967.420000002</v>
      </c>
      <c r="J96" s="26">
        <v>9719074.0099999998</v>
      </c>
      <c r="K96" s="26">
        <v>9719074.0099999998</v>
      </c>
      <c r="L96" s="27">
        <v>0.49086232373737371</v>
      </c>
    </row>
    <row r="97" spans="1:12" x14ac:dyDescent="0.2">
      <c r="A97" s="24"/>
      <c r="B97" s="24" t="s">
        <v>108</v>
      </c>
      <c r="C97" s="24" t="s">
        <v>297</v>
      </c>
      <c r="D97" s="24" t="s">
        <v>369</v>
      </c>
      <c r="E97" s="26">
        <v>480614</v>
      </c>
      <c r="F97" s="26">
        <v>-35000</v>
      </c>
      <c r="G97" s="26">
        <v>445614</v>
      </c>
      <c r="H97" s="26">
        <v>444017.86</v>
      </c>
      <c r="I97" s="26">
        <v>444017.86</v>
      </c>
      <c r="J97" s="26">
        <v>388133.25</v>
      </c>
      <c r="K97" s="26">
        <v>388133.25</v>
      </c>
      <c r="L97" s="27">
        <v>0.87100775559116184</v>
      </c>
    </row>
    <row r="98" spans="1:12" x14ac:dyDescent="0.2">
      <c r="A98" s="24"/>
      <c r="B98" s="24"/>
      <c r="C98" s="24"/>
      <c r="D98" s="24" t="s">
        <v>370</v>
      </c>
      <c r="E98" s="26">
        <v>116148</v>
      </c>
      <c r="F98" s="26">
        <v>0</v>
      </c>
      <c r="G98" s="26">
        <v>116148</v>
      </c>
      <c r="H98" s="26">
        <v>105757.37</v>
      </c>
      <c r="I98" s="26">
        <v>104757.37</v>
      </c>
      <c r="J98" s="26">
        <v>58681.49</v>
      </c>
      <c r="K98" s="26">
        <v>58681.49</v>
      </c>
      <c r="L98" s="27">
        <v>0.50523030960498672</v>
      </c>
    </row>
    <row r="99" spans="1:12" x14ac:dyDescent="0.2">
      <c r="A99" s="24"/>
      <c r="B99" s="24"/>
      <c r="C99" s="24"/>
      <c r="D99" s="24" t="s">
        <v>165</v>
      </c>
      <c r="E99" s="26">
        <v>100000</v>
      </c>
      <c r="F99" s="26">
        <v>0</v>
      </c>
      <c r="G99" s="26">
        <v>100000</v>
      </c>
      <c r="H99" s="26">
        <v>0</v>
      </c>
      <c r="I99" s="26">
        <v>0</v>
      </c>
      <c r="J99" s="26">
        <v>0</v>
      </c>
      <c r="K99" s="26">
        <v>0</v>
      </c>
      <c r="L99" s="27">
        <v>0</v>
      </c>
    </row>
    <row r="100" spans="1:12" x14ac:dyDescent="0.2">
      <c r="A100" s="24"/>
      <c r="B100" s="24"/>
      <c r="C100" s="24" t="s">
        <v>327</v>
      </c>
      <c r="D100" s="24"/>
      <c r="E100" s="26">
        <v>696762</v>
      </c>
      <c r="F100" s="26">
        <v>-35000</v>
      </c>
      <c r="G100" s="26">
        <v>661762</v>
      </c>
      <c r="H100" s="26">
        <v>549775.23</v>
      </c>
      <c r="I100" s="26">
        <v>548775.23</v>
      </c>
      <c r="J100" s="26">
        <v>446814.74</v>
      </c>
      <c r="K100" s="26">
        <v>446814.74</v>
      </c>
      <c r="L100" s="27">
        <v>0.6751894789969809</v>
      </c>
    </row>
    <row r="101" spans="1:12" x14ac:dyDescent="0.2">
      <c r="A101" s="24"/>
      <c r="B101" s="24" t="s">
        <v>176</v>
      </c>
      <c r="C101" s="24"/>
      <c r="D101" s="24"/>
      <c r="E101" s="26">
        <v>696762</v>
      </c>
      <c r="F101" s="26">
        <v>-35000</v>
      </c>
      <c r="G101" s="26">
        <v>661762</v>
      </c>
      <c r="H101" s="26">
        <v>549775.23</v>
      </c>
      <c r="I101" s="26">
        <v>548775.23</v>
      </c>
      <c r="J101" s="26">
        <v>446814.74</v>
      </c>
      <c r="K101" s="26">
        <v>446814.74</v>
      </c>
      <c r="L101" s="27">
        <v>0.6751894789969809</v>
      </c>
    </row>
    <row r="102" spans="1:12" x14ac:dyDescent="0.2">
      <c r="A102" s="24"/>
      <c r="B102" s="24" t="s">
        <v>109</v>
      </c>
      <c r="C102" s="24" t="s">
        <v>298</v>
      </c>
      <c r="D102" s="24" t="s">
        <v>369</v>
      </c>
      <c r="E102" s="26">
        <v>28197086</v>
      </c>
      <c r="F102" s="26">
        <v>407348</v>
      </c>
      <c r="G102" s="26">
        <v>28604434</v>
      </c>
      <c r="H102" s="26">
        <v>24803721.149999999</v>
      </c>
      <c r="I102" s="26">
        <v>24717355.729999997</v>
      </c>
      <c r="J102" s="26">
        <v>24396089.57</v>
      </c>
      <c r="K102" s="26">
        <v>24396089.57</v>
      </c>
      <c r="L102" s="27">
        <v>0.85287789892993515</v>
      </c>
    </row>
    <row r="103" spans="1:12" x14ac:dyDescent="0.2">
      <c r="A103" s="24"/>
      <c r="B103" s="24"/>
      <c r="C103" s="24"/>
      <c r="D103" s="24" t="s">
        <v>370</v>
      </c>
      <c r="E103" s="26">
        <v>323635</v>
      </c>
      <c r="F103" s="26">
        <v>-7667.3700000000008</v>
      </c>
      <c r="G103" s="26">
        <v>315967.63</v>
      </c>
      <c r="H103" s="26">
        <v>230253.38</v>
      </c>
      <c r="I103" s="26">
        <v>230253.38</v>
      </c>
      <c r="J103" s="26">
        <v>205318.13</v>
      </c>
      <c r="K103" s="26">
        <v>204741.44</v>
      </c>
      <c r="L103" s="27">
        <v>0.64980748186135395</v>
      </c>
    </row>
    <row r="104" spans="1:12" x14ac:dyDescent="0.2">
      <c r="A104" s="24"/>
      <c r="B104" s="24"/>
      <c r="C104" s="24"/>
      <c r="D104" s="24" t="s">
        <v>165</v>
      </c>
      <c r="E104" s="26">
        <v>277150</v>
      </c>
      <c r="F104" s="26">
        <v>0</v>
      </c>
      <c r="G104" s="26">
        <v>277150</v>
      </c>
      <c r="H104" s="26">
        <v>277149.59999999998</v>
      </c>
      <c r="I104" s="26">
        <v>277149.59999999998</v>
      </c>
      <c r="J104" s="26">
        <v>183424.7</v>
      </c>
      <c r="K104" s="26">
        <v>165558.09</v>
      </c>
      <c r="L104" s="27">
        <v>0.66182464369475014</v>
      </c>
    </row>
    <row r="105" spans="1:12" x14ac:dyDescent="0.2">
      <c r="A105" s="24"/>
      <c r="B105" s="24"/>
      <c r="C105" s="24"/>
      <c r="D105" s="24" t="s">
        <v>385</v>
      </c>
      <c r="E105" s="26">
        <v>570000</v>
      </c>
      <c r="F105" s="26">
        <v>0</v>
      </c>
      <c r="G105" s="26">
        <v>570000</v>
      </c>
      <c r="H105" s="26">
        <v>301093.24</v>
      </c>
      <c r="I105" s="26">
        <v>301093.24</v>
      </c>
      <c r="J105" s="26">
        <v>301093.24</v>
      </c>
      <c r="K105" s="26">
        <v>301093.24</v>
      </c>
      <c r="L105" s="27">
        <v>0.52823375438596487</v>
      </c>
    </row>
    <row r="106" spans="1:12" x14ac:dyDescent="0.2">
      <c r="A106" s="24"/>
      <c r="B106" s="24"/>
      <c r="C106" s="24" t="s">
        <v>328</v>
      </c>
      <c r="D106" s="24"/>
      <c r="E106" s="26">
        <v>29367871</v>
      </c>
      <c r="F106" s="26">
        <v>399680.63</v>
      </c>
      <c r="G106" s="26">
        <v>29767551.629999999</v>
      </c>
      <c r="H106" s="26">
        <v>25612217.369999997</v>
      </c>
      <c r="I106" s="26">
        <v>25525851.949999996</v>
      </c>
      <c r="J106" s="26">
        <v>25085925.639999997</v>
      </c>
      <c r="K106" s="26">
        <v>25067482.34</v>
      </c>
      <c r="L106" s="27">
        <v>0.84272720685292035</v>
      </c>
    </row>
    <row r="107" spans="1:12" x14ac:dyDescent="0.2">
      <c r="A107" s="24"/>
      <c r="B107" s="24" t="s">
        <v>177</v>
      </c>
      <c r="C107" s="24"/>
      <c r="D107" s="24"/>
      <c r="E107" s="26">
        <v>29367871</v>
      </c>
      <c r="F107" s="26">
        <v>399680.63</v>
      </c>
      <c r="G107" s="26">
        <v>29767551.629999999</v>
      </c>
      <c r="H107" s="26">
        <v>25612217.369999997</v>
      </c>
      <c r="I107" s="26">
        <v>25525851.949999996</v>
      </c>
      <c r="J107" s="26">
        <v>25085925.639999997</v>
      </c>
      <c r="K107" s="26">
        <v>25067482.34</v>
      </c>
      <c r="L107" s="27">
        <v>0.84272720685292035</v>
      </c>
    </row>
    <row r="108" spans="1:12" x14ac:dyDescent="0.2">
      <c r="A108" s="24"/>
      <c r="B108" s="24" t="s">
        <v>110</v>
      </c>
      <c r="C108" s="24" t="s">
        <v>299</v>
      </c>
      <c r="D108" s="24" t="s">
        <v>369</v>
      </c>
      <c r="E108" s="26">
        <v>889106</v>
      </c>
      <c r="F108" s="26">
        <v>-15000</v>
      </c>
      <c r="G108" s="26">
        <v>874106</v>
      </c>
      <c r="H108" s="26">
        <v>867428.58000000007</v>
      </c>
      <c r="I108" s="26">
        <v>867428.58000000007</v>
      </c>
      <c r="J108" s="26">
        <v>732507.91999999993</v>
      </c>
      <c r="K108" s="26">
        <v>732507.91999999993</v>
      </c>
      <c r="L108" s="27">
        <v>0.83800811343246695</v>
      </c>
    </row>
    <row r="109" spans="1:12" x14ac:dyDescent="0.2">
      <c r="A109" s="24"/>
      <c r="B109" s="24"/>
      <c r="C109" s="24"/>
      <c r="D109" s="24" t="s">
        <v>370</v>
      </c>
      <c r="E109" s="26">
        <v>1856600</v>
      </c>
      <c r="F109" s="26">
        <v>0</v>
      </c>
      <c r="G109" s="26">
        <v>1856600</v>
      </c>
      <c r="H109" s="26">
        <v>1746421.4000000001</v>
      </c>
      <c r="I109" s="26">
        <v>1744881.45</v>
      </c>
      <c r="J109" s="26">
        <v>1299507.0899999999</v>
      </c>
      <c r="K109" s="26">
        <v>1299507.0899999999</v>
      </c>
      <c r="L109" s="27">
        <v>0.69993918453086279</v>
      </c>
    </row>
    <row r="110" spans="1:12" x14ac:dyDescent="0.2">
      <c r="A110" s="24"/>
      <c r="B110" s="24"/>
      <c r="C110" s="24"/>
      <c r="D110" s="24" t="s">
        <v>165</v>
      </c>
      <c r="E110" s="26">
        <v>4568700</v>
      </c>
      <c r="F110" s="26">
        <v>88738.099999999991</v>
      </c>
      <c r="G110" s="26">
        <v>4657438.0999999996</v>
      </c>
      <c r="H110" s="26">
        <v>4455291.8100000005</v>
      </c>
      <c r="I110" s="26">
        <v>4426982.83</v>
      </c>
      <c r="J110" s="26">
        <v>2219682.29</v>
      </c>
      <c r="K110" s="26">
        <v>2139970.81</v>
      </c>
      <c r="L110" s="27">
        <v>0.47658868294996776</v>
      </c>
    </row>
    <row r="111" spans="1:12" x14ac:dyDescent="0.2">
      <c r="A111" s="24"/>
      <c r="B111" s="24"/>
      <c r="C111" s="24" t="s">
        <v>329</v>
      </c>
      <c r="D111" s="24"/>
      <c r="E111" s="26">
        <v>7314406</v>
      </c>
      <c r="F111" s="26">
        <v>73738.099999999991</v>
      </c>
      <c r="G111" s="26">
        <v>7388144.0999999996</v>
      </c>
      <c r="H111" s="26">
        <v>7069141.790000001</v>
      </c>
      <c r="I111" s="26">
        <v>7039292.8600000003</v>
      </c>
      <c r="J111" s="26">
        <v>4251697.3</v>
      </c>
      <c r="K111" s="26">
        <v>4171985.82</v>
      </c>
      <c r="L111" s="27">
        <v>0.57547568678309902</v>
      </c>
    </row>
    <row r="112" spans="1:12" x14ac:dyDescent="0.2">
      <c r="A112" s="24"/>
      <c r="B112" s="24" t="s">
        <v>178</v>
      </c>
      <c r="C112" s="24"/>
      <c r="D112" s="24"/>
      <c r="E112" s="26">
        <v>7314406</v>
      </c>
      <c r="F112" s="26">
        <v>73738.099999999991</v>
      </c>
      <c r="G112" s="26">
        <v>7388144.0999999996</v>
      </c>
      <c r="H112" s="26">
        <v>7069141.790000001</v>
      </c>
      <c r="I112" s="26">
        <v>7039292.8600000003</v>
      </c>
      <c r="J112" s="26">
        <v>4251697.3</v>
      </c>
      <c r="K112" s="26">
        <v>4171985.82</v>
      </c>
      <c r="L112" s="27">
        <v>0.57547568678309902</v>
      </c>
    </row>
    <row r="113" spans="1:12" x14ac:dyDescent="0.2">
      <c r="A113" s="24"/>
      <c r="B113" s="24" t="s">
        <v>111</v>
      </c>
      <c r="C113" s="24" t="s">
        <v>300</v>
      </c>
      <c r="D113" s="24" t="s">
        <v>369</v>
      </c>
      <c r="E113" s="26">
        <v>821551</v>
      </c>
      <c r="F113" s="26">
        <v>0</v>
      </c>
      <c r="G113" s="26">
        <v>821551</v>
      </c>
      <c r="H113" s="26">
        <v>748002.43</v>
      </c>
      <c r="I113" s="26">
        <v>748002.43</v>
      </c>
      <c r="J113" s="26">
        <v>620076.66000000015</v>
      </c>
      <c r="K113" s="26">
        <v>620076.66000000015</v>
      </c>
      <c r="L113" s="27">
        <v>0.75476344134448159</v>
      </c>
    </row>
    <row r="114" spans="1:12" x14ac:dyDescent="0.2">
      <c r="A114" s="24"/>
      <c r="B114" s="24"/>
      <c r="C114" s="24"/>
      <c r="D114" s="24" t="s">
        <v>370</v>
      </c>
      <c r="E114" s="26">
        <v>21250</v>
      </c>
      <c r="F114" s="26">
        <v>-8500</v>
      </c>
      <c r="G114" s="26">
        <v>12750</v>
      </c>
      <c r="H114" s="26">
        <v>4035.23</v>
      </c>
      <c r="I114" s="26">
        <v>4035.23</v>
      </c>
      <c r="J114" s="26">
        <v>2306.8700000000003</v>
      </c>
      <c r="K114" s="26">
        <v>2306.8700000000003</v>
      </c>
      <c r="L114" s="27">
        <v>0.18093098039215688</v>
      </c>
    </row>
    <row r="115" spans="1:12" x14ac:dyDescent="0.2">
      <c r="A115" s="24"/>
      <c r="B115" s="24"/>
      <c r="C115" s="24"/>
      <c r="D115" s="24" t="s">
        <v>383</v>
      </c>
      <c r="E115" s="26">
        <v>200</v>
      </c>
      <c r="F115" s="26">
        <v>0</v>
      </c>
      <c r="G115" s="26">
        <v>200</v>
      </c>
      <c r="H115" s="26">
        <v>200</v>
      </c>
      <c r="I115" s="26">
        <v>200</v>
      </c>
      <c r="J115" s="26">
        <v>200</v>
      </c>
      <c r="K115" s="26">
        <v>200</v>
      </c>
      <c r="L115" s="27">
        <v>1</v>
      </c>
    </row>
    <row r="116" spans="1:12" x14ac:dyDescent="0.2">
      <c r="A116" s="24"/>
      <c r="B116" s="24"/>
      <c r="C116" s="24"/>
      <c r="D116" s="24" t="s">
        <v>165</v>
      </c>
      <c r="E116" s="26">
        <v>250000</v>
      </c>
      <c r="F116" s="26">
        <v>0</v>
      </c>
      <c r="G116" s="26">
        <v>250000</v>
      </c>
      <c r="H116" s="26">
        <v>244109.71</v>
      </c>
      <c r="I116" s="26">
        <v>244109.71</v>
      </c>
      <c r="J116" s="26">
        <v>13109.71</v>
      </c>
      <c r="K116" s="26">
        <v>13109.71</v>
      </c>
      <c r="L116" s="27">
        <v>5.2438839999999994E-2</v>
      </c>
    </row>
    <row r="117" spans="1:12" x14ac:dyDescent="0.2">
      <c r="A117" s="24"/>
      <c r="B117" s="24"/>
      <c r="C117" s="24" t="s">
        <v>330</v>
      </c>
      <c r="D117" s="24"/>
      <c r="E117" s="26">
        <v>1093001</v>
      </c>
      <c r="F117" s="26">
        <v>-8500</v>
      </c>
      <c r="G117" s="26">
        <v>1084501</v>
      </c>
      <c r="H117" s="26">
        <v>996347.37</v>
      </c>
      <c r="I117" s="26">
        <v>996347.37</v>
      </c>
      <c r="J117" s="26">
        <v>635693.24000000011</v>
      </c>
      <c r="K117" s="26">
        <v>635693.24000000011</v>
      </c>
      <c r="L117" s="27">
        <v>0.58616196757771555</v>
      </c>
    </row>
    <row r="118" spans="1:12" x14ac:dyDescent="0.2">
      <c r="A118" s="24"/>
      <c r="B118" s="24" t="s">
        <v>179</v>
      </c>
      <c r="C118" s="24"/>
      <c r="D118" s="24"/>
      <c r="E118" s="26">
        <v>1093001</v>
      </c>
      <c r="F118" s="26">
        <v>-8500</v>
      </c>
      <c r="G118" s="26">
        <v>1084501</v>
      </c>
      <c r="H118" s="26">
        <v>996347.37</v>
      </c>
      <c r="I118" s="26">
        <v>996347.37</v>
      </c>
      <c r="J118" s="26">
        <v>635693.24000000011</v>
      </c>
      <c r="K118" s="26">
        <v>635693.24000000011</v>
      </c>
      <c r="L118" s="27">
        <v>0.58616196757771555</v>
      </c>
    </row>
    <row r="119" spans="1:12" x14ac:dyDescent="0.2">
      <c r="A119" s="24"/>
      <c r="B119" s="24" t="s">
        <v>112</v>
      </c>
      <c r="C119" s="24" t="s">
        <v>301</v>
      </c>
      <c r="D119" s="24" t="s">
        <v>369</v>
      </c>
      <c r="E119" s="26">
        <v>1432514</v>
      </c>
      <c r="F119" s="26">
        <v>0</v>
      </c>
      <c r="G119" s="26">
        <v>1432514</v>
      </c>
      <c r="H119" s="26">
        <v>1305170.9999999998</v>
      </c>
      <c r="I119" s="26">
        <v>1305170.9999999998</v>
      </c>
      <c r="J119" s="26">
        <v>1095560.03</v>
      </c>
      <c r="K119" s="26">
        <v>1095560.03</v>
      </c>
      <c r="L119" s="27">
        <v>0.76478137735477636</v>
      </c>
    </row>
    <row r="120" spans="1:12" x14ac:dyDescent="0.2">
      <c r="A120" s="24"/>
      <c r="B120" s="24"/>
      <c r="C120" s="24"/>
      <c r="D120" s="24" t="s">
        <v>370</v>
      </c>
      <c r="E120" s="26">
        <v>3506500</v>
      </c>
      <c r="F120" s="26">
        <v>0</v>
      </c>
      <c r="G120" s="26">
        <v>3506500</v>
      </c>
      <c r="H120" s="26">
        <v>3425373.88</v>
      </c>
      <c r="I120" s="26">
        <v>3425373.88</v>
      </c>
      <c r="J120" s="26">
        <v>2699081.6500000004</v>
      </c>
      <c r="K120" s="26">
        <v>2699081.6500000004</v>
      </c>
      <c r="L120" s="27">
        <v>0.76973667474689877</v>
      </c>
    </row>
    <row r="121" spans="1:12" x14ac:dyDescent="0.2">
      <c r="A121" s="24"/>
      <c r="B121" s="24"/>
      <c r="C121" s="24"/>
      <c r="D121" s="24" t="s">
        <v>371</v>
      </c>
      <c r="E121" s="26">
        <v>3000</v>
      </c>
      <c r="F121" s="26">
        <v>0</v>
      </c>
      <c r="G121" s="26">
        <v>3000</v>
      </c>
      <c r="H121" s="26">
        <v>0</v>
      </c>
      <c r="I121" s="26">
        <v>0</v>
      </c>
      <c r="J121" s="26">
        <v>0</v>
      </c>
      <c r="K121" s="26">
        <v>0</v>
      </c>
      <c r="L121" s="27">
        <v>0</v>
      </c>
    </row>
    <row r="122" spans="1:12" x14ac:dyDescent="0.2">
      <c r="A122" s="24"/>
      <c r="B122" s="24"/>
      <c r="C122" s="24"/>
      <c r="D122" s="24" t="s">
        <v>165</v>
      </c>
      <c r="E122" s="26">
        <v>6479</v>
      </c>
      <c r="F122" s="26">
        <v>7667.37</v>
      </c>
      <c r="G122" s="26">
        <v>14146.37</v>
      </c>
      <c r="H122" s="26">
        <v>14146.37</v>
      </c>
      <c r="I122" s="26">
        <v>14146.37</v>
      </c>
      <c r="J122" s="26">
        <v>14146.03</v>
      </c>
      <c r="K122" s="26">
        <v>14146.03</v>
      </c>
      <c r="L122" s="27">
        <v>0.99997596556572466</v>
      </c>
    </row>
    <row r="123" spans="1:12" x14ac:dyDescent="0.2">
      <c r="A123" s="24"/>
      <c r="B123" s="24"/>
      <c r="C123" s="24" t="s">
        <v>331</v>
      </c>
      <c r="D123" s="24"/>
      <c r="E123" s="26">
        <v>4948493</v>
      </c>
      <c r="F123" s="26">
        <v>7667.37</v>
      </c>
      <c r="G123" s="26">
        <v>4956160.37</v>
      </c>
      <c r="H123" s="26">
        <v>4744691.25</v>
      </c>
      <c r="I123" s="26">
        <v>4744691.25</v>
      </c>
      <c r="J123" s="26">
        <v>3808787.7100000004</v>
      </c>
      <c r="K123" s="26">
        <v>3808787.7100000004</v>
      </c>
      <c r="L123" s="27">
        <v>0.76849565503466544</v>
      </c>
    </row>
    <row r="124" spans="1:12" x14ac:dyDescent="0.2">
      <c r="A124" s="24"/>
      <c r="B124" s="24" t="s">
        <v>180</v>
      </c>
      <c r="C124" s="24"/>
      <c r="D124" s="24"/>
      <c r="E124" s="26">
        <v>4948493</v>
      </c>
      <c r="F124" s="26">
        <v>7667.37</v>
      </c>
      <c r="G124" s="26">
        <v>4956160.37</v>
      </c>
      <c r="H124" s="26">
        <v>4744691.25</v>
      </c>
      <c r="I124" s="26">
        <v>4744691.25</v>
      </c>
      <c r="J124" s="26">
        <v>3808787.7100000004</v>
      </c>
      <c r="K124" s="26">
        <v>3808787.7100000004</v>
      </c>
      <c r="L124" s="27">
        <v>0.76849565503466544</v>
      </c>
    </row>
    <row r="125" spans="1:12" x14ac:dyDescent="0.2">
      <c r="A125" s="24"/>
      <c r="B125" s="24" t="s">
        <v>113</v>
      </c>
      <c r="C125" s="24" t="s">
        <v>302</v>
      </c>
      <c r="D125" s="24" t="s">
        <v>397</v>
      </c>
      <c r="E125" s="26">
        <v>200000</v>
      </c>
      <c r="F125" s="26">
        <v>0</v>
      </c>
      <c r="G125" s="26">
        <v>200000</v>
      </c>
      <c r="H125" s="26">
        <v>0</v>
      </c>
      <c r="I125" s="26">
        <v>0</v>
      </c>
      <c r="J125" s="26">
        <v>0</v>
      </c>
      <c r="K125" s="26">
        <v>0</v>
      </c>
      <c r="L125" s="27">
        <v>0</v>
      </c>
    </row>
    <row r="126" spans="1:12" x14ac:dyDescent="0.2">
      <c r="A126" s="24"/>
      <c r="B126" s="24"/>
      <c r="C126" s="24" t="s">
        <v>398</v>
      </c>
      <c r="D126" s="24"/>
      <c r="E126" s="26">
        <v>200000</v>
      </c>
      <c r="F126" s="26">
        <v>0</v>
      </c>
      <c r="G126" s="26">
        <v>200000</v>
      </c>
      <c r="H126" s="26">
        <v>0</v>
      </c>
      <c r="I126" s="26">
        <v>0</v>
      </c>
      <c r="J126" s="26">
        <v>0</v>
      </c>
      <c r="K126" s="26">
        <v>0</v>
      </c>
      <c r="L126" s="27">
        <v>0</v>
      </c>
    </row>
    <row r="127" spans="1:12" x14ac:dyDescent="0.2">
      <c r="A127" s="24"/>
      <c r="B127" s="24" t="s">
        <v>399</v>
      </c>
      <c r="C127" s="24"/>
      <c r="D127" s="24"/>
      <c r="E127" s="26">
        <v>200000</v>
      </c>
      <c r="F127" s="26">
        <v>0</v>
      </c>
      <c r="G127" s="26">
        <v>200000</v>
      </c>
      <c r="H127" s="26">
        <v>0</v>
      </c>
      <c r="I127" s="26">
        <v>0</v>
      </c>
      <c r="J127" s="26">
        <v>0</v>
      </c>
      <c r="K127" s="26">
        <v>0</v>
      </c>
      <c r="L127" s="27">
        <v>0</v>
      </c>
    </row>
    <row r="128" spans="1:12" x14ac:dyDescent="0.2">
      <c r="A128" s="24"/>
      <c r="B128" s="24" t="s">
        <v>114</v>
      </c>
      <c r="C128" s="24" t="s">
        <v>303</v>
      </c>
      <c r="D128" s="24" t="s">
        <v>369</v>
      </c>
      <c r="E128" s="26">
        <v>216040</v>
      </c>
      <c r="F128" s="26">
        <v>-39000</v>
      </c>
      <c r="G128" s="26">
        <v>177040</v>
      </c>
      <c r="H128" s="26">
        <v>154402.38999999998</v>
      </c>
      <c r="I128" s="26">
        <v>154402.38999999998</v>
      </c>
      <c r="J128" s="26">
        <v>122888.63</v>
      </c>
      <c r="K128" s="26">
        <v>122888.63</v>
      </c>
      <c r="L128" s="27">
        <v>0.69412917984636247</v>
      </c>
    </row>
    <row r="129" spans="1:12" x14ac:dyDescent="0.2">
      <c r="A129" s="24"/>
      <c r="B129" s="24"/>
      <c r="C129" s="24"/>
      <c r="D129" s="24" t="s">
        <v>370</v>
      </c>
      <c r="E129" s="26">
        <v>12617</v>
      </c>
      <c r="F129" s="26">
        <v>0</v>
      </c>
      <c r="G129" s="26">
        <v>12617</v>
      </c>
      <c r="H129" s="26">
        <v>7643.83</v>
      </c>
      <c r="I129" s="26">
        <v>7643.83</v>
      </c>
      <c r="J129" s="26">
        <v>6729.1100000000006</v>
      </c>
      <c r="K129" s="26">
        <v>6729.1100000000006</v>
      </c>
      <c r="L129" s="27">
        <v>0.53333676785289696</v>
      </c>
    </row>
    <row r="130" spans="1:12" x14ac:dyDescent="0.2">
      <c r="A130" s="24"/>
      <c r="B130" s="24"/>
      <c r="C130" s="24" t="s">
        <v>400</v>
      </c>
      <c r="D130" s="24"/>
      <c r="E130" s="26">
        <v>228657</v>
      </c>
      <c r="F130" s="26">
        <v>-39000</v>
      </c>
      <c r="G130" s="26">
        <v>189657</v>
      </c>
      <c r="H130" s="26">
        <v>162046.21999999997</v>
      </c>
      <c r="I130" s="26">
        <v>162046.21999999997</v>
      </c>
      <c r="J130" s="26">
        <v>129617.74</v>
      </c>
      <c r="K130" s="26">
        <v>129617.74</v>
      </c>
      <c r="L130" s="27">
        <v>0.68343240692407881</v>
      </c>
    </row>
    <row r="131" spans="1:12" x14ac:dyDescent="0.2">
      <c r="A131" s="24"/>
      <c r="B131" s="24" t="s">
        <v>401</v>
      </c>
      <c r="C131" s="24"/>
      <c r="D131" s="24"/>
      <c r="E131" s="26">
        <v>228657</v>
      </c>
      <c r="F131" s="26">
        <v>-39000</v>
      </c>
      <c r="G131" s="26">
        <v>189657</v>
      </c>
      <c r="H131" s="26">
        <v>162046.21999999997</v>
      </c>
      <c r="I131" s="26">
        <v>162046.21999999997</v>
      </c>
      <c r="J131" s="26">
        <v>129617.74</v>
      </c>
      <c r="K131" s="26">
        <v>129617.74</v>
      </c>
      <c r="L131" s="27">
        <v>0.68343240692407881</v>
      </c>
    </row>
    <row r="132" spans="1:12" x14ac:dyDescent="0.2">
      <c r="A132" s="24"/>
      <c r="B132" s="24" t="s">
        <v>115</v>
      </c>
      <c r="C132" s="24" t="s">
        <v>304</v>
      </c>
      <c r="D132" s="24" t="s">
        <v>369</v>
      </c>
      <c r="E132" s="26">
        <v>1883797</v>
      </c>
      <c r="F132" s="26">
        <v>6000</v>
      </c>
      <c r="G132" s="26">
        <v>1889797</v>
      </c>
      <c r="H132" s="26">
        <v>1877881.5200000003</v>
      </c>
      <c r="I132" s="26">
        <v>1877881.5200000003</v>
      </c>
      <c r="J132" s="26">
        <v>1572370.21</v>
      </c>
      <c r="K132" s="26">
        <v>1572370.21</v>
      </c>
      <c r="L132" s="27">
        <v>0.83203127637518737</v>
      </c>
    </row>
    <row r="133" spans="1:12" x14ac:dyDescent="0.2">
      <c r="A133" s="24"/>
      <c r="B133" s="24"/>
      <c r="C133" s="24"/>
      <c r="D133" s="24" t="s">
        <v>370</v>
      </c>
      <c r="E133" s="26">
        <v>60335</v>
      </c>
      <c r="F133" s="26">
        <v>8500</v>
      </c>
      <c r="G133" s="26">
        <v>68835</v>
      </c>
      <c r="H133" s="26">
        <v>62455.5</v>
      </c>
      <c r="I133" s="26">
        <v>62455.5</v>
      </c>
      <c r="J133" s="26">
        <v>50776.45</v>
      </c>
      <c r="K133" s="26">
        <v>50776.45</v>
      </c>
      <c r="L133" s="27">
        <v>0.73765453620977695</v>
      </c>
    </row>
    <row r="134" spans="1:12" x14ac:dyDescent="0.2">
      <c r="A134" s="24"/>
      <c r="B134" s="24"/>
      <c r="C134" s="24"/>
      <c r="D134" s="24" t="s">
        <v>165</v>
      </c>
      <c r="E134" s="26">
        <v>1027304</v>
      </c>
      <c r="F134" s="26">
        <v>33189</v>
      </c>
      <c r="G134" s="26">
        <v>1060493</v>
      </c>
      <c r="H134" s="26">
        <v>1060431.05</v>
      </c>
      <c r="I134" s="26">
        <v>1060431.05</v>
      </c>
      <c r="J134" s="26">
        <v>939984.25</v>
      </c>
      <c r="K134" s="26">
        <v>453967.58</v>
      </c>
      <c r="L134" s="27">
        <v>0.88636535083211299</v>
      </c>
    </row>
    <row r="135" spans="1:12" x14ac:dyDescent="0.2">
      <c r="A135" s="24"/>
      <c r="B135" s="24"/>
      <c r="C135" s="24" t="s">
        <v>332</v>
      </c>
      <c r="D135" s="24"/>
      <c r="E135" s="26">
        <v>2971436</v>
      </c>
      <c r="F135" s="26">
        <v>47689</v>
      </c>
      <c r="G135" s="26">
        <v>3019125</v>
      </c>
      <c r="H135" s="26">
        <v>3000768.0700000003</v>
      </c>
      <c r="I135" s="26">
        <v>3000768.0700000003</v>
      </c>
      <c r="J135" s="26">
        <v>2563130.91</v>
      </c>
      <c r="K135" s="26">
        <v>2077114.24</v>
      </c>
      <c r="L135" s="27">
        <v>0.84896481927710843</v>
      </c>
    </row>
    <row r="136" spans="1:12" x14ac:dyDescent="0.2">
      <c r="A136" s="24"/>
      <c r="B136" s="24" t="s">
        <v>181</v>
      </c>
      <c r="C136" s="24"/>
      <c r="D136" s="24"/>
      <c r="E136" s="26">
        <v>2971436</v>
      </c>
      <c r="F136" s="26">
        <v>47689</v>
      </c>
      <c r="G136" s="26">
        <v>3019125</v>
      </c>
      <c r="H136" s="26">
        <v>3000768.0700000003</v>
      </c>
      <c r="I136" s="26">
        <v>3000768.0700000003</v>
      </c>
      <c r="J136" s="26">
        <v>2563130.91</v>
      </c>
      <c r="K136" s="26">
        <v>2077114.24</v>
      </c>
      <c r="L136" s="27">
        <v>0.84896481927710843</v>
      </c>
    </row>
    <row r="137" spans="1:12" x14ac:dyDescent="0.2">
      <c r="A137" s="24"/>
      <c r="B137" s="24" t="s">
        <v>116</v>
      </c>
      <c r="C137" s="24" t="s">
        <v>305</v>
      </c>
      <c r="D137" s="24" t="s">
        <v>369</v>
      </c>
      <c r="E137" s="26">
        <v>1737098</v>
      </c>
      <c r="F137" s="26">
        <v>30000</v>
      </c>
      <c r="G137" s="26">
        <v>1767098</v>
      </c>
      <c r="H137" s="26">
        <v>1687124.05</v>
      </c>
      <c r="I137" s="26">
        <v>1687124.05</v>
      </c>
      <c r="J137" s="26">
        <v>1440894.32</v>
      </c>
      <c r="K137" s="26">
        <v>1440894.32</v>
      </c>
      <c r="L137" s="27">
        <v>0.81540147745059988</v>
      </c>
    </row>
    <row r="138" spans="1:12" x14ac:dyDescent="0.2">
      <c r="A138" s="24"/>
      <c r="B138" s="24"/>
      <c r="C138" s="24"/>
      <c r="D138" s="24" t="s">
        <v>370</v>
      </c>
      <c r="E138" s="26">
        <v>72550</v>
      </c>
      <c r="F138" s="26">
        <v>0</v>
      </c>
      <c r="G138" s="26">
        <v>72550</v>
      </c>
      <c r="H138" s="26">
        <v>59370.71</v>
      </c>
      <c r="I138" s="26">
        <v>59370.71</v>
      </c>
      <c r="J138" s="26">
        <v>45426.659999999996</v>
      </c>
      <c r="K138" s="26">
        <v>45426.659999999996</v>
      </c>
      <c r="L138" s="27">
        <v>0.62614279807029627</v>
      </c>
    </row>
    <row r="139" spans="1:12" x14ac:dyDescent="0.2">
      <c r="A139" s="24"/>
      <c r="B139" s="24"/>
      <c r="C139" s="24" t="s">
        <v>402</v>
      </c>
      <c r="D139" s="24"/>
      <c r="E139" s="26">
        <v>1809648</v>
      </c>
      <c r="F139" s="26">
        <v>30000</v>
      </c>
      <c r="G139" s="26">
        <v>1839648</v>
      </c>
      <c r="H139" s="26">
        <v>1746494.76</v>
      </c>
      <c r="I139" s="26">
        <v>1746494.76</v>
      </c>
      <c r="J139" s="26">
        <v>1486320.98</v>
      </c>
      <c r="K139" s="26">
        <v>1486320.98</v>
      </c>
      <c r="L139" s="27">
        <v>0.80793770329976167</v>
      </c>
    </row>
    <row r="140" spans="1:12" x14ac:dyDescent="0.2">
      <c r="A140" s="24"/>
      <c r="B140" s="24" t="s">
        <v>403</v>
      </c>
      <c r="C140" s="24"/>
      <c r="D140" s="24"/>
      <c r="E140" s="26">
        <v>1809648</v>
      </c>
      <c r="F140" s="26">
        <v>30000</v>
      </c>
      <c r="G140" s="26">
        <v>1839648</v>
      </c>
      <c r="H140" s="26">
        <v>1746494.76</v>
      </c>
      <c r="I140" s="26">
        <v>1746494.76</v>
      </c>
      <c r="J140" s="26">
        <v>1486320.98</v>
      </c>
      <c r="K140" s="26">
        <v>1486320.98</v>
      </c>
      <c r="L140" s="27">
        <v>0.80793770329976167</v>
      </c>
    </row>
    <row r="141" spans="1:12" x14ac:dyDescent="0.2">
      <c r="A141" s="24" t="s">
        <v>182</v>
      </c>
      <c r="B141" s="24"/>
      <c r="C141" s="24"/>
      <c r="D141" s="24"/>
      <c r="E141" s="26">
        <v>68430274</v>
      </c>
      <c r="F141" s="26">
        <v>476275.1</v>
      </c>
      <c r="G141" s="26">
        <v>68906549.099999994</v>
      </c>
      <c r="H141" s="26">
        <v>60767449.479999997</v>
      </c>
      <c r="I141" s="26">
        <v>60650235.129999995</v>
      </c>
      <c r="J141" s="26">
        <v>48127062.270000011</v>
      </c>
      <c r="K141" s="26">
        <v>47542890.820000008</v>
      </c>
      <c r="L141" s="27">
        <v>0.6984395953446465</v>
      </c>
    </row>
    <row r="142" spans="1:12" x14ac:dyDescent="0.2">
      <c r="A142" s="24" t="s">
        <v>159</v>
      </c>
      <c r="B142" s="24" t="s">
        <v>109</v>
      </c>
      <c r="C142" s="24" t="s">
        <v>298</v>
      </c>
      <c r="D142" s="24" t="s">
        <v>369</v>
      </c>
      <c r="E142" s="26">
        <v>0</v>
      </c>
      <c r="F142" s="26">
        <v>0</v>
      </c>
      <c r="G142" s="26">
        <v>0</v>
      </c>
      <c r="H142" s="26">
        <v>6765.77</v>
      </c>
      <c r="I142" s="26">
        <v>6765.77</v>
      </c>
      <c r="J142" s="26">
        <v>6765.77</v>
      </c>
      <c r="K142" s="26">
        <v>6765.77</v>
      </c>
      <c r="L142" s="27">
        <v>0</v>
      </c>
    </row>
    <row r="143" spans="1:12" x14ac:dyDescent="0.2">
      <c r="A143" s="24"/>
      <c r="B143" s="24"/>
      <c r="C143" s="24" t="s">
        <v>328</v>
      </c>
      <c r="D143" s="24"/>
      <c r="E143" s="26">
        <v>0</v>
      </c>
      <c r="F143" s="26">
        <v>0</v>
      </c>
      <c r="G143" s="26">
        <v>0</v>
      </c>
      <c r="H143" s="26">
        <v>6765.77</v>
      </c>
      <c r="I143" s="26">
        <v>6765.77</v>
      </c>
      <c r="J143" s="26">
        <v>6765.77</v>
      </c>
      <c r="K143" s="26">
        <v>6765.77</v>
      </c>
      <c r="L143" s="27">
        <v>0</v>
      </c>
    </row>
    <row r="144" spans="1:12" x14ac:dyDescent="0.2">
      <c r="A144" s="24"/>
      <c r="B144" s="24" t="s">
        <v>177</v>
      </c>
      <c r="C144" s="24"/>
      <c r="D144" s="24"/>
      <c r="E144" s="26">
        <v>0</v>
      </c>
      <c r="F144" s="26">
        <v>0</v>
      </c>
      <c r="G144" s="26">
        <v>0</v>
      </c>
      <c r="H144" s="26">
        <v>6765.77</v>
      </c>
      <c r="I144" s="26">
        <v>6765.77</v>
      </c>
      <c r="J144" s="26">
        <v>6765.77</v>
      </c>
      <c r="K144" s="26">
        <v>6765.77</v>
      </c>
      <c r="L144" s="27">
        <v>0</v>
      </c>
    </row>
    <row r="145" spans="1:12" x14ac:dyDescent="0.2">
      <c r="A145" s="24" t="s">
        <v>404</v>
      </c>
      <c r="B145" s="24"/>
      <c r="C145" s="24"/>
      <c r="D145" s="24"/>
      <c r="E145" s="26">
        <v>0</v>
      </c>
      <c r="F145" s="26">
        <v>0</v>
      </c>
      <c r="G145" s="26">
        <v>0</v>
      </c>
      <c r="H145" s="26">
        <v>6765.77</v>
      </c>
      <c r="I145" s="26">
        <v>6765.77</v>
      </c>
      <c r="J145" s="26">
        <v>6765.77</v>
      </c>
      <c r="K145" s="26">
        <v>6765.77</v>
      </c>
      <c r="L145" s="27">
        <v>0</v>
      </c>
    </row>
    <row r="146" spans="1:12" x14ac:dyDescent="0.2">
      <c r="A146" s="24" t="s">
        <v>117</v>
      </c>
      <c r="B146" s="24" t="s">
        <v>118</v>
      </c>
      <c r="C146" s="24" t="s">
        <v>306</v>
      </c>
      <c r="D146" s="24" t="s">
        <v>369</v>
      </c>
      <c r="E146" s="26">
        <v>404818</v>
      </c>
      <c r="F146" s="26">
        <v>0</v>
      </c>
      <c r="G146" s="26">
        <v>404818</v>
      </c>
      <c r="H146" s="26">
        <v>350555</v>
      </c>
      <c r="I146" s="26">
        <v>350555</v>
      </c>
      <c r="J146" s="26">
        <v>284253.93</v>
      </c>
      <c r="K146" s="26">
        <v>284253.93</v>
      </c>
      <c r="L146" s="27">
        <v>0.70217710180871407</v>
      </c>
    </row>
    <row r="147" spans="1:12" x14ac:dyDescent="0.2">
      <c r="A147" s="24"/>
      <c r="B147" s="24"/>
      <c r="C147" s="24"/>
      <c r="D147" s="24" t="s">
        <v>370</v>
      </c>
      <c r="E147" s="26">
        <v>4500</v>
      </c>
      <c r="F147" s="26">
        <v>0</v>
      </c>
      <c r="G147" s="26">
        <v>4500</v>
      </c>
      <c r="H147" s="26">
        <v>3663.46</v>
      </c>
      <c r="I147" s="26">
        <v>3663.46</v>
      </c>
      <c r="J147" s="26">
        <v>1466.12</v>
      </c>
      <c r="K147" s="26">
        <v>1273.6799999999998</v>
      </c>
      <c r="L147" s="27">
        <v>0.3258044444444444</v>
      </c>
    </row>
    <row r="148" spans="1:12" x14ac:dyDescent="0.2">
      <c r="A148" s="24"/>
      <c r="B148" s="24"/>
      <c r="C148" s="24"/>
      <c r="D148" s="24" t="s">
        <v>383</v>
      </c>
      <c r="E148" s="26">
        <v>200</v>
      </c>
      <c r="F148" s="26">
        <v>685.51</v>
      </c>
      <c r="G148" s="26">
        <v>885.51</v>
      </c>
      <c r="H148" s="26">
        <v>885.51</v>
      </c>
      <c r="I148" s="26">
        <v>885.51</v>
      </c>
      <c r="J148" s="26">
        <v>885.51</v>
      </c>
      <c r="K148" s="26">
        <v>885.51</v>
      </c>
      <c r="L148" s="27">
        <v>1</v>
      </c>
    </row>
    <row r="149" spans="1:12" x14ac:dyDescent="0.2">
      <c r="A149" s="24"/>
      <c r="B149" s="24"/>
      <c r="C149" s="24" t="s">
        <v>405</v>
      </c>
      <c r="D149" s="24"/>
      <c r="E149" s="26">
        <v>409518</v>
      </c>
      <c r="F149" s="26">
        <v>685.51</v>
      </c>
      <c r="G149" s="26">
        <v>410203.51</v>
      </c>
      <c r="H149" s="26">
        <v>355103.97000000003</v>
      </c>
      <c r="I149" s="26">
        <v>355103.97000000003</v>
      </c>
      <c r="J149" s="26">
        <v>286605.56</v>
      </c>
      <c r="K149" s="26">
        <v>286413.12</v>
      </c>
      <c r="L149" s="27">
        <v>0.69869114479298333</v>
      </c>
    </row>
    <row r="150" spans="1:12" x14ac:dyDescent="0.2">
      <c r="A150" s="24"/>
      <c r="B150" s="24" t="s">
        <v>406</v>
      </c>
      <c r="C150" s="24"/>
      <c r="D150" s="24"/>
      <c r="E150" s="26">
        <v>409518</v>
      </c>
      <c r="F150" s="26">
        <v>685.51</v>
      </c>
      <c r="G150" s="26">
        <v>410203.51</v>
      </c>
      <c r="H150" s="26">
        <v>355103.97000000003</v>
      </c>
      <c r="I150" s="26">
        <v>355103.97000000003</v>
      </c>
      <c r="J150" s="26">
        <v>286605.56</v>
      </c>
      <c r="K150" s="26">
        <v>286413.12</v>
      </c>
      <c r="L150" s="27">
        <v>0.69869114479298333</v>
      </c>
    </row>
    <row r="151" spans="1:12" x14ac:dyDescent="0.2">
      <c r="A151" s="24"/>
      <c r="B151" s="24" t="s">
        <v>119</v>
      </c>
      <c r="C151" s="24" t="s">
        <v>183</v>
      </c>
      <c r="D151" s="24" t="s">
        <v>369</v>
      </c>
      <c r="E151" s="26">
        <v>616802</v>
      </c>
      <c r="F151" s="26">
        <v>0</v>
      </c>
      <c r="G151" s="26">
        <v>616802</v>
      </c>
      <c r="H151" s="26">
        <v>576389.85000000009</v>
      </c>
      <c r="I151" s="26">
        <v>576389.85000000009</v>
      </c>
      <c r="J151" s="26">
        <v>463189.95</v>
      </c>
      <c r="K151" s="26">
        <v>463189.95</v>
      </c>
      <c r="L151" s="27">
        <v>0.75095403387148552</v>
      </c>
    </row>
    <row r="152" spans="1:12" x14ac:dyDescent="0.2">
      <c r="A152" s="24"/>
      <c r="B152" s="24"/>
      <c r="C152" s="24"/>
      <c r="D152" s="24" t="s">
        <v>370</v>
      </c>
      <c r="E152" s="26">
        <v>286501</v>
      </c>
      <c r="F152" s="26">
        <v>-15327.23</v>
      </c>
      <c r="G152" s="26">
        <v>271173.77</v>
      </c>
      <c r="H152" s="26">
        <v>265611.01</v>
      </c>
      <c r="I152" s="26">
        <v>259376.5</v>
      </c>
      <c r="J152" s="26">
        <v>202068.09000000003</v>
      </c>
      <c r="K152" s="26">
        <v>202068.09000000003</v>
      </c>
      <c r="L152" s="27">
        <v>0.74516089812078801</v>
      </c>
    </row>
    <row r="153" spans="1:12" x14ac:dyDescent="0.2">
      <c r="A153" s="24"/>
      <c r="B153" s="24"/>
      <c r="C153" s="24"/>
      <c r="D153" s="24" t="s">
        <v>371</v>
      </c>
      <c r="E153" s="26">
        <v>54039</v>
      </c>
      <c r="F153" s="26">
        <v>0</v>
      </c>
      <c r="G153" s="26">
        <v>54039</v>
      </c>
      <c r="H153" s="26">
        <v>30000</v>
      </c>
      <c r="I153" s="26">
        <v>30000</v>
      </c>
      <c r="J153" s="26">
        <v>24000</v>
      </c>
      <c r="K153" s="26">
        <v>24000</v>
      </c>
      <c r="L153" s="27">
        <v>0.44412368844723255</v>
      </c>
    </row>
    <row r="154" spans="1:12" x14ac:dyDescent="0.2">
      <c r="A154" s="24"/>
      <c r="B154" s="24"/>
      <c r="C154" s="24"/>
      <c r="D154" s="24" t="s">
        <v>165</v>
      </c>
      <c r="E154" s="26">
        <v>800060</v>
      </c>
      <c r="F154" s="26">
        <v>137426.87</v>
      </c>
      <c r="G154" s="26">
        <v>937486.87</v>
      </c>
      <c r="H154" s="26">
        <v>208073.72</v>
      </c>
      <c r="I154" s="26">
        <v>197358.35</v>
      </c>
      <c r="J154" s="26">
        <v>147380.73000000001</v>
      </c>
      <c r="K154" s="26">
        <v>137773.38</v>
      </c>
      <c r="L154" s="27">
        <v>0.15720831375483693</v>
      </c>
    </row>
    <row r="155" spans="1:12" x14ac:dyDescent="0.2">
      <c r="A155" s="24"/>
      <c r="B155" s="24"/>
      <c r="C155" s="24" t="s">
        <v>184</v>
      </c>
      <c r="D155" s="24"/>
      <c r="E155" s="26">
        <v>1757402</v>
      </c>
      <c r="F155" s="26">
        <v>122099.64</v>
      </c>
      <c r="G155" s="26">
        <v>1879501.6400000001</v>
      </c>
      <c r="H155" s="26">
        <v>1080074.58</v>
      </c>
      <c r="I155" s="26">
        <v>1063124.7000000002</v>
      </c>
      <c r="J155" s="26">
        <v>836638.77</v>
      </c>
      <c r="K155" s="26">
        <v>827031.42</v>
      </c>
      <c r="L155" s="27">
        <v>0.44513862195938281</v>
      </c>
    </row>
    <row r="156" spans="1:12" x14ac:dyDescent="0.2">
      <c r="A156" s="24"/>
      <c r="B156" s="24" t="s">
        <v>185</v>
      </c>
      <c r="C156" s="24"/>
      <c r="D156" s="24"/>
      <c r="E156" s="26">
        <v>1757402</v>
      </c>
      <c r="F156" s="26">
        <v>122099.64</v>
      </c>
      <c r="G156" s="26">
        <v>1879501.6400000001</v>
      </c>
      <c r="H156" s="26">
        <v>1080074.58</v>
      </c>
      <c r="I156" s="26">
        <v>1063124.7000000002</v>
      </c>
      <c r="J156" s="26">
        <v>836638.77</v>
      </c>
      <c r="K156" s="26">
        <v>827031.42</v>
      </c>
      <c r="L156" s="27">
        <v>0.44513862195938281</v>
      </c>
    </row>
    <row r="157" spans="1:12" x14ac:dyDescent="0.2">
      <c r="A157" s="24"/>
      <c r="B157" s="24" t="s">
        <v>120</v>
      </c>
      <c r="C157" s="24" t="s">
        <v>84</v>
      </c>
      <c r="D157" s="24" t="s">
        <v>369</v>
      </c>
      <c r="E157" s="26">
        <v>345514</v>
      </c>
      <c r="F157" s="26">
        <v>0</v>
      </c>
      <c r="G157" s="26">
        <v>345514</v>
      </c>
      <c r="H157" s="26">
        <v>321726.53000000003</v>
      </c>
      <c r="I157" s="26">
        <v>321726.53000000003</v>
      </c>
      <c r="J157" s="26">
        <v>262938.46000000002</v>
      </c>
      <c r="K157" s="26">
        <v>262938.46000000002</v>
      </c>
      <c r="L157" s="27">
        <v>0.76100667411450773</v>
      </c>
    </row>
    <row r="158" spans="1:12" x14ac:dyDescent="0.2">
      <c r="A158" s="24"/>
      <c r="B158" s="24"/>
      <c r="C158" s="24"/>
      <c r="D158" s="24" t="s">
        <v>370</v>
      </c>
      <c r="E158" s="26">
        <v>108497</v>
      </c>
      <c r="F158" s="26">
        <v>-20000</v>
      </c>
      <c r="G158" s="26">
        <v>88497</v>
      </c>
      <c r="H158" s="26">
        <v>58175.7</v>
      </c>
      <c r="I158" s="26">
        <v>58175.7</v>
      </c>
      <c r="J158" s="26">
        <v>16188.529999999999</v>
      </c>
      <c r="K158" s="26">
        <v>16188.529999999999</v>
      </c>
      <c r="L158" s="27">
        <v>0.18292744386815371</v>
      </c>
    </row>
    <row r="159" spans="1:12" x14ac:dyDescent="0.2">
      <c r="A159" s="24"/>
      <c r="B159" s="24"/>
      <c r="C159" s="24"/>
      <c r="D159" s="24" t="s">
        <v>371</v>
      </c>
      <c r="E159" s="26">
        <v>969074</v>
      </c>
      <c r="F159" s="26">
        <v>221150</v>
      </c>
      <c r="G159" s="26">
        <v>1190224</v>
      </c>
      <c r="H159" s="26">
        <v>1190224</v>
      </c>
      <c r="I159" s="26">
        <v>1180924</v>
      </c>
      <c r="J159" s="26">
        <v>967231.2</v>
      </c>
      <c r="K159" s="26">
        <v>713307.2</v>
      </c>
      <c r="L159" s="27">
        <v>0.81264635900469151</v>
      </c>
    </row>
    <row r="160" spans="1:12" x14ac:dyDescent="0.2">
      <c r="A160" s="24"/>
      <c r="B160" s="24"/>
      <c r="C160" s="24" t="s">
        <v>186</v>
      </c>
      <c r="D160" s="24"/>
      <c r="E160" s="26">
        <v>1423085</v>
      </c>
      <c r="F160" s="26">
        <v>201150</v>
      </c>
      <c r="G160" s="26">
        <v>1624235</v>
      </c>
      <c r="H160" s="26">
        <v>1570126.23</v>
      </c>
      <c r="I160" s="26">
        <v>1560826.23</v>
      </c>
      <c r="J160" s="26">
        <v>1246358.19</v>
      </c>
      <c r="K160" s="26">
        <v>992434.19</v>
      </c>
      <c r="L160" s="27">
        <v>0.76735090057781041</v>
      </c>
    </row>
    <row r="161" spans="1:12" x14ac:dyDescent="0.2">
      <c r="A161" s="24"/>
      <c r="B161" s="24" t="s">
        <v>187</v>
      </c>
      <c r="C161" s="24"/>
      <c r="D161" s="24"/>
      <c r="E161" s="26">
        <v>1423085</v>
      </c>
      <c r="F161" s="26">
        <v>201150</v>
      </c>
      <c r="G161" s="26">
        <v>1624235</v>
      </c>
      <c r="H161" s="26">
        <v>1570126.23</v>
      </c>
      <c r="I161" s="26">
        <v>1560826.23</v>
      </c>
      <c r="J161" s="26">
        <v>1246358.19</v>
      </c>
      <c r="K161" s="26">
        <v>992434.19</v>
      </c>
      <c r="L161" s="27">
        <v>0.76735090057781041</v>
      </c>
    </row>
    <row r="162" spans="1:12" x14ac:dyDescent="0.2">
      <c r="A162" s="24" t="s">
        <v>189</v>
      </c>
      <c r="B162" s="24"/>
      <c r="C162" s="24"/>
      <c r="D162" s="24"/>
      <c r="E162" s="26">
        <v>3590005</v>
      </c>
      <c r="F162" s="26">
        <v>323935.15000000002</v>
      </c>
      <c r="G162" s="26">
        <v>3913940.15</v>
      </c>
      <c r="H162" s="26">
        <v>3005304.7800000003</v>
      </c>
      <c r="I162" s="26">
        <v>2979054.9000000004</v>
      </c>
      <c r="J162" s="26">
        <v>2369602.52</v>
      </c>
      <c r="K162" s="26">
        <v>2105878.73</v>
      </c>
      <c r="L162" s="27">
        <v>0.60542635533146838</v>
      </c>
    </row>
    <row r="163" spans="1:12" x14ac:dyDescent="0.2">
      <c r="A163" s="24" t="s">
        <v>367</v>
      </c>
      <c r="B163" s="24" t="s">
        <v>119</v>
      </c>
      <c r="C163" s="24" t="s">
        <v>183</v>
      </c>
      <c r="D163" s="24" t="s">
        <v>165</v>
      </c>
      <c r="E163" s="26">
        <v>0</v>
      </c>
      <c r="F163" s="26">
        <v>361896.20999999996</v>
      </c>
      <c r="G163" s="26">
        <v>361896.20999999996</v>
      </c>
      <c r="H163" s="26">
        <v>361896.20999999996</v>
      </c>
      <c r="I163" s="26">
        <v>361896.20999999996</v>
      </c>
      <c r="J163" s="26">
        <v>361896.08999999997</v>
      </c>
      <c r="K163" s="26">
        <v>361896.08999999997</v>
      </c>
      <c r="L163" s="27">
        <v>0.99999966841321719</v>
      </c>
    </row>
    <row r="164" spans="1:12" x14ac:dyDescent="0.2">
      <c r="A164" s="24"/>
      <c r="B164" s="24"/>
      <c r="C164" s="24" t="s">
        <v>184</v>
      </c>
      <c r="D164" s="24"/>
      <c r="E164" s="26">
        <v>0</v>
      </c>
      <c r="F164" s="26">
        <v>361896.20999999996</v>
      </c>
      <c r="G164" s="26">
        <v>361896.20999999996</v>
      </c>
      <c r="H164" s="26">
        <v>361896.20999999996</v>
      </c>
      <c r="I164" s="26">
        <v>361896.20999999996</v>
      </c>
      <c r="J164" s="26">
        <v>361896.08999999997</v>
      </c>
      <c r="K164" s="26">
        <v>361896.08999999997</v>
      </c>
      <c r="L164" s="27">
        <v>0.99999966841321719</v>
      </c>
    </row>
    <row r="165" spans="1:12" x14ac:dyDescent="0.2">
      <c r="A165" s="24"/>
      <c r="B165" s="24" t="s">
        <v>185</v>
      </c>
      <c r="C165" s="24"/>
      <c r="D165" s="24"/>
      <c r="E165" s="26">
        <v>0</v>
      </c>
      <c r="F165" s="26">
        <v>361896.20999999996</v>
      </c>
      <c r="G165" s="26">
        <v>361896.20999999996</v>
      </c>
      <c r="H165" s="26">
        <v>361896.20999999996</v>
      </c>
      <c r="I165" s="26">
        <v>361896.20999999996</v>
      </c>
      <c r="J165" s="26">
        <v>361896.08999999997</v>
      </c>
      <c r="K165" s="26">
        <v>361896.08999999997</v>
      </c>
      <c r="L165" s="27">
        <v>0.99999966841321719</v>
      </c>
    </row>
    <row r="166" spans="1:12" x14ac:dyDescent="0.2">
      <c r="A166" s="24"/>
      <c r="B166" s="24" t="s">
        <v>120</v>
      </c>
      <c r="C166" s="24" t="s">
        <v>84</v>
      </c>
      <c r="D166" s="24" t="s">
        <v>165</v>
      </c>
      <c r="E166" s="26">
        <v>0</v>
      </c>
      <c r="F166" s="26">
        <v>683825.36</v>
      </c>
      <c r="G166" s="26">
        <v>683825.36</v>
      </c>
      <c r="H166" s="26">
        <v>683825.36</v>
      </c>
      <c r="I166" s="26">
        <v>683825.36</v>
      </c>
      <c r="J166" s="26">
        <v>651063.66999999993</v>
      </c>
      <c r="K166" s="26">
        <v>651063.66999999993</v>
      </c>
      <c r="L166" s="27">
        <v>0.95209056008101245</v>
      </c>
    </row>
    <row r="167" spans="1:12" x14ac:dyDescent="0.2">
      <c r="A167" s="24"/>
      <c r="B167" s="24"/>
      <c r="C167" s="24" t="s">
        <v>186</v>
      </c>
      <c r="D167" s="24"/>
      <c r="E167" s="26">
        <v>0</v>
      </c>
      <c r="F167" s="26">
        <v>683825.36</v>
      </c>
      <c r="G167" s="26">
        <v>683825.36</v>
      </c>
      <c r="H167" s="26">
        <v>683825.36</v>
      </c>
      <c r="I167" s="26">
        <v>683825.36</v>
      </c>
      <c r="J167" s="26">
        <v>651063.66999999993</v>
      </c>
      <c r="K167" s="26">
        <v>651063.66999999993</v>
      </c>
      <c r="L167" s="27">
        <v>0.95209056008101245</v>
      </c>
    </row>
    <row r="168" spans="1:12" x14ac:dyDescent="0.2">
      <c r="A168" s="24"/>
      <c r="B168" s="24" t="s">
        <v>187</v>
      </c>
      <c r="C168" s="24"/>
      <c r="D168" s="24"/>
      <c r="E168" s="26">
        <v>0</v>
      </c>
      <c r="F168" s="26">
        <v>683825.36</v>
      </c>
      <c r="G168" s="26">
        <v>683825.36</v>
      </c>
      <c r="H168" s="26">
        <v>683825.36</v>
      </c>
      <c r="I168" s="26">
        <v>683825.36</v>
      </c>
      <c r="J168" s="26">
        <v>651063.66999999993</v>
      </c>
      <c r="K168" s="26">
        <v>651063.66999999993</v>
      </c>
      <c r="L168" s="27">
        <v>0.95209056008101245</v>
      </c>
    </row>
    <row r="169" spans="1:12" x14ac:dyDescent="0.2">
      <c r="A169" s="24" t="s">
        <v>368</v>
      </c>
      <c r="B169" s="24"/>
      <c r="C169" s="24"/>
      <c r="D169" s="24"/>
      <c r="E169" s="26">
        <v>0</v>
      </c>
      <c r="F169" s="26">
        <v>1045721.57</v>
      </c>
      <c r="G169" s="26">
        <v>1045721.57</v>
      </c>
      <c r="H169" s="26">
        <v>1045721.57</v>
      </c>
      <c r="I169" s="26">
        <v>1045721.57</v>
      </c>
      <c r="J169" s="26">
        <v>1012959.7599999999</v>
      </c>
      <c r="K169" s="26">
        <v>1012959.7599999999</v>
      </c>
      <c r="L169" s="27">
        <v>0.9686706185089019</v>
      </c>
    </row>
    <row r="170" spans="1:12" x14ac:dyDescent="0.2">
      <c r="A170" s="24" t="s">
        <v>122</v>
      </c>
      <c r="B170" s="24" t="s">
        <v>125</v>
      </c>
      <c r="C170" s="24" t="s">
        <v>307</v>
      </c>
      <c r="D170" s="24" t="s">
        <v>369</v>
      </c>
      <c r="E170" s="26">
        <v>384053</v>
      </c>
      <c r="F170" s="26">
        <v>-9000</v>
      </c>
      <c r="G170" s="26">
        <v>375053</v>
      </c>
      <c r="H170" s="26">
        <v>372649.06</v>
      </c>
      <c r="I170" s="26">
        <v>372649.06</v>
      </c>
      <c r="J170" s="26">
        <v>348292.15</v>
      </c>
      <c r="K170" s="26">
        <v>348292.15</v>
      </c>
      <c r="L170" s="27">
        <v>0.92864781777508787</v>
      </c>
    </row>
    <row r="171" spans="1:12" x14ac:dyDescent="0.2">
      <c r="A171" s="24"/>
      <c r="B171" s="24"/>
      <c r="C171" s="24"/>
      <c r="D171" s="24" t="s">
        <v>370</v>
      </c>
      <c r="E171" s="26">
        <v>500</v>
      </c>
      <c r="F171" s="26">
        <v>0</v>
      </c>
      <c r="G171" s="26">
        <v>500</v>
      </c>
      <c r="H171" s="26">
        <v>0</v>
      </c>
      <c r="I171" s="26">
        <v>0</v>
      </c>
      <c r="J171" s="26">
        <v>0</v>
      </c>
      <c r="K171" s="26">
        <v>0</v>
      </c>
      <c r="L171" s="27">
        <v>0</v>
      </c>
    </row>
    <row r="172" spans="1:12" x14ac:dyDescent="0.2">
      <c r="A172" s="24"/>
      <c r="B172" s="24"/>
      <c r="C172" s="24"/>
      <c r="D172" s="24" t="s">
        <v>383</v>
      </c>
      <c r="E172" s="26">
        <v>200</v>
      </c>
      <c r="F172" s="26">
        <v>0</v>
      </c>
      <c r="G172" s="26">
        <v>200</v>
      </c>
      <c r="H172" s="26">
        <v>200</v>
      </c>
      <c r="I172" s="26">
        <v>200</v>
      </c>
      <c r="J172" s="26">
        <v>200</v>
      </c>
      <c r="K172" s="26">
        <v>200</v>
      </c>
      <c r="L172" s="27">
        <v>1</v>
      </c>
    </row>
    <row r="173" spans="1:12" x14ac:dyDescent="0.2">
      <c r="A173" s="24"/>
      <c r="B173" s="24"/>
      <c r="C173" s="24" t="s">
        <v>407</v>
      </c>
      <c r="D173" s="24"/>
      <c r="E173" s="26">
        <v>384753</v>
      </c>
      <c r="F173" s="26">
        <v>-9000</v>
      </c>
      <c r="G173" s="26">
        <v>375753</v>
      </c>
      <c r="H173" s="26">
        <v>372849.06</v>
      </c>
      <c r="I173" s="26">
        <v>372849.06</v>
      </c>
      <c r="J173" s="26">
        <v>348492.15</v>
      </c>
      <c r="K173" s="26">
        <v>348492.15</v>
      </c>
      <c r="L173" s="27">
        <v>0.92745008023888043</v>
      </c>
    </row>
    <row r="174" spans="1:12" x14ac:dyDescent="0.2">
      <c r="A174" s="24"/>
      <c r="B174" s="24" t="s">
        <v>408</v>
      </c>
      <c r="C174" s="24"/>
      <c r="D174" s="24"/>
      <c r="E174" s="26">
        <v>384753</v>
      </c>
      <c r="F174" s="26">
        <v>-9000</v>
      </c>
      <c r="G174" s="26">
        <v>375753</v>
      </c>
      <c r="H174" s="26">
        <v>372849.06</v>
      </c>
      <c r="I174" s="26">
        <v>372849.06</v>
      </c>
      <c r="J174" s="26">
        <v>348492.15</v>
      </c>
      <c r="K174" s="26">
        <v>348492.15</v>
      </c>
      <c r="L174" s="27">
        <v>0.92745008023888043</v>
      </c>
    </row>
    <row r="175" spans="1:12" x14ac:dyDescent="0.2">
      <c r="A175" s="24"/>
      <c r="B175" s="24" t="s">
        <v>126</v>
      </c>
      <c r="C175" s="24" t="s">
        <v>308</v>
      </c>
      <c r="D175" s="24" t="s">
        <v>369</v>
      </c>
      <c r="E175" s="26">
        <v>141162</v>
      </c>
      <c r="F175" s="26">
        <v>0</v>
      </c>
      <c r="G175" s="26">
        <v>141162</v>
      </c>
      <c r="H175" s="26">
        <v>107220.26</v>
      </c>
      <c r="I175" s="26">
        <v>107220.26</v>
      </c>
      <c r="J175" s="26">
        <v>84110.47</v>
      </c>
      <c r="K175" s="26">
        <v>84110.47</v>
      </c>
      <c r="L175" s="27">
        <v>0.5958435697992378</v>
      </c>
    </row>
    <row r="176" spans="1:12" x14ac:dyDescent="0.2">
      <c r="A176" s="24"/>
      <c r="B176" s="24"/>
      <c r="C176" s="24"/>
      <c r="D176" s="24" t="s">
        <v>370</v>
      </c>
      <c r="E176" s="26">
        <v>4249835</v>
      </c>
      <c r="F176" s="26">
        <v>0</v>
      </c>
      <c r="G176" s="26">
        <v>4249835</v>
      </c>
      <c r="H176" s="26">
        <v>4197997.3600000003</v>
      </c>
      <c r="I176" s="26">
        <v>4178691.66</v>
      </c>
      <c r="J176" s="26">
        <v>3216146.03</v>
      </c>
      <c r="K176" s="26">
        <v>3216146.03</v>
      </c>
      <c r="L176" s="27">
        <v>0.75676962282065063</v>
      </c>
    </row>
    <row r="177" spans="1:12" x14ac:dyDescent="0.2">
      <c r="A177" s="24"/>
      <c r="B177" s="24"/>
      <c r="C177" s="24"/>
      <c r="D177" s="24" t="s">
        <v>165</v>
      </c>
      <c r="E177" s="26">
        <v>115000</v>
      </c>
      <c r="F177" s="26">
        <v>0</v>
      </c>
      <c r="G177" s="26">
        <v>115000</v>
      </c>
      <c r="H177" s="26">
        <v>69435.360000000001</v>
      </c>
      <c r="I177" s="26">
        <v>69435.360000000001</v>
      </c>
      <c r="J177" s="26">
        <v>50872.93</v>
      </c>
      <c r="K177" s="26">
        <v>13651.560000000001</v>
      </c>
      <c r="L177" s="27">
        <v>0.44237330434782607</v>
      </c>
    </row>
    <row r="178" spans="1:12" x14ac:dyDescent="0.2">
      <c r="A178" s="24"/>
      <c r="B178" s="24"/>
      <c r="C178" s="24" t="s">
        <v>333</v>
      </c>
      <c r="D178" s="24"/>
      <c r="E178" s="26">
        <v>4505997</v>
      </c>
      <c r="F178" s="26">
        <v>0</v>
      </c>
      <c r="G178" s="26">
        <v>4505997</v>
      </c>
      <c r="H178" s="26">
        <v>4374652.9800000004</v>
      </c>
      <c r="I178" s="26">
        <v>4355347.28</v>
      </c>
      <c r="J178" s="26">
        <v>3351129.43</v>
      </c>
      <c r="K178" s="26">
        <v>3313908.06</v>
      </c>
      <c r="L178" s="27">
        <v>0.74370431893319056</v>
      </c>
    </row>
    <row r="179" spans="1:12" x14ac:dyDescent="0.2">
      <c r="A179" s="24"/>
      <c r="B179" s="24" t="s">
        <v>191</v>
      </c>
      <c r="C179" s="24"/>
      <c r="D179" s="24"/>
      <c r="E179" s="26">
        <v>4505997</v>
      </c>
      <c r="F179" s="26">
        <v>0</v>
      </c>
      <c r="G179" s="26">
        <v>4505997</v>
      </c>
      <c r="H179" s="26">
        <v>4374652.9800000004</v>
      </c>
      <c r="I179" s="26">
        <v>4355347.28</v>
      </c>
      <c r="J179" s="26">
        <v>3351129.43</v>
      </c>
      <c r="K179" s="26">
        <v>3313908.06</v>
      </c>
      <c r="L179" s="27">
        <v>0.74370431893319056</v>
      </c>
    </row>
    <row r="180" spans="1:12" x14ac:dyDescent="0.2">
      <c r="A180" s="24"/>
      <c r="B180" s="24" t="s">
        <v>127</v>
      </c>
      <c r="C180" s="24" t="s">
        <v>309</v>
      </c>
      <c r="D180" s="24" t="s">
        <v>369</v>
      </c>
      <c r="E180" s="26">
        <v>1995708</v>
      </c>
      <c r="F180" s="26">
        <v>0</v>
      </c>
      <c r="G180" s="26">
        <v>1995708</v>
      </c>
      <c r="H180" s="26">
        <v>1992675.2299999997</v>
      </c>
      <c r="I180" s="26">
        <v>1992675.2299999997</v>
      </c>
      <c r="J180" s="26">
        <v>1735636.1500000001</v>
      </c>
      <c r="K180" s="26">
        <v>1735636.1500000001</v>
      </c>
      <c r="L180" s="27">
        <v>0.86968441776051408</v>
      </c>
    </row>
    <row r="181" spans="1:12" x14ac:dyDescent="0.2">
      <c r="A181" s="24"/>
      <c r="B181" s="24"/>
      <c r="C181" s="24"/>
      <c r="D181" s="24" t="s">
        <v>370</v>
      </c>
      <c r="E181" s="26">
        <v>4391200</v>
      </c>
      <c r="F181" s="26">
        <v>-172760</v>
      </c>
      <c r="G181" s="26">
        <v>4218440</v>
      </c>
      <c r="H181" s="26">
        <v>3930007.96</v>
      </c>
      <c r="I181" s="26">
        <v>3815737.35</v>
      </c>
      <c r="J181" s="26">
        <v>2803330.0899999994</v>
      </c>
      <c r="K181" s="26">
        <v>2796189.5799999996</v>
      </c>
      <c r="L181" s="27">
        <v>0.66454188989294605</v>
      </c>
    </row>
    <row r="182" spans="1:12" x14ac:dyDescent="0.2">
      <c r="A182" s="24"/>
      <c r="B182" s="24"/>
      <c r="C182" s="24"/>
      <c r="D182" s="24" t="s">
        <v>165</v>
      </c>
      <c r="E182" s="26">
        <v>308000</v>
      </c>
      <c r="F182" s="26">
        <v>167000</v>
      </c>
      <c r="G182" s="26">
        <v>475000</v>
      </c>
      <c r="H182" s="26">
        <v>472862.87</v>
      </c>
      <c r="I182" s="26">
        <v>299981.65999999997</v>
      </c>
      <c r="J182" s="26">
        <v>147411.64000000001</v>
      </c>
      <c r="K182" s="26">
        <v>147411.64000000001</v>
      </c>
      <c r="L182" s="27">
        <v>0.31034029473684216</v>
      </c>
    </row>
    <row r="183" spans="1:12" x14ac:dyDescent="0.2">
      <c r="A183" s="24"/>
      <c r="B183" s="24"/>
      <c r="C183" s="24" t="s">
        <v>334</v>
      </c>
      <c r="D183" s="24"/>
      <c r="E183" s="26">
        <v>6694908</v>
      </c>
      <c r="F183" s="26">
        <v>-5760</v>
      </c>
      <c r="G183" s="26">
        <v>6689148</v>
      </c>
      <c r="H183" s="26">
        <v>6395546.0599999996</v>
      </c>
      <c r="I183" s="26">
        <v>6108394.2400000002</v>
      </c>
      <c r="J183" s="26">
        <v>4686377.879999999</v>
      </c>
      <c r="K183" s="26">
        <v>4679237.3699999992</v>
      </c>
      <c r="L183" s="27">
        <v>0.70059413844633123</v>
      </c>
    </row>
    <row r="184" spans="1:12" x14ac:dyDescent="0.2">
      <c r="A184" s="24"/>
      <c r="B184" s="24" t="s">
        <v>192</v>
      </c>
      <c r="C184" s="24"/>
      <c r="D184" s="24"/>
      <c r="E184" s="26">
        <v>6694908</v>
      </c>
      <c r="F184" s="26">
        <v>-5760</v>
      </c>
      <c r="G184" s="26">
        <v>6689148</v>
      </c>
      <c r="H184" s="26">
        <v>6395546.0599999996</v>
      </c>
      <c r="I184" s="26">
        <v>6108394.2400000002</v>
      </c>
      <c r="J184" s="26">
        <v>4686377.879999999</v>
      </c>
      <c r="K184" s="26">
        <v>4679237.3699999992</v>
      </c>
      <c r="L184" s="27">
        <v>0.70059413844633123</v>
      </c>
    </row>
    <row r="185" spans="1:12" x14ac:dyDescent="0.2">
      <c r="A185" s="24"/>
      <c r="B185" s="24" t="s">
        <v>128</v>
      </c>
      <c r="C185" s="24" t="s">
        <v>310</v>
      </c>
      <c r="D185" s="24" t="s">
        <v>370</v>
      </c>
      <c r="E185" s="26">
        <v>366250</v>
      </c>
      <c r="F185" s="26">
        <v>0</v>
      </c>
      <c r="G185" s="26">
        <v>366250</v>
      </c>
      <c r="H185" s="26">
        <v>304703.15000000002</v>
      </c>
      <c r="I185" s="26">
        <v>304198.15000000002</v>
      </c>
      <c r="J185" s="26">
        <v>239771.61</v>
      </c>
      <c r="K185" s="26">
        <v>239771.61</v>
      </c>
      <c r="L185" s="27">
        <v>0.65466651194539249</v>
      </c>
    </row>
    <row r="186" spans="1:12" x14ac:dyDescent="0.2">
      <c r="A186" s="24"/>
      <c r="B186" s="24"/>
      <c r="C186" s="24"/>
      <c r="D186" s="24" t="s">
        <v>371</v>
      </c>
      <c r="E186" s="26">
        <v>126300</v>
      </c>
      <c r="F186" s="26">
        <v>0</v>
      </c>
      <c r="G186" s="26">
        <v>126300</v>
      </c>
      <c r="H186" s="26">
        <v>126300</v>
      </c>
      <c r="I186" s="26">
        <v>66300</v>
      </c>
      <c r="J186" s="26">
        <v>49400</v>
      </c>
      <c r="K186" s="26">
        <v>49400</v>
      </c>
      <c r="L186" s="27">
        <v>0.391132224861441</v>
      </c>
    </row>
    <row r="187" spans="1:12" x14ac:dyDescent="0.2">
      <c r="A187" s="24"/>
      <c r="B187" s="24"/>
      <c r="C187" s="24" t="s">
        <v>409</v>
      </c>
      <c r="D187" s="24"/>
      <c r="E187" s="26">
        <v>492550</v>
      </c>
      <c r="F187" s="26">
        <v>0</v>
      </c>
      <c r="G187" s="26">
        <v>492550</v>
      </c>
      <c r="H187" s="26">
        <v>431003.15</v>
      </c>
      <c r="I187" s="26">
        <v>370498.15</v>
      </c>
      <c r="J187" s="26">
        <v>289171.61</v>
      </c>
      <c r="K187" s="26">
        <v>289171.61</v>
      </c>
      <c r="L187" s="27">
        <v>0.5870908740229418</v>
      </c>
    </row>
    <row r="188" spans="1:12" x14ac:dyDescent="0.2">
      <c r="A188" s="24"/>
      <c r="B188" s="24" t="s">
        <v>410</v>
      </c>
      <c r="C188" s="24"/>
      <c r="D188" s="24"/>
      <c r="E188" s="26">
        <v>492550</v>
      </c>
      <c r="F188" s="26">
        <v>0</v>
      </c>
      <c r="G188" s="26">
        <v>492550</v>
      </c>
      <c r="H188" s="26">
        <v>431003.15</v>
      </c>
      <c r="I188" s="26">
        <v>370498.15</v>
      </c>
      <c r="J188" s="26">
        <v>289171.61</v>
      </c>
      <c r="K188" s="26">
        <v>289171.61</v>
      </c>
      <c r="L188" s="27">
        <v>0.5870908740229418</v>
      </c>
    </row>
    <row r="189" spans="1:12" x14ac:dyDescent="0.2">
      <c r="A189" s="24"/>
      <c r="B189" s="24" t="s">
        <v>129</v>
      </c>
      <c r="C189" s="24" t="s">
        <v>311</v>
      </c>
      <c r="D189" s="24" t="s">
        <v>369</v>
      </c>
      <c r="E189" s="26">
        <v>1489733</v>
      </c>
      <c r="F189" s="26">
        <v>30000</v>
      </c>
      <c r="G189" s="26">
        <v>1519733</v>
      </c>
      <c r="H189" s="26">
        <v>1405632.9700000002</v>
      </c>
      <c r="I189" s="26">
        <v>1405632.9700000002</v>
      </c>
      <c r="J189" s="26">
        <v>1181056.94</v>
      </c>
      <c r="K189" s="26">
        <v>1181056.94</v>
      </c>
      <c r="L189" s="27">
        <v>0.77714765685814546</v>
      </c>
    </row>
    <row r="190" spans="1:12" x14ac:dyDescent="0.2">
      <c r="A190" s="24"/>
      <c r="B190" s="24"/>
      <c r="C190" s="24"/>
      <c r="D190" s="24" t="s">
        <v>370</v>
      </c>
      <c r="E190" s="26">
        <v>586700</v>
      </c>
      <c r="F190" s="26">
        <v>5760</v>
      </c>
      <c r="G190" s="26">
        <v>592460</v>
      </c>
      <c r="H190" s="26">
        <v>557977.67999999993</v>
      </c>
      <c r="I190" s="26">
        <v>546551.22</v>
      </c>
      <c r="J190" s="26">
        <v>394631.55000000005</v>
      </c>
      <c r="K190" s="26">
        <v>391799.05</v>
      </c>
      <c r="L190" s="27">
        <v>0.66608977821287518</v>
      </c>
    </row>
    <row r="191" spans="1:12" x14ac:dyDescent="0.2">
      <c r="A191" s="24"/>
      <c r="B191" s="24"/>
      <c r="C191" s="24"/>
      <c r="D191" s="24" t="s">
        <v>371</v>
      </c>
      <c r="E191" s="26">
        <v>3000</v>
      </c>
      <c r="F191" s="26">
        <v>0</v>
      </c>
      <c r="G191" s="26">
        <v>3000</v>
      </c>
      <c r="H191" s="26">
        <v>3000</v>
      </c>
      <c r="I191" s="26">
        <v>3000</v>
      </c>
      <c r="J191" s="26">
        <v>3000</v>
      </c>
      <c r="K191" s="26">
        <v>3000</v>
      </c>
      <c r="L191" s="27">
        <v>1</v>
      </c>
    </row>
    <row r="192" spans="1:12" x14ac:dyDescent="0.2">
      <c r="A192" s="24"/>
      <c r="B192" s="24"/>
      <c r="C192" s="24"/>
      <c r="D192" s="24" t="s">
        <v>165</v>
      </c>
      <c r="E192" s="26">
        <v>147000</v>
      </c>
      <c r="F192" s="26">
        <v>0</v>
      </c>
      <c r="G192" s="26">
        <v>147000</v>
      </c>
      <c r="H192" s="26">
        <v>129936.87</v>
      </c>
      <c r="I192" s="26">
        <v>89812.51</v>
      </c>
      <c r="J192" s="26">
        <v>82883.7</v>
      </c>
      <c r="K192" s="26">
        <v>79095.53</v>
      </c>
      <c r="L192" s="27">
        <v>0.56383469387755103</v>
      </c>
    </row>
    <row r="193" spans="1:12" x14ac:dyDescent="0.2">
      <c r="A193" s="24"/>
      <c r="B193" s="24"/>
      <c r="C193" s="24" t="s">
        <v>335</v>
      </c>
      <c r="D193" s="24"/>
      <c r="E193" s="26">
        <v>2226433</v>
      </c>
      <c r="F193" s="26">
        <v>35760</v>
      </c>
      <c r="G193" s="26">
        <v>2262193</v>
      </c>
      <c r="H193" s="26">
        <v>2096547.52</v>
      </c>
      <c r="I193" s="26">
        <v>2044996.7000000002</v>
      </c>
      <c r="J193" s="26">
        <v>1661572.19</v>
      </c>
      <c r="K193" s="26">
        <v>1654951.52</v>
      </c>
      <c r="L193" s="27">
        <v>0.73449621230372497</v>
      </c>
    </row>
    <row r="194" spans="1:12" x14ac:dyDescent="0.2">
      <c r="A194" s="24"/>
      <c r="B194" s="24" t="s">
        <v>193</v>
      </c>
      <c r="C194" s="24"/>
      <c r="D194" s="24"/>
      <c r="E194" s="26">
        <v>2226433</v>
      </c>
      <c r="F194" s="26">
        <v>35760</v>
      </c>
      <c r="G194" s="26">
        <v>2262193</v>
      </c>
      <c r="H194" s="26">
        <v>2096547.52</v>
      </c>
      <c r="I194" s="26">
        <v>2044996.7000000002</v>
      </c>
      <c r="J194" s="26">
        <v>1661572.19</v>
      </c>
      <c r="K194" s="26">
        <v>1654951.52</v>
      </c>
      <c r="L194" s="27">
        <v>0.73449621230372497</v>
      </c>
    </row>
    <row r="195" spans="1:12" x14ac:dyDescent="0.2">
      <c r="A195" s="24"/>
      <c r="B195" s="24" t="s">
        <v>143</v>
      </c>
      <c r="C195" s="24" t="s">
        <v>312</v>
      </c>
      <c r="D195" s="24" t="s">
        <v>369</v>
      </c>
      <c r="E195" s="26">
        <v>169701</v>
      </c>
      <c r="F195" s="26">
        <v>0</v>
      </c>
      <c r="G195" s="26">
        <v>169701</v>
      </c>
      <c r="H195" s="26">
        <v>140218.9</v>
      </c>
      <c r="I195" s="26">
        <v>140218.9</v>
      </c>
      <c r="J195" s="26">
        <v>108695.31999999999</v>
      </c>
      <c r="K195" s="26">
        <v>108695.31999999999</v>
      </c>
      <c r="L195" s="27">
        <v>0.64051078072610057</v>
      </c>
    </row>
    <row r="196" spans="1:12" x14ac:dyDescent="0.2">
      <c r="A196" s="24"/>
      <c r="B196" s="24"/>
      <c r="C196" s="24"/>
      <c r="D196" s="24" t="s">
        <v>370</v>
      </c>
      <c r="E196" s="26">
        <v>458500</v>
      </c>
      <c r="F196" s="26">
        <v>0</v>
      </c>
      <c r="G196" s="26">
        <v>458500</v>
      </c>
      <c r="H196" s="26">
        <v>339776.91000000003</v>
      </c>
      <c r="I196" s="26">
        <v>339776.91000000003</v>
      </c>
      <c r="J196" s="26">
        <v>242260.01</v>
      </c>
      <c r="K196" s="26">
        <v>242260.01</v>
      </c>
      <c r="L196" s="27">
        <v>0.52837515812431846</v>
      </c>
    </row>
    <row r="197" spans="1:12" x14ac:dyDescent="0.2">
      <c r="A197" s="24"/>
      <c r="B197" s="24"/>
      <c r="C197" s="24"/>
      <c r="D197" s="24" t="s">
        <v>371</v>
      </c>
      <c r="E197" s="26">
        <v>10884445</v>
      </c>
      <c r="F197" s="26">
        <v>595000</v>
      </c>
      <c r="G197" s="26">
        <v>11479445</v>
      </c>
      <c r="H197" s="26">
        <v>11410945</v>
      </c>
      <c r="I197" s="26">
        <v>11410945</v>
      </c>
      <c r="J197" s="26">
        <v>10810945</v>
      </c>
      <c r="K197" s="26">
        <v>10810945</v>
      </c>
      <c r="L197" s="27">
        <v>0.94176547733797233</v>
      </c>
    </row>
    <row r="198" spans="1:12" x14ac:dyDescent="0.2">
      <c r="A198" s="24"/>
      <c r="B198" s="24"/>
      <c r="C198" s="24"/>
      <c r="D198" s="24" t="s">
        <v>384</v>
      </c>
      <c r="E198" s="26">
        <v>310000</v>
      </c>
      <c r="F198" s="26">
        <v>5000</v>
      </c>
      <c r="G198" s="26">
        <v>315000</v>
      </c>
      <c r="H198" s="26">
        <v>88288.85</v>
      </c>
      <c r="I198" s="26">
        <v>88288.85</v>
      </c>
      <c r="J198" s="26">
        <v>83288.850000000006</v>
      </c>
      <c r="K198" s="26">
        <v>83288.850000000006</v>
      </c>
      <c r="L198" s="27">
        <v>0.26440904761904765</v>
      </c>
    </row>
    <row r="199" spans="1:12" x14ac:dyDescent="0.2">
      <c r="A199" s="24"/>
      <c r="B199" s="24"/>
      <c r="C199" s="24" t="s">
        <v>336</v>
      </c>
      <c r="D199" s="24"/>
      <c r="E199" s="26">
        <v>11822646</v>
      </c>
      <c r="F199" s="26">
        <v>600000</v>
      </c>
      <c r="G199" s="26">
        <v>12422646</v>
      </c>
      <c r="H199" s="26">
        <v>11979229.66</v>
      </c>
      <c r="I199" s="26">
        <v>11979229.66</v>
      </c>
      <c r="J199" s="26">
        <v>11245189.18</v>
      </c>
      <c r="K199" s="26">
        <v>11245189.18</v>
      </c>
      <c r="L199" s="27">
        <v>0.90521690628550466</v>
      </c>
    </row>
    <row r="200" spans="1:12" x14ac:dyDescent="0.2">
      <c r="A200" s="24"/>
      <c r="B200" s="24" t="s">
        <v>208</v>
      </c>
      <c r="C200" s="24"/>
      <c r="D200" s="24"/>
      <c r="E200" s="26">
        <v>11822646</v>
      </c>
      <c r="F200" s="26">
        <v>600000</v>
      </c>
      <c r="G200" s="26">
        <v>12422646</v>
      </c>
      <c r="H200" s="26">
        <v>11979229.66</v>
      </c>
      <c r="I200" s="26">
        <v>11979229.66</v>
      </c>
      <c r="J200" s="26">
        <v>11245189.18</v>
      </c>
      <c r="K200" s="26">
        <v>11245189.18</v>
      </c>
      <c r="L200" s="27">
        <v>0.90521690628550466</v>
      </c>
    </row>
    <row r="201" spans="1:12" x14ac:dyDescent="0.2">
      <c r="A201" s="24" t="s">
        <v>194</v>
      </c>
      <c r="B201" s="24"/>
      <c r="C201" s="24"/>
      <c r="D201" s="24"/>
      <c r="E201" s="26">
        <v>26127287</v>
      </c>
      <c r="F201" s="26">
        <v>621000</v>
      </c>
      <c r="G201" s="26">
        <v>26748287</v>
      </c>
      <c r="H201" s="26">
        <v>25649828.43</v>
      </c>
      <c r="I201" s="26">
        <v>25231315.090000004</v>
      </c>
      <c r="J201" s="26">
        <v>21581932.440000001</v>
      </c>
      <c r="K201" s="26">
        <v>21530949.890000001</v>
      </c>
      <c r="L201" s="27">
        <v>0.80685288145741829</v>
      </c>
    </row>
    <row r="202" spans="1:12" x14ac:dyDescent="0.2">
      <c r="A202" s="24" t="s">
        <v>160</v>
      </c>
      <c r="B202" s="24" t="s">
        <v>143</v>
      </c>
      <c r="C202" s="24" t="s">
        <v>312</v>
      </c>
      <c r="D202" s="24" t="s">
        <v>165</v>
      </c>
      <c r="E202" s="26">
        <v>801208</v>
      </c>
      <c r="F202" s="26">
        <v>1926654</v>
      </c>
      <c r="G202" s="26">
        <v>2727862</v>
      </c>
      <c r="H202" s="26">
        <v>1652843.91</v>
      </c>
      <c r="I202" s="26">
        <v>1650839.35</v>
      </c>
      <c r="J202" s="26">
        <v>643909.88</v>
      </c>
      <c r="K202" s="26">
        <v>643845.68999999994</v>
      </c>
      <c r="L202" s="27">
        <v>0.23604928695073285</v>
      </c>
    </row>
    <row r="203" spans="1:12" x14ac:dyDescent="0.2">
      <c r="A203" s="24"/>
      <c r="B203" s="24"/>
      <c r="C203" s="24" t="s">
        <v>336</v>
      </c>
      <c r="D203" s="24"/>
      <c r="E203" s="26">
        <v>801208</v>
      </c>
      <c r="F203" s="26">
        <v>1926654</v>
      </c>
      <c r="G203" s="26">
        <v>2727862</v>
      </c>
      <c r="H203" s="26">
        <v>1652843.91</v>
      </c>
      <c r="I203" s="26">
        <v>1650839.35</v>
      </c>
      <c r="J203" s="26">
        <v>643909.88</v>
      </c>
      <c r="K203" s="26">
        <v>643845.68999999994</v>
      </c>
      <c r="L203" s="27">
        <v>0.23604928695073285</v>
      </c>
    </row>
    <row r="204" spans="1:12" x14ac:dyDescent="0.2">
      <c r="A204" s="24"/>
      <c r="B204" s="24" t="s">
        <v>208</v>
      </c>
      <c r="C204" s="24"/>
      <c r="D204" s="24"/>
      <c r="E204" s="26">
        <v>801208</v>
      </c>
      <c r="F204" s="26">
        <v>1926654</v>
      </c>
      <c r="G204" s="26">
        <v>2727862</v>
      </c>
      <c r="H204" s="26">
        <v>1652843.91</v>
      </c>
      <c r="I204" s="26">
        <v>1650839.35</v>
      </c>
      <c r="J204" s="26">
        <v>643909.88</v>
      </c>
      <c r="K204" s="26">
        <v>643845.68999999994</v>
      </c>
      <c r="L204" s="27">
        <v>0.23604928695073285</v>
      </c>
    </row>
    <row r="205" spans="1:12" x14ac:dyDescent="0.2">
      <c r="A205" s="24" t="s">
        <v>195</v>
      </c>
      <c r="B205" s="24"/>
      <c r="C205" s="24"/>
      <c r="D205" s="24"/>
      <c r="E205" s="26">
        <v>801208</v>
      </c>
      <c r="F205" s="26">
        <v>1926654</v>
      </c>
      <c r="G205" s="26">
        <v>2727862</v>
      </c>
      <c r="H205" s="26">
        <v>1652843.91</v>
      </c>
      <c r="I205" s="26">
        <v>1650839.35</v>
      </c>
      <c r="J205" s="26">
        <v>643909.88</v>
      </c>
      <c r="K205" s="26">
        <v>643845.68999999994</v>
      </c>
      <c r="L205" s="27">
        <v>0.23604928695073285</v>
      </c>
    </row>
    <row r="206" spans="1:12" x14ac:dyDescent="0.2">
      <c r="A206" s="24" t="s">
        <v>130</v>
      </c>
      <c r="B206" s="24" t="s">
        <v>131</v>
      </c>
      <c r="C206" s="24" t="s">
        <v>313</v>
      </c>
      <c r="D206" s="24" t="s">
        <v>369</v>
      </c>
      <c r="E206" s="26">
        <v>45000</v>
      </c>
      <c r="F206" s="26">
        <v>35000</v>
      </c>
      <c r="G206" s="26">
        <v>80000</v>
      </c>
      <c r="H206" s="26">
        <v>66000</v>
      </c>
      <c r="I206" s="26">
        <v>66000</v>
      </c>
      <c r="J206" s="26">
        <v>54821.09</v>
      </c>
      <c r="K206" s="26">
        <v>54821.09</v>
      </c>
      <c r="L206" s="27">
        <v>0.68526362499999993</v>
      </c>
    </row>
    <row r="207" spans="1:12" x14ac:dyDescent="0.2">
      <c r="A207" s="24"/>
      <c r="B207" s="24"/>
      <c r="C207" s="24"/>
      <c r="D207" s="24" t="s">
        <v>370</v>
      </c>
      <c r="E207" s="26">
        <v>4095684</v>
      </c>
      <c r="F207" s="26">
        <v>0</v>
      </c>
      <c r="G207" s="26">
        <v>4095684</v>
      </c>
      <c r="H207" s="26">
        <v>3506634.12</v>
      </c>
      <c r="I207" s="26">
        <v>3506634.12</v>
      </c>
      <c r="J207" s="26">
        <v>3506634.12</v>
      </c>
      <c r="K207" s="26">
        <v>3506634.12</v>
      </c>
      <c r="L207" s="27">
        <v>0.85617789849021553</v>
      </c>
    </row>
    <row r="208" spans="1:12" x14ac:dyDescent="0.2">
      <c r="A208" s="24"/>
      <c r="B208" s="24"/>
      <c r="C208" s="24"/>
      <c r="D208" s="24" t="s">
        <v>165</v>
      </c>
      <c r="E208" s="26">
        <v>3305097</v>
      </c>
      <c r="F208" s="26">
        <v>450000</v>
      </c>
      <c r="G208" s="26">
        <v>3755097</v>
      </c>
      <c r="H208" s="26">
        <v>3511254.48</v>
      </c>
      <c r="I208" s="26">
        <v>3061254.48</v>
      </c>
      <c r="J208" s="26">
        <v>2967102.4</v>
      </c>
      <c r="K208" s="26">
        <v>2967102.4</v>
      </c>
      <c r="L208" s="27">
        <v>0.79015333026017698</v>
      </c>
    </row>
    <row r="209" spans="1:12" x14ac:dyDescent="0.2">
      <c r="A209" s="24"/>
      <c r="B209" s="24"/>
      <c r="C209" s="24" t="s">
        <v>337</v>
      </c>
      <c r="D209" s="24"/>
      <c r="E209" s="26">
        <v>7445781</v>
      </c>
      <c r="F209" s="26">
        <v>485000</v>
      </c>
      <c r="G209" s="26">
        <v>7930781</v>
      </c>
      <c r="H209" s="26">
        <v>7083888.5999999996</v>
      </c>
      <c r="I209" s="26">
        <v>6633888.5999999996</v>
      </c>
      <c r="J209" s="26">
        <v>6528557.6099999994</v>
      </c>
      <c r="K209" s="26">
        <v>6528557.6099999994</v>
      </c>
      <c r="L209" s="27">
        <v>0.82319226946249047</v>
      </c>
    </row>
    <row r="210" spans="1:12" x14ac:dyDescent="0.2">
      <c r="A210" s="24"/>
      <c r="B210" s="24" t="s">
        <v>196</v>
      </c>
      <c r="C210" s="24"/>
      <c r="D210" s="24"/>
      <c r="E210" s="26">
        <v>7445781</v>
      </c>
      <c r="F210" s="26">
        <v>485000</v>
      </c>
      <c r="G210" s="26">
        <v>7930781</v>
      </c>
      <c r="H210" s="26">
        <v>7083888.5999999996</v>
      </c>
      <c r="I210" s="26">
        <v>6633888.5999999996</v>
      </c>
      <c r="J210" s="26">
        <v>6528557.6099999994</v>
      </c>
      <c r="K210" s="26">
        <v>6528557.6099999994</v>
      </c>
      <c r="L210" s="27">
        <v>0.82319226946249047</v>
      </c>
    </row>
    <row r="211" spans="1:12" x14ac:dyDescent="0.2">
      <c r="A211" s="24"/>
      <c r="B211" s="24" t="s">
        <v>132</v>
      </c>
      <c r="C211" s="24" t="s">
        <v>314</v>
      </c>
      <c r="D211" s="24" t="s">
        <v>369</v>
      </c>
      <c r="E211" s="26">
        <v>433757</v>
      </c>
      <c r="F211" s="26">
        <v>0</v>
      </c>
      <c r="G211" s="26">
        <v>433757</v>
      </c>
      <c r="H211" s="26">
        <v>401040.95</v>
      </c>
      <c r="I211" s="26">
        <v>401040.95</v>
      </c>
      <c r="J211" s="26">
        <v>342242.52</v>
      </c>
      <c r="K211" s="26">
        <v>342242.52</v>
      </c>
      <c r="L211" s="27">
        <v>0.78901901294964694</v>
      </c>
    </row>
    <row r="212" spans="1:12" x14ac:dyDescent="0.2">
      <c r="A212" s="24"/>
      <c r="B212" s="24"/>
      <c r="C212" s="24"/>
      <c r="D212" s="24" t="s">
        <v>370</v>
      </c>
      <c r="E212" s="26">
        <v>271108</v>
      </c>
      <c r="F212" s="26">
        <v>0</v>
      </c>
      <c r="G212" s="26">
        <v>271108</v>
      </c>
      <c r="H212" s="26">
        <v>229432.35</v>
      </c>
      <c r="I212" s="26">
        <v>229432.35</v>
      </c>
      <c r="J212" s="26">
        <v>189744.8</v>
      </c>
      <c r="K212" s="26">
        <v>189744.8</v>
      </c>
      <c r="L212" s="27">
        <v>0.69988639213892612</v>
      </c>
    </row>
    <row r="213" spans="1:12" x14ac:dyDescent="0.2">
      <c r="A213" s="24"/>
      <c r="B213" s="24"/>
      <c r="C213" s="24"/>
      <c r="D213" s="24" t="s">
        <v>383</v>
      </c>
      <c r="E213" s="26">
        <v>4000</v>
      </c>
      <c r="F213" s="26">
        <v>0</v>
      </c>
      <c r="G213" s="26">
        <v>4000</v>
      </c>
      <c r="H213" s="26">
        <v>2915.68</v>
      </c>
      <c r="I213" s="26">
        <v>2915.68</v>
      </c>
      <c r="J213" s="26">
        <v>2915.68</v>
      </c>
      <c r="K213" s="26">
        <v>2915.68</v>
      </c>
      <c r="L213" s="27">
        <v>0.72892000000000001</v>
      </c>
    </row>
    <row r="214" spans="1:12" x14ac:dyDescent="0.2">
      <c r="A214" s="24"/>
      <c r="B214" s="24"/>
      <c r="C214" s="24"/>
      <c r="D214" s="24" t="s">
        <v>371</v>
      </c>
      <c r="E214" s="26">
        <v>6200</v>
      </c>
      <c r="F214" s="26">
        <v>0</v>
      </c>
      <c r="G214" s="26">
        <v>6200</v>
      </c>
      <c r="H214" s="26">
        <v>6200</v>
      </c>
      <c r="I214" s="26">
        <v>6200</v>
      </c>
      <c r="J214" s="26">
        <v>4200</v>
      </c>
      <c r="K214" s="26">
        <v>4200</v>
      </c>
      <c r="L214" s="27">
        <v>0.67741935483870963</v>
      </c>
    </row>
    <row r="215" spans="1:12" x14ac:dyDescent="0.2">
      <c r="A215" s="24"/>
      <c r="B215" s="24"/>
      <c r="C215" s="24"/>
      <c r="D215" s="24" t="s">
        <v>384</v>
      </c>
      <c r="E215" s="26">
        <v>791583</v>
      </c>
      <c r="F215" s="26">
        <v>0</v>
      </c>
      <c r="G215" s="26">
        <v>791583</v>
      </c>
      <c r="H215" s="26">
        <v>791583</v>
      </c>
      <c r="I215" s="26">
        <v>791583</v>
      </c>
      <c r="J215" s="26">
        <v>0</v>
      </c>
      <c r="K215" s="26">
        <v>0</v>
      </c>
      <c r="L215" s="27">
        <v>0</v>
      </c>
    </row>
    <row r="216" spans="1:12" x14ac:dyDescent="0.2">
      <c r="A216" s="24"/>
      <c r="B216" s="24"/>
      <c r="C216" s="24" t="s">
        <v>411</v>
      </c>
      <c r="D216" s="24"/>
      <c r="E216" s="26">
        <v>1506648</v>
      </c>
      <c r="F216" s="26">
        <v>0</v>
      </c>
      <c r="G216" s="26">
        <v>1506648</v>
      </c>
      <c r="H216" s="26">
        <v>1431171.98</v>
      </c>
      <c r="I216" s="26">
        <v>1431171.98</v>
      </c>
      <c r="J216" s="26">
        <v>539103.00000000012</v>
      </c>
      <c r="K216" s="26">
        <v>539103.00000000012</v>
      </c>
      <c r="L216" s="27">
        <v>0.35781615878426815</v>
      </c>
    </row>
    <row r="217" spans="1:12" x14ac:dyDescent="0.2">
      <c r="A217" s="24"/>
      <c r="B217" s="24" t="s">
        <v>412</v>
      </c>
      <c r="C217" s="24"/>
      <c r="D217" s="24"/>
      <c r="E217" s="26">
        <v>1506648</v>
      </c>
      <c r="F217" s="26">
        <v>0</v>
      </c>
      <c r="G217" s="26">
        <v>1506648</v>
      </c>
      <c r="H217" s="26">
        <v>1431171.98</v>
      </c>
      <c r="I217" s="26">
        <v>1431171.98</v>
      </c>
      <c r="J217" s="26">
        <v>539103.00000000012</v>
      </c>
      <c r="K217" s="26">
        <v>539103.00000000012</v>
      </c>
      <c r="L217" s="27">
        <v>0.35781615878426815</v>
      </c>
    </row>
    <row r="218" spans="1:12" x14ac:dyDescent="0.2">
      <c r="A218" s="24"/>
      <c r="B218" s="24" t="s">
        <v>133</v>
      </c>
      <c r="C218" s="24" t="s">
        <v>315</v>
      </c>
      <c r="D218" s="24" t="s">
        <v>369</v>
      </c>
      <c r="E218" s="26">
        <v>4873882</v>
      </c>
      <c r="F218" s="26">
        <v>-60000</v>
      </c>
      <c r="G218" s="26">
        <v>4813882</v>
      </c>
      <c r="H218" s="26">
        <v>3385935.0100000002</v>
      </c>
      <c r="I218" s="26">
        <v>3385935.0100000002</v>
      </c>
      <c r="J218" s="26">
        <v>2841099.5700000003</v>
      </c>
      <c r="K218" s="26">
        <v>2841099.5700000003</v>
      </c>
      <c r="L218" s="27">
        <v>0.59018886836029638</v>
      </c>
    </row>
    <row r="219" spans="1:12" x14ac:dyDescent="0.2">
      <c r="A219" s="24"/>
      <c r="B219" s="24"/>
      <c r="C219" s="24"/>
      <c r="D219" s="24" t="s">
        <v>370</v>
      </c>
      <c r="E219" s="26">
        <v>2257987</v>
      </c>
      <c r="F219" s="26">
        <v>0</v>
      </c>
      <c r="G219" s="26">
        <v>2257987</v>
      </c>
      <c r="H219" s="26">
        <v>2155149.2399999998</v>
      </c>
      <c r="I219" s="26">
        <v>2078042.23</v>
      </c>
      <c r="J219" s="26">
        <v>1656305.76</v>
      </c>
      <c r="K219" s="26">
        <v>1633372.25</v>
      </c>
      <c r="L219" s="27">
        <v>0.7335320176776926</v>
      </c>
    </row>
    <row r="220" spans="1:12" x14ac:dyDescent="0.2">
      <c r="A220" s="24"/>
      <c r="B220" s="24"/>
      <c r="C220" s="24"/>
      <c r="D220" s="24" t="s">
        <v>371</v>
      </c>
      <c r="E220" s="26">
        <v>198</v>
      </c>
      <c r="F220" s="26">
        <v>0</v>
      </c>
      <c r="G220" s="26">
        <v>198</v>
      </c>
      <c r="H220" s="26">
        <v>0</v>
      </c>
      <c r="I220" s="26">
        <v>0</v>
      </c>
      <c r="J220" s="26">
        <v>0</v>
      </c>
      <c r="K220" s="26">
        <v>0</v>
      </c>
      <c r="L220" s="27">
        <v>0</v>
      </c>
    </row>
    <row r="221" spans="1:12" x14ac:dyDescent="0.2">
      <c r="A221" s="24"/>
      <c r="B221" s="24"/>
      <c r="C221" s="24"/>
      <c r="D221" s="24" t="s">
        <v>165</v>
      </c>
      <c r="E221" s="26">
        <v>6989371</v>
      </c>
      <c r="F221" s="26">
        <v>202000</v>
      </c>
      <c r="G221" s="26">
        <v>7191371</v>
      </c>
      <c r="H221" s="26">
        <v>7095193.5300000003</v>
      </c>
      <c r="I221" s="26">
        <v>6627394.9700000007</v>
      </c>
      <c r="J221" s="26">
        <v>4542012.8400000008</v>
      </c>
      <c r="K221" s="26">
        <v>4405850.0100000007</v>
      </c>
      <c r="L221" s="27">
        <v>0.63159206220900033</v>
      </c>
    </row>
    <row r="222" spans="1:12" x14ac:dyDescent="0.2">
      <c r="A222" s="24"/>
      <c r="B222" s="24"/>
      <c r="C222" s="24" t="s">
        <v>338</v>
      </c>
      <c r="D222" s="24"/>
      <c r="E222" s="26">
        <v>14121438</v>
      </c>
      <c r="F222" s="26">
        <v>142000</v>
      </c>
      <c r="G222" s="26">
        <v>14263438</v>
      </c>
      <c r="H222" s="26">
        <v>12636277.780000001</v>
      </c>
      <c r="I222" s="26">
        <v>12091372.210000001</v>
      </c>
      <c r="J222" s="26">
        <v>9039418.1700000018</v>
      </c>
      <c r="K222" s="26">
        <v>8880321.8300000019</v>
      </c>
      <c r="L222" s="27">
        <v>0.63374749972622291</v>
      </c>
    </row>
    <row r="223" spans="1:12" x14ac:dyDescent="0.2">
      <c r="A223" s="24"/>
      <c r="B223" s="24" t="s">
        <v>197</v>
      </c>
      <c r="C223" s="24"/>
      <c r="D223" s="24"/>
      <c r="E223" s="26">
        <v>14121438</v>
      </c>
      <c r="F223" s="26">
        <v>142000</v>
      </c>
      <c r="G223" s="26">
        <v>14263438</v>
      </c>
      <c r="H223" s="26">
        <v>12636277.780000001</v>
      </c>
      <c r="I223" s="26">
        <v>12091372.210000001</v>
      </c>
      <c r="J223" s="26">
        <v>9039418.1700000018</v>
      </c>
      <c r="K223" s="26">
        <v>8880321.8300000019</v>
      </c>
      <c r="L223" s="27">
        <v>0.63374749972622291</v>
      </c>
    </row>
    <row r="224" spans="1:12" x14ac:dyDescent="0.2">
      <c r="A224" s="24"/>
      <c r="B224" s="24" t="s">
        <v>134</v>
      </c>
      <c r="C224" s="24" t="s">
        <v>316</v>
      </c>
      <c r="D224" s="24" t="s">
        <v>369</v>
      </c>
      <c r="E224" s="26">
        <v>724319</v>
      </c>
      <c r="F224" s="26">
        <v>0</v>
      </c>
      <c r="G224" s="26">
        <v>724319</v>
      </c>
      <c r="H224" s="26">
        <v>723624.94</v>
      </c>
      <c r="I224" s="26">
        <v>723624.94</v>
      </c>
      <c r="J224" s="26">
        <v>631628.29</v>
      </c>
      <c r="K224" s="26">
        <v>631628.29</v>
      </c>
      <c r="L224" s="27">
        <v>0.87203054179166917</v>
      </c>
    </row>
    <row r="225" spans="1:12" x14ac:dyDescent="0.2">
      <c r="A225" s="24"/>
      <c r="B225" s="24"/>
      <c r="C225" s="24"/>
      <c r="D225" s="24" t="s">
        <v>370</v>
      </c>
      <c r="E225" s="26">
        <v>300000</v>
      </c>
      <c r="F225" s="26">
        <v>0</v>
      </c>
      <c r="G225" s="26">
        <v>300000</v>
      </c>
      <c r="H225" s="26">
        <v>263582.50999999995</v>
      </c>
      <c r="I225" s="26">
        <v>258841.52</v>
      </c>
      <c r="J225" s="26">
        <v>160790.16999999998</v>
      </c>
      <c r="K225" s="26">
        <v>160790.16999999998</v>
      </c>
      <c r="L225" s="27">
        <v>0.53596723333333329</v>
      </c>
    </row>
    <row r="226" spans="1:12" x14ac:dyDescent="0.2">
      <c r="A226" s="24"/>
      <c r="B226" s="24"/>
      <c r="C226" s="24"/>
      <c r="D226" s="24" t="s">
        <v>371</v>
      </c>
      <c r="E226" s="26">
        <v>5000</v>
      </c>
      <c r="F226" s="26">
        <v>0</v>
      </c>
      <c r="G226" s="26">
        <v>5000</v>
      </c>
      <c r="H226" s="26">
        <v>2425</v>
      </c>
      <c r="I226" s="26">
        <v>2425</v>
      </c>
      <c r="J226" s="26">
        <v>2425</v>
      </c>
      <c r="K226" s="26">
        <v>2425</v>
      </c>
      <c r="L226" s="27">
        <v>0.48499999999999999</v>
      </c>
    </row>
    <row r="227" spans="1:12" x14ac:dyDescent="0.2">
      <c r="A227" s="24"/>
      <c r="B227" s="24"/>
      <c r="C227" s="24"/>
      <c r="D227" s="24" t="s">
        <v>165</v>
      </c>
      <c r="E227" s="26">
        <v>435841</v>
      </c>
      <c r="F227" s="26">
        <v>0</v>
      </c>
      <c r="G227" s="26">
        <v>435841</v>
      </c>
      <c r="H227" s="26">
        <v>435840.09</v>
      </c>
      <c r="I227" s="26">
        <v>435840.09</v>
      </c>
      <c r="J227" s="26">
        <v>326880</v>
      </c>
      <c r="K227" s="26">
        <v>326880</v>
      </c>
      <c r="L227" s="27">
        <v>0.74999827918897033</v>
      </c>
    </row>
    <row r="228" spans="1:12" x14ac:dyDescent="0.2">
      <c r="A228" s="24"/>
      <c r="B228" s="24"/>
      <c r="C228" s="24" t="s">
        <v>339</v>
      </c>
      <c r="D228" s="24"/>
      <c r="E228" s="26">
        <v>1465160</v>
      </c>
      <c r="F228" s="26">
        <v>0</v>
      </c>
      <c r="G228" s="26">
        <v>1465160</v>
      </c>
      <c r="H228" s="26">
        <v>1425472.54</v>
      </c>
      <c r="I228" s="26">
        <v>1420731.55</v>
      </c>
      <c r="J228" s="26">
        <v>1121723.46</v>
      </c>
      <c r="K228" s="26">
        <v>1121723.46</v>
      </c>
      <c r="L228" s="27">
        <v>0.76559792787135872</v>
      </c>
    </row>
    <row r="229" spans="1:12" x14ac:dyDescent="0.2">
      <c r="A229" s="24"/>
      <c r="B229" s="24" t="s">
        <v>198</v>
      </c>
      <c r="C229" s="24"/>
      <c r="D229" s="24"/>
      <c r="E229" s="26">
        <v>1465160</v>
      </c>
      <c r="F229" s="26">
        <v>0</v>
      </c>
      <c r="G229" s="26">
        <v>1465160</v>
      </c>
      <c r="H229" s="26">
        <v>1425472.54</v>
      </c>
      <c r="I229" s="26">
        <v>1420731.55</v>
      </c>
      <c r="J229" s="26">
        <v>1121723.46</v>
      </c>
      <c r="K229" s="26">
        <v>1121723.46</v>
      </c>
      <c r="L229" s="27">
        <v>0.76559792787135872</v>
      </c>
    </row>
    <row r="230" spans="1:12" x14ac:dyDescent="0.2">
      <c r="A230" s="24" t="s">
        <v>199</v>
      </c>
      <c r="B230" s="24"/>
      <c r="C230" s="24"/>
      <c r="D230" s="24"/>
      <c r="E230" s="26">
        <v>24539027</v>
      </c>
      <c r="F230" s="26">
        <v>627000</v>
      </c>
      <c r="G230" s="26">
        <v>25166027</v>
      </c>
      <c r="H230" s="26">
        <v>22576810.900000002</v>
      </c>
      <c r="I230" s="26">
        <v>21577164.34</v>
      </c>
      <c r="J230" s="26">
        <v>17228802.240000002</v>
      </c>
      <c r="K230" s="26">
        <v>17069705.899999999</v>
      </c>
      <c r="L230" s="27">
        <v>0.68460556924619032</v>
      </c>
    </row>
    <row r="231" spans="1:12" x14ac:dyDescent="0.2">
      <c r="A231" s="24" t="s">
        <v>161</v>
      </c>
      <c r="B231" s="24" t="s">
        <v>131</v>
      </c>
      <c r="C231" s="24" t="s">
        <v>313</v>
      </c>
      <c r="D231" s="24" t="s">
        <v>165</v>
      </c>
      <c r="E231" s="26">
        <v>756109</v>
      </c>
      <c r="F231" s="26">
        <v>0</v>
      </c>
      <c r="G231" s="26">
        <v>756109</v>
      </c>
      <c r="H231" s="26">
        <v>0</v>
      </c>
      <c r="I231" s="26">
        <v>0</v>
      </c>
      <c r="J231" s="26">
        <v>0</v>
      </c>
      <c r="K231" s="26">
        <v>0</v>
      </c>
      <c r="L231" s="27">
        <v>0</v>
      </c>
    </row>
    <row r="232" spans="1:12" x14ac:dyDescent="0.2">
      <c r="A232" s="24"/>
      <c r="B232" s="24"/>
      <c r="C232" s="24" t="s">
        <v>337</v>
      </c>
      <c r="D232" s="24"/>
      <c r="E232" s="26">
        <v>756109</v>
      </c>
      <c r="F232" s="26">
        <v>0</v>
      </c>
      <c r="G232" s="26">
        <v>756109</v>
      </c>
      <c r="H232" s="26">
        <v>0</v>
      </c>
      <c r="I232" s="26">
        <v>0</v>
      </c>
      <c r="J232" s="26">
        <v>0</v>
      </c>
      <c r="K232" s="26">
        <v>0</v>
      </c>
      <c r="L232" s="27">
        <v>0</v>
      </c>
    </row>
    <row r="233" spans="1:12" x14ac:dyDescent="0.2">
      <c r="A233" s="24"/>
      <c r="B233" s="24" t="s">
        <v>196</v>
      </c>
      <c r="C233" s="24"/>
      <c r="D233" s="24"/>
      <c r="E233" s="26">
        <v>756109</v>
      </c>
      <c r="F233" s="26">
        <v>0</v>
      </c>
      <c r="G233" s="26">
        <v>756109</v>
      </c>
      <c r="H233" s="26">
        <v>0</v>
      </c>
      <c r="I233" s="26">
        <v>0</v>
      </c>
      <c r="J233" s="26">
        <v>0</v>
      </c>
      <c r="K233" s="26">
        <v>0</v>
      </c>
      <c r="L233" s="27">
        <v>0</v>
      </c>
    </row>
    <row r="234" spans="1:12" x14ac:dyDescent="0.2">
      <c r="A234" s="24"/>
      <c r="B234" s="24" t="s">
        <v>132</v>
      </c>
      <c r="C234" s="24" t="s">
        <v>314</v>
      </c>
      <c r="D234" s="24" t="s">
        <v>369</v>
      </c>
      <c r="E234" s="26">
        <v>0</v>
      </c>
      <c r="F234" s="26">
        <v>0</v>
      </c>
      <c r="G234" s="26">
        <v>0</v>
      </c>
      <c r="H234" s="26">
        <v>4850</v>
      </c>
      <c r="I234" s="26">
        <v>4850</v>
      </c>
      <c r="J234" s="26">
        <v>3539.5099999999998</v>
      </c>
      <c r="K234" s="26">
        <v>3539.5099999999998</v>
      </c>
      <c r="L234" s="27">
        <v>0</v>
      </c>
    </row>
    <row r="235" spans="1:12" x14ac:dyDescent="0.2">
      <c r="A235" s="24"/>
      <c r="B235" s="24"/>
      <c r="C235" s="24" t="s">
        <v>411</v>
      </c>
      <c r="D235" s="24"/>
      <c r="E235" s="26">
        <v>0</v>
      </c>
      <c r="F235" s="26">
        <v>0</v>
      </c>
      <c r="G235" s="26">
        <v>0</v>
      </c>
      <c r="H235" s="26">
        <v>4850</v>
      </c>
      <c r="I235" s="26">
        <v>4850</v>
      </c>
      <c r="J235" s="26">
        <v>3539.5099999999998</v>
      </c>
      <c r="K235" s="26">
        <v>3539.5099999999998</v>
      </c>
      <c r="L235" s="27">
        <v>0</v>
      </c>
    </row>
    <row r="236" spans="1:12" x14ac:dyDescent="0.2">
      <c r="A236" s="24"/>
      <c r="B236" s="24" t="s">
        <v>412</v>
      </c>
      <c r="C236" s="24"/>
      <c r="D236" s="24"/>
      <c r="E236" s="26">
        <v>0</v>
      </c>
      <c r="F236" s="26">
        <v>0</v>
      </c>
      <c r="G236" s="26">
        <v>0</v>
      </c>
      <c r="H236" s="26">
        <v>4850</v>
      </c>
      <c r="I236" s="26">
        <v>4850</v>
      </c>
      <c r="J236" s="26">
        <v>3539.5099999999998</v>
      </c>
      <c r="K236" s="26">
        <v>3539.5099999999998</v>
      </c>
      <c r="L236" s="27">
        <v>0</v>
      </c>
    </row>
    <row r="237" spans="1:12" x14ac:dyDescent="0.2">
      <c r="A237" s="24"/>
      <c r="B237" s="24" t="s">
        <v>133</v>
      </c>
      <c r="C237" s="24" t="s">
        <v>315</v>
      </c>
      <c r="D237" s="24" t="s">
        <v>369</v>
      </c>
      <c r="E237" s="26">
        <v>0</v>
      </c>
      <c r="F237" s="26">
        <v>0</v>
      </c>
      <c r="G237" s="26">
        <v>0</v>
      </c>
      <c r="H237" s="26">
        <v>110900</v>
      </c>
      <c r="I237" s="26">
        <v>110900</v>
      </c>
      <c r="J237" s="26">
        <v>90635.299999999988</v>
      </c>
      <c r="K237" s="26">
        <v>90635.299999999988</v>
      </c>
      <c r="L237" s="27">
        <v>0</v>
      </c>
    </row>
    <row r="238" spans="1:12" x14ac:dyDescent="0.2">
      <c r="A238" s="24"/>
      <c r="B238" s="24"/>
      <c r="C238" s="24"/>
      <c r="D238" s="24" t="s">
        <v>370</v>
      </c>
      <c r="E238" s="26">
        <v>11000</v>
      </c>
      <c r="F238" s="26">
        <v>0</v>
      </c>
      <c r="G238" s="26">
        <v>11000</v>
      </c>
      <c r="H238" s="26">
        <v>178.07</v>
      </c>
      <c r="I238" s="26">
        <v>178.07</v>
      </c>
      <c r="J238" s="26">
        <v>178.07</v>
      </c>
      <c r="K238" s="26">
        <v>178.07</v>
      </c>
      <c r="L238" s="27">
        <v>1.6188181818181817E-2</v>
      </c>
    </row>
    <row r="239" spans="1:12" x14ac:dyDescent="0.2">
      <c r="A239" s="24"/>
      <c r="B239" s="24"/>
      <c r="C239" s="24"/>
      <c r="D239" s="24" t="s">
        <v>165</v>
      </c>
      <c r="E239" s="26">
        <v>4646876</v>
      </c>
      <c r="F239" s="26">
        <v>311531.03999999998</v>
      </c>
      <c r="G239" s="26">
        <v>4958407.04</v>
      </c>
      <c r="H239" s="26">
        <v>2618881.16</v>
      </c>
      <c r="I239" s="26">
        <v>2321348.31</v>
      </c>
      <c r="J239" s="26">
        <v>625994.80000000005</v>
      </c>
      <c r="K239" s="26">
        <v>625994.80000000005</v>
      </c>
      <c r="L239" s="27">
        <v>0.12624917538032537</v>
      </c>
    </row>
    <row r="240" spans="1:12" x14ac:dyDescent="0.2">
      <c r="A240" s="24"/>
      <c r="B240" s="24"/>
      <c r="C240" s="24" t="s">
        <v>338</v>
      </c>
      <c r="D240" s="24"/>
      <c r="E240" s="26">
        <v>4657876</v>
      </c>
      <c r="F240" s="26">
        <v>311531.03999999998</v>
      </c>
      <c r="G240" s="26">
        <v>4969407.04</v>
      </c>
      <c r="H240" s="26">
        <v>2729959.23</v>
      </c>
      <c r="I240" s="26">
        <v>2432426.38</v>
      </c>
      <c r="J240" s="26">
        <v>716808.17</v>
      </c>
      <c r="K240" s="26">
        <v>716808.17</v>
      </c>
      <c r="L240" s="27">
        <v>0.14424420544146049</v>
      </c>
    </row>
    <row r="241" spans="1:12" x14ac:dyDescent="0.2">
      <c r="A241" s="24"/>
      <c r="B241" s="24" t="s">
        <v>197</v>
      </c>
      <c r="C241" s="24"/>
      <c r="D241" s="24"/>
      <c r="E241" s="26">
        <v>4657876</v>
      </c>
      <c r="F241" s="26">
        <v>311531.03999999998</v>
      </c>
      <c r="G241" s="26">
        <v>4969407.04</v>
      </c>
      <c r="H241" s="26">
        <v>2729959.23</v>
      </c>
      <c r="I241" s="26">
        <v>2432426.38</v>
      </c>
      <c r="J241" s="26">
        <v>716808.17</v>
      </c>
      <c r="K241" s="26">
        <v>716808.17</v>
      </c>
      <c r="L241" s="27">
        <v>0.14424420544146049</v>
      </c>
    </row>
    <row r="242" spans="1:12" x14ac:dyDescent="0.2">
      <c r="A242" s="24"/>
      <c r="B242" s="24" t="s">
        <v>134</v>
      </c>
      <c r="C242" s="24" t="s">
        <v>316</v>
      </c>
      <c r="D242" s="24" t="s">
        <v>165</v>
      </c>
      <c r="E242" s="26">
        <v>275253</v>
      </c>
      <c r="F242" s="26">
        <v>320135.13</v>
      </c>
      <c r="G242" s="26">
        <v>595388.13</v>
      </c>
      <c r="H242" s="26">
        <v>390220.65</v>
      </c>
      <c r="I242" s="26">
        <v>390220.65</v>
      </c>
      <c r="J242" s="26">
        <v>355511.68</v>
      </c>
      <c r="K242" s="26">
        <v>355511.68</v>
      </c>
      <c r="L242" s="27">
        <v>0.59710911603158767</v>
      </c>
    </row>
    <row r="243" spans="1:12" x14ac:dyDescent="0.2">
      <c r="A243" s="24"/>
      <c r="B243" s="24"/>
      <c r="C243" s="24" t="s">
        <v>339</v>
      </c>
      <c r="D243" s="24"/>
      <c r="E243" s="26">
        <v>275253</v>
      </c>
      <c r="F243" s="26">
        <v>320135.13</v>
      </c>
      <c r="G243" s="26">
        <v>595388.13</v>
      </c>
      <c r="H243" s="26">
        <v>390220.65</v>
      </c>
      <c r="I243" s="26">
        <v>390220.65</v>
      </c>
      <c r="J243" s="26">
        <v>355511.68</v>
      </c>
      <c r="K243" s="26">
        <v>355511.68</v>
      </c>
      <c r="L243" s="27">
        <v>0.59710911603158767</v>
      </c>
    </row>
    <row r="244" spans="1:12" x14ac:dyDescent="0.2">
      <c r="A244" s="24"/>
      <c r="B244" s="24" t="s">
        <v>198</v>
      </c>
      <c r="C244" s="24"/>
      <c r="D244" s="24"/>
      <c r="E244" s="26">
        <v>275253</v>
      </c>
      <c r="F244" s="26">
        <v>320135.13</v>
      </c>
      <c r="G244" s="26">
        <v>595388.13</v>
      </c>
      <c r="H244" s="26">
        <v>390220.65</v>
      </c>
      <c r="I244" s="26">
        <v>390220.65</v>
      </c>
      <c r="J244" s="26">
        <v>355511.68</v>
      </c>
      <c r="K244" s="26">
        <v>355511.68</v>
      </c>
      <c r="L244" s="27">
        <v>0.59710911603158767</v>
      </c>
    </row>
    <row r="245" spans="1:12" x14ac:dyDescent="0.2">
      <c r="A245" s="24" t="s">
        <v>200</v>
      </c>
      <c r="B245" s="24"/>
      <c r="C245" s="24"/>
      <c r="D245" s="24"/>
      <c r="E245" s="26">
        <v>5689238</v>
      </c>
      <c r="F245" s="26">
        <v>631666.16999999993</v>
      </c>
      <c r="G245" s="26">
        <v>6320904.1699999999</v>
      </c>
      <c r="H245" s="26">
        <v>3125029.88</v>
      </c>
      <c r="I245" s="26">
        <v>2827497.03</v>
      </c>
      <c r="J245" s="26">
        <v>1075859.3600000001</v>
      </c>
      <c r="K245" s="26">
        <v>1075859.3600000001</v>
      </c>
      <c r="L245" s="27">
        <v>0.1702065608123276</v>
      </c>
    </row>
    <row r="246" spans="1:12" x14ac:dyDescent="0.2">
      <c r="A246" s="24" t="s">
        <v>135</v>
      </c>
      <c r="B246" s="24" t="s">
        <v>136</v>
      </c>
      <c r="C246" s="24" t="s">
        <v>317</v>
      </c>
      <c r="D246" s="24" t="s">
        <v>369</v>
      </c>
      <c r="E246" s="26">
        <v>652503</v>
      </c>
      <c r="F246" s="26">
        <v>35000</v>
      </c>
      <c r="G246" s="26">
        <v>687503</v>
      </c>
      <c r="H246" s="26">
        <v>663613.51</v>
      </c>
      <c r="I246" s="26">
        <v>663613.51</v>
      </c>
      <c r="J246" s="26">
        <v>549652.17999999993</v>
      </c>
      <c r="K246" s="26">
        <v>549652.17999999993</v>
      </c>
      <c r="L246" s="27">
        <v>0.79949059131378331</v>
      </c>
    </row>
    <row r="247" spans="1:12" x14ac:dyDescent="0.2">
      <c r="A247" s="24"/>
      <c r="B247" s="24"/>
      <c r="C247" s="24"/>
      <c r="D247" s="24" t="s">
        <v>370</v>
      </c>
      <c r="E247" s="26">
        <v>76350</v>
      </c>
      <c r="F247" s="26">
        <v>0</v>
      </c>
      <c r="G247" s="26">
        <v>76350</v>
      </c>
      <c r="H247" s="26">
        <v>30568.25</v>
      </c>
      <c r="I247" s="26">
        <v>30568.25</v>
      </c>
      <c r="J247" s="26">
        <v>16973.39</v>
      </c>
      <c r="K247" s="26">
        <v>16973.39</v>
      </c>
      <c r="L247" s="27">
        <v>0.22231028159790439</v>
      </c>
    </row>
    <row r="248" spans="1:12" x14ac:dyDescent="0.2">
      <c r="A248" s="24"/>
      <c r="B248" s="24"/>
      <c r="C248" s="24"/>
      <c r="D248" s="24" t="s">
        <v>383</v>
      </c>
      <c r="E248" s="26">
        <v>4000</v>
      </c>
      <c r="F248" s="26">
        <v>0</v>
      </c>
      <c r="G248" s="26">
        <v>4000</v>
      </c>
      <c r="H248" s="26">
        <v>0</v>
      </c>
      <c r="I248" s="26">
        <v>0</v>
      </c>
      <c r="J248" s="26">
        <v>0</v>
      </c>
      <c r="K248" s="26">
        <v>0</v>
      </c>
      <c r="L248" s="27">
        <v>0</v>
      </c>
    </row>
    <row r="249" spans="1:12" x14ac:dyDescent="0.2">
      <c r="A249" s="24"/>
      <c r="B249" s="24"/>
      <c r="C249" s="24" t="s">
        <v>413</v>
      </c>
      <c r="D249" s="24"/>
      <c r="E249" s="26">
        <v>732853</v>
      </c>
      <c r="F249" s="26">
        <v>35000</v>
      </c>
      <c r="G249" s="26">
        <v>767853</v>
      </c>
      <c r="H249" s="26">
        <v>694181.76</v>
      </c>
      <c r="I249" s="26">
        <v>694181.76</v>
      </c>
      <c r="J249" s="26">
        <v>566625.56999999995</v>
      </c>
      <c r="K249" s="26">
        <v>566625.56999999995</v>
      </c>
      <c r="L249" s="27">
        <v>0.73793495630022932</v>
      </c>
    </row>
    <row r="250" spans="1:12" x14ac:dyDescent="0.2">
      <c r="A250" s="24"/>
      <c r="B250" s="24" t="s">
        <v>414</v>
      </c>
      <c r="C250" s="24"/>
      <c r="D250" s="24"/>
      <c r="E250" s="26">
        <v>732853</v>
      </c>
      <c r="F250" s="26">
        <v>35000</v>
      </c>
      <c r="G250" s="26">
        <v>767853</v>
      </c>
      <c r="H250" s="26">
        <v>694181.76</v>
      </c>
      <c r="I250" s="26">
        <v>694181.76</v>
      </c>
      <c r="J250" s="26">
        <v>566625.56999999995</v>
      </c>
      <c r="K250" s="26">
        <v>566625.56999999995</v>
      </c>
      <c r="L250" s="27">
        <v>0.73793495630022932</v>
      </c>
    </row>
    <row r="251" spans="1:12" x14ac:dyDescent="0.2">
      <c r="A251" s="24"/>
      <c r="B251" s="24" t="s">
        <v>137</v>
      </c>
      <c r="C251" s="24" t="s">
        <v>201</v>
      </c>
      <c r="D251" s="24" t="s">
        <v>369</v>
      </c>
      <c r="E251" s="26">
        <v>628533</v>
      </c>
      <c r="F251" s="26">
        <v>198000</v>
      </c>
      <c r="G251" s="26">
        <v>826533</v>
      </c>
      <c r="H251" s="26">
        <v>744036.90999999992</v>
      </c>
      <c r="I251" s="26">
        <v>744036.90999999992</v>
      </c>
      <c r="J251" s="26">
        <v>635251.55999999994</v>
      </c>
      <c r="K251" s="26">
        <v>635251.55999999994</v>
      </c>
      <c r="L251" s="27">
        <v>0.76857374115734034</v>
      </c>
    </row>
    <row r="252" spans="1:12" x14ac:dyDescent="0.2">
      <c r="A252" s="24"/>
      <c r="B252" s="24"/>
      <c r="C252" s="24"/>
      <c r="D252" s="24" t="s">
        <v>370</v>
      </c>
      <c r="E252" s="26">
        <v>4710135</v>
      </c>
      <c r="F252" s="26">
        <v>0</v>
      </c>
      <c r="G252" s="26">
        <v>4710135</v>
      </c>
      <c r="H252" s="26">
        <v>4422290.6000000006</v>
      </c>
      <c r="I252" s="26">
        <v>4382739.7</v>
      </c>
      <c r="J252" s="26">
        <v>3282832.06</v>
      </c>
      <c r="K252" s="26">
        <v>3282832.06</v>
      </c>
      <c r="L252" s="27">
        <v>0.69697196789476312</v>
      </c>
    </row>
    <row r="253" spans="1:12" x14ac:dyDescent="0.2">
      <c r="A253" s="24"/>
      <c r="B253" s="24"/>
      <c r="C253" s="24"/>
      <c r="D253" s="24" t="s">
        <v>371</v>
      </c>
      <c r="E253" s="26">
        <v>15000</v>
      </c>
      <c r="F253" s="26">
        <v>0</v>
      </c>
      <c r="G253" s="26">
        <v>15000</v>
      </c>
      <c r="H253" s="26">
        <v>0</v>
      </c>
      <c r="I253" s="26">
        <v>0</v>
      </c>
      <c r="J253" s="26">
        <v>0</v>
      </c>
      <c r="K253" s="26">
        <v>0</v>
      </c>
      <c r="L253" s="27">
        <v>0</v>
      </c>
    </row>
    <row r="254" spans="1:12" x14ac:dyDescent="0.2">
      <c r="A254" s="24"/>
      <c r="B254" s="24"/>
      <c r="C254" s="24"/>
      <c r="D254" s="24" t="s">
        <v>165</v>
      </c>
      <c r="E254" s="26">
        <v>2302498</v>
      </c>
      <c r="F254" s="26">
        <v>0</v>
      </c>
      <c r="G254" s="26">
        <v>2302498</v>
      </c>
      <c r="H254" s="26">
        <v>2192887.1</v>
      </c>
      <c r="I254" s="26">
        <v>2192887.1</v>
      </c>
      <c r="J254" s="26">
        <v>1646645.97</v>
      </c>
      <c r="K254" s="26">
        <v>1646645.97</v>
      </c>
      <c r="L254" s="27">
        <v>0.71515630849625056</v>
      </c>
    </row>
    <row r="255" spans="1:12" x14ac:dyDescent="0.2">
      <c r="A255" s="24"/>
      <c r="B255" s="24"/>
      <c r="C255" s="24" t="s">
        <v>202</v>
      </c>
      <c r="D255" s="24"/>
      <c r="E255" s="26">
        <v>7656166</v>
      </c>
      <c r="F255" s="26">
        <v>198000</v>
      </c>
      <c r="G255" s="26">
        <v>7854166</v>
      </c>
      <c r="H255" s="26">
        <v>7359214.6100000013</v>
      </c>
      <c r="I255" s="26">
        <v>7319663.7100000009</v>
      </c>
      <c r="J255" s="26">
        <v>5564729.5899999999</v>
      </c>
      <c r="K255" s="26">
        <v>5564729.5899999999</v>
      </c>
      <c r="L255" s="27">
        <v>0.70850674533744251</v>
      </c>
    </row>
    <row r="256" spans="1:12" x14ac:dyDescent="0.2">
      <c r="A256" s="24"/>
      <c r="B256" s="24" t="s">
        <v>203</v>
      </c>
      <c r="C256" s="24"/>
      <c r="D256" s="24"/>
      <c r="E256" s="26">
        <v>7656166</v>
      </c>
      <c r="F256" s="26">
        <v>198000</v>
      </c>
      <c r="G256" s="26">
        <v>7854166</v>
      </c>
      <c r="H256" s="26">
        <v>7359214.6100000013</v>
      </c>
      <c r="I256" s="26">
        <v>7319663.7100000009</v>
      </c>
      <c r="J256" s="26">
        <v>5564729.5899999999</v>
      </c>
      <c r="K256" s="26">
        <v>5564729.5899999999</v>
      </c>
      <c r="L256" s="27">
        <v>0.70850674533744251</v>
      </c>
    </row>
    <row r="257" spans="1:12" x14ac:dyDescent="0.2">
      <c r="A257" s="24"/>
      <c r="B257" s="24" t="s">
        <v>139</v>
      </c>
      <c r="C257" s="24" t="s">
        <v>318</v>
      </c>
      <c r="D257" s="24" t="s">
        <v>369</v>
      </c>
      <c r="E257" s="26">
        <v>2200902</v>
      </c>
      <c r="F257" s="26">
        <v>-181500</v>
      </c>
      <c r="G257" s="26">
        <v>2019402</v>
      </c>
      <c r="H257" s="26">
        <v>1866004.68</v>
      </c>
      <c r="I257" s="26">
        <v>1866004.68</v>
      </c>
      <c r="J257" s="26">
        <v>1515860.43</v>
      </c>
      <c r="K257" s="26">
        <v>1515860.43</v>
      </c>
      <c r="L257" s="27">
        <v>0.75064817703458742</v>
      </c>
    </row>
    <row r="258" spans="1:12" x14ac:dyDescent="0.2">
      <c r="A258" s="24"/>
      <c r="B258" s="24"/>
      <c r="C258" s="24"/>
      <c r="D258" s="24" t="s">
        <v>370</v>
      </c>
      <c r="E258" s="26">
        <v>426245</v>
      </c>
      <c r="F258" s="26">
        <v>0</v>
      </c>
      <c r="G258" s="26">
        <v>426245</v>
      </c>
      <c r="H258" s="26">
        <v>375773.61</v>
      </c>
      <c r="I258" s="26">
        <v>291412.01</v>
      </c>
      <c r="J258" s="26">
        <v>156938.59</v>
      </c>
      <c r="K258" s="26">
        <v>156938.59</v>
      </c>
      <c r="L258" s="27">
        <v>0.36818869429553425</v>
      </c>
    </row>
    <row r="259" spans="1:12" x14ac:dyDescent="0.2">
      <c r="A259" s="24"/>
      <c r="B259" s="24"/>
      <c r="C259" s="24"/>
      <c r="D259" s="24" t="s">
        <v>165</v>
      </c>
      <c r="E259" s="26">
        <v>11612663</v>
      </c>
      <c r="F259" s="26">
        <v>1980414.4900000002</v>
      </c>
      <c r="G259" s="26">
        <v>13593077.49</v>
      </c>
      <c r="H259" s="26">
        <v>12794713.74</v>
      </c>
      <c r="I259" s="26">
        <v>12577823.460000001</v>
      </c>
      <c r="J259" s="26">
        <v>9878137.620000001</v>
      </c>
      <c r="K259" s="26">
        <v>9844752.4299999997</v>
      </c>
      <c r="L259" s="27">
        <v>0.72670354651233593</v>
      </c>
    </row>
    <row r="260" spans="1:12" x14ac:dyDescent="0.2">
      <c r="A260" s="24"/>
      <c r="B260" s="24"/>
      <c r="C260" s="24" t="s">
        <v>340</v>
      </c>
      <c r="D260" s="24"/>
      <c r="E260" s="26">
        <v>14239810</v>
      </c>
      <c r="F260" s="26">
        <v>1798914.4900000002</v>
      </c>
      <c r="G260" s="26">
        <v>16038724.49</v>
      </c>
      <c r="H260" s="26">
        <v>15036492.030000001</v>
      </c>
      <c r="I260" s="26">
        <v>14735240.15</v>
      </c>
      <c r="J260" s="26">
        <v>11550936.640000001</v>
      </c>
      <c r="K260" s="26">
        <v>11517551.449999999</v>
      </c>
      <c r="L260" s="27">
        <v>0.72019047694234695</v>
      </c>
    </row>
    <row r="261" spans="1:12" x14ac:dyDescent="0.2">
      <c r="A261" s="24"/>
      <c r="B261" s="24" t="s">
        <v>204</v>
      </c>
      <c r="C261" s="24"/>
      <c r="D261" s="24"/>
      <c r="E261" s="26">
        <v>14239810</v>
      </c>
      <c r="F261" s="26">
        <v>1798914.4900000002</v>
      </c>
      <c r="G261" s="26">
        <v>16038724.49</v>
      </c>
      <c r="H261" s="26">
        <v>15036492.030000001</v>
      </c>
      <c r="I261" s="26">
        <v>14735240.15</v>
      </c>
      <c r="J261" s="26">
        <v>11550936.640000001</v>
      </c>
      <c r="K261" s="26">
        <v>11517551.449999999</v>
      </c>
      <c r="L261" s="27">
        <v>0.72019047694234695</v>
      </c>
    </row>
    <row r="262" spans="1:12" x14ac:dyDescent="0.2">
      <c r="A262" s="24"/>
      <c r="B262" s="24" t="s">
        <v>140</v>
      </c>
      <c r="C262" s="24" t="s">
        <v>319</v>
      </c>
      <c r="D262" s="24" t="s">
        <v>369</v>
      </c>
      <c r="E262" s="26">
        <v>330683</v>
      </c>
      <c r="F262" s="26">
        <v>3500</v>
      </c>
      <c r="G262" s="26">
        <v>334183</v>
      </c>
      <c r="H262" s="26">
        <v>309696.55</v>
      </c>
      <c r="I262" s="26">
        <v>309696.55</v>
      </c>
      <c r="J262" s="26">
        <v>232278.05999999997</v>
      </c>
      <c r="K262" s="26">
        <v>232278.05999999997</v>
      </c>
      <c r="L262" s="27">
        <v>0.69506246577474007</v>
      </c>
    </row>
    <row r="263" spans="1:12" x14ac:dyDescent="0.2">
      <c r="A263" s="24"/>
      <c r="B263" s="24"/>
      <c r="C263" s="24"/>
      <c r="D263" s="24" t="s">
        <v>370</v>
      </c>
      <c r="E263" s="26">
        <v>3236400</v>
      </c>
      <c r="F263" s="26">
        <v>0</v>
      </c>
      <c r="G263" s="26">
        <v>3236400</v>
      </c>
      <c r="H263" s="26">
        <v>2844318.12</v>
      </c>
      <c r="I263" s="26">
        <v>2833243.69</v>
      </c>
      <c r="J263" s="26">
        <v>2054000.95</v>
      </c>
      <c r="K263" s="26">
        <v>2054000.95</v>
      </c>
      <c r="L263" s="27">
        <v>0.6346560839204054</v>
      </c>
    </row>
    <row r="264" spans="1:12" x14ac:dyDescent="0.2">
      <c r="A264" s="24"/>
      <c r="B264" s="24"/>
      <c r="C264" s="24"/>
      <c r="D264" s="24" t="s">
        <v>165</v>
      </c>
      <c r="E264" s="26">
        <v>2039401</v>
      </c>
      <c r="F264" s="26">
        <v>401.48</v>
      </c>
      <c r="G264" s="26">
        <v>2039802.48</v>
      </c>
      <c r="H264" s="26">
        <v>1908809.71</v>
      </c>
      <c r="I264" s="26">
        <v>1908809.71</v>
      </c>
      <c r="J264" s="26">
        <v>1482789.37</v>
      </c>
      <c r="K264" s="26">
        <v>1482789.37</v>
      </c>
      <c r="L264" s="27">
        <v>0.72692791804037815</v>
      </c>
    </row>
    <row r="265" spans="1:12" x14ac:dyDescent="0.2">
      <c r="A265" s="24"/>
      <c r="B265" s="24"/>
      <c r="C265" s="24" t="s">
        <v>341</v>
      </c>
      <c r="D265" s="24"/>
      <c r="E265" s="26">
        <v>5606484</v>
      </c>
      <c r="F265" s="26">
        <v>3901.48</v>
      </c>
      <c r="G265" s="26">
        <v>5610385.4800000004</v>
      </c>
      <c r="H265" s="26">
        <v>5062824.38</v>
      </c>
      <c r="I265" s="26">
        <v>5051749.9499999993</v>
      </c>
      <c r="J265" s="26">
        <v>3769068.38</v>
      </c>
      <c r="K265" s="26">
        <v>3769068.38</v>
      </c>
      <c r="L265" s="27">
        <v>0.67180203453684972</v>
      </c>
    </row>
    <row r="266" spans="1:12" x14ac:dyDescent="0.2">
      <c r="A266" s="24"/>
      <c r="B266" s="24" t="s">
        <v>205</v>
      </c>
      <c r="C266" s="24"/>
      <c r="D266" s="24"/>
      <c r="E266" s="26">
        <v>5606484</v>
      </c>
      <c r="F266" s="26">
        <v>3901.48</v>
      </c>
      <c r="G266" s="26">
        <v>5610385.4800000004</v>
      </c>
      <c r="H266" s="26">
        <v>5062824.38</v>
      </c>
      <c r="I266" s="26">
        <v>5051749.9499999993</v>
      </c>
      <c r="J266" s="26">
        <v>3769068.38</v>
      </c>
      <c r="K266" s="26">
        <v>3769068.38</v>
      </c>
      <c r="L266" s="27">
        <v>0.67180203453684972</v>
      </c>
    </row>
    <row r="267" spans="1:12" x14ac:dyDescent="0.2">
      <c r="A267" s="24"/>
      <c r="B267" s="24" t="s">
        <v>141</v>
      </c>
      <c r="C267" s="24" t="s">
        <v>320</v>
      </c>
      <c r="D267" s="24" t="s">
        <v>371</v>
      </c>
      <c r="E267" s="26">
        <v>19390557</v>
      </c>
      <c r="F267" s="26">
        <v>1828058.32</v>
      </c>
      <c r="G267" s="26">
        <v>21218615.32</v>
      </c>
      <c r="H267" s="26">
        <v>21203979.629999999</v>
      </c>
      <c r="I267" s="26">
        <v>21203979.629999999</v>
      </c>
      <c r="J267" s="26">
        <v>21203979.629999999</v>
      </c>
      <c r="K267" s="26">
        <v>21203979.629999999</v>
      </c>
      <c r="L267" s="27">
        <v>0.99931024292682258</v>
      </c>
    </row>
    <row r="268" spans="1:12" x14ac:dyDescent="0.2">
      <c r="A268" s="24"/>
      <c r="B268" s="24"/>
      <c r="C268" s="24"/>
      <c r="D268" s="24" t="s">
        <v>384</v>
      </c>
      <c r="E268" s="26">
        <v>522000</v>
      </c>
      <c r="F268" s="26">
        <v>969000</v>
      </c>
      <c r="G268" s="26">
        <v>1491000</v>
      </c>
      <c r="H268" s="26">
        <v>1491000</v>
      </c>
      <c r="I268" s="26">
        <v>1491000</v>
      </c>
      <c r="J268" s="26">
        <v>522000</v>
      </c>
      <c r="K268" s="26">
        <v>522000</v>
      </c>
      <c r="L268" s="27">
        <v>0.3501006036217304</v>
      </c>
    </row>
    <row r="269" spans="1:12" x14ac:dyDescent="0.2">
      <c r="A269" s="24"/>
      <c r="B269" s="24"/>
      <c r="C269" s="24" t="s">
        <v>415</v>
      </c>
      <c r="D269" s="24"/>
      <c r="E269" s="26">
        <v>19912557</v>
      </c>
      <c r="F269" s="26">
        <v>2797058.3200000003</v>
      </c>
      <c r="G269" s="26">
        <v>22709615.32</v>
      </c>
      <c r="H269" s="26">
        <v>22694979.629999999</v>
      </c>
      <c r="I269" s="26">
        <v>22694979.629999999</v>
      </c>
      <c r="J269" s="26">
        <v>21725979.629999999</v>
      </c>
      <c r="K269" s="26">
        <v>21725979.629999999</v>
      </c>
      <c r="L269" s="27">
        <v>0.95668637816450686</v>
      </c>
    </row>
    <row r="270" spans="1:12" x14ac:dyDescent="0.2">
      <c r="A270" s="24"/>
      <c r="B270" s="24" t="s">
        <v>416</v>
      </c>
      <c r="C270" s="24"/>
      <c r="D270" s="24"/>
      <c r="E270" s="26">
        <v>19912557</v>
      </c>
      <c r="F270" s="26">
        <v>2797058.3200000003</v>
      </c>
      <c r="G270" s="26">
        <v>22709615.32</v>
      </c>
      <c r="H270" s="26">
        <v>22694979.629999999</v>
      </c>
      <c r="I270" s="26">
        <v>22694979.629999999</v>
      </c>
      <c r="J270" s="26">
        <v>21725979.629999999</v>
      </c>
      <c r="K270" s="26">
        <v>21725979.629999999</v>
      </c>
      <c r="L270" s="27">
        <v>0.95668637816450686</v>
      </c>
    </row>
    <row r="271" spans="1:12" x14ac:dyDescent="0.2">
      <c r="A271" s="24" t="s">
        <v>206</v>
      </c>
      <c r="B271" s="24"/>
      <c r="C271" s="24"/>
      <c r="D271" s="24"/>
      <c r="E271" s="26">
        <v>48147870</v>
      </c>
      <c r="F271" s="26">
        <v>4832874.29</v>
      </c>
      <c r="G271" s="26">
        <v>52980744.290000007</v>
      </c>
      <c r="H271" s="26">
        <v>50847692.409999996</v>
      </c>
      <c r="I271" s="26">
        <v>50495815.200000003</v>
      </c>
      <c r="J271" s="26">
        <v>43177339.810000002</v>
      </c>
      <c r="K271" s="26">
        <v>43143954.619999997</v>
      </c>
      <c r="L271" s="27">
        <v>0.81496287733635375</v>
      </c>
    </row>
    <row r="272" spans="1:12" x14ac:dyDescent="0.2">
      <c r="A272" s="24" t="s">
        <v>162</v>
      </c>
      <c r="B272" s="24" t="s">
        <v>137</v>
      </c>
      <c r="C272" s="24" t="s">
        <v>201</v>
      </c>
      <c r="D272" s="24" t="s">
        <v>165</v>
      </c>
      <c r="E272" s="26">
        <v>50000</v>
      </c>
      <c r="F272" s="26">
        <v>0</v>
      </c>
      <c r="G272" s="26">
        <v>50000</v>
      </c>
      <c r="H272" s="26">
        <v>715.09</v>
      </c>
      <c r="I272" s="26">
        <v>715.09</v>
      </c>
      <c r="J272" s="26">
        <v>715.09</v>
      </c>
      <c r="K272" s="26">
        <v>715.09</v>
      </c>
      <c r="L272" s="27">
        <v>1.43018E-2</v>
      </c>
    </row>
    <row r="273" spans="1:12" x14ac:dyDescent="0.2">
      <c r="A273" s="24"/>
      <c r="B273" s="24"/>
      <c r="C273" s="24" t="s">
        <v>202</v>
      </c>
      <c r="D273" s="24"/>
      <c r="E273" s="26">
        <v>50000</v>
      </c>
      <c r="F273" s="26">
        <v>0</v>
      </c>
      <c r="G273" s="26">
        <v>50000</v>
      </c>
      <c r="H273" s="26">
        <v>715.09</v>
      </c>
      <c r="I273" s="26">
        <v>715.09</v>
      </c>
      <c r="J273" s="26">
        <v>715.09</v>
      </c>
      <c r="K273" s="26">
        <v>715.09</v>
      </c>
      <c r="L273" s="27">
        <v>1.43018E-2</v>
      </c>
    </row>
    <row r="274" spans="1:12" x14ac:dyDescent="0.2">
      <c r="A274" s="24"/>
      <c r="B274" s="24" t="s">
        <v>203</v>
      </c>
      <c r="C274" s="24"/>
      <c r="D274" s="24"/>
      <c r="E274" s="26">
        <v>50000</v>
      </c>
      <c r="F274" s="26">
        <v>0</v>
      </c>
      <c r="G274" s="26">
        <v>50000</v>
      </c>
      <c r="H274" s="26">
        <v>715.09</v>
      </c>
      <c r="I274" s="26">
        <v>715.09</v>
      </c>
      <c r="J274" s="26">
        <v>715.09</v>
      </c>
      <c r="K274" s="26">
        <v>715.09</v>
      </c>
      <c r="L274" s="27">
        <v>1.43018E-2</v>
      </c>
    </row>
    <row r="275" spans="1:12" x14ac:dyDescent="0.2">
      <c r="A275" s="24"/>
      <c r="B275" s="24" t="s">
        <v>139</v>
      </c>
      <c r="C275" s="24" t="s">
        <v>318</v>
      </c>
      <c r="D275" s="24" t="s">
        <v>165</v>
      </c>
      <c r="E275" s="26">
        <v>5255178</v>
      </c>
      <c r="F275" s="26">
        <v>0</v>
      </c>
      <c r="G275" s="26">
        <v>5255178</v>
      </c>
      <c r="H275" s="26">
        <v>4703867.45</v>
      </c>
      <c r="I275" s="26">
        <v>4702989.6099999994</v>
      </c>
      <c r="J275" s="26">
        <v>3912648.2699999996</v>
      </c>
      <c r="K275" s="26">
        <v>3888531.38</v>
      </c>
      <c r="L275" s="27">
        <v>0.74453201585179407</v>
      </c>
    </row>
    <row r="276" spans="1:12" x14ac:dyDescent="0.2">
      <c r="A276" s="24"/>
      <c r="B276" s="24"/>
      <c r="C276" s="24" t="s">
        <v>340</v>
      </c>
      <c r="D276" s="24"/>
      <c r="E276" s="26">
        <v>5255178</v>
      </c>
      <c r="F276" s="26">
        <v>0</v>
      </c>
      <c r="G276" s="26">
        <v>5255178</v>
      </c>
      <c r="H276" s="26">
        <v>4703867.45</v>
      </c>
      <c r="I276" s="26">
        <v>4702989.6099999994</v>
      </c>
      <c r="J276" s="26">
        <v>3912648.2699999996</v>
      </c>
      <c r="K276" s="26">
        <v>3888531.38</v>
      </c>
      <c r="L276" s="27">
        <v>0.74453201585179407</v>
      </c>
    </row>
    <row r="277" spans="1:12" x14ac:dyDescent="0.2">
      <c r="A277" s="24"/>
      <c r="B277" s="24" t="s">
        <v>204</v>
      </c>
      <c r="C277" s="24"/>
      <c r="D277" s="24"/>
      <c r="E277" s="26">
        <v>5255178</v>
      </c>
      <c r="F277" s="26">
        <v>0</v>
      </c>
      <c r="G277" s="26">
        <v>5255178</v>
      </c>
      <c r="H277" s="26">
        <v>4703867.45</v>
      </c>
      <c r="I277" s="26">
        <v>4702989.6099999994</v>
      </c>
      <c r="J277" s="26">
        <v>3912648.2699999996</v>
      </c>
      <c r="K277" s="26">
        <v>3888531.38</v>
      </c>
      <c r="L277" s="27">
        <v>0.74453201585179407</v>
      </c>
    </row>
    <row r="278" spans="1:12" x14ac:dyDescent="0.2">
      <c r="A278" s="24" t="s">
        <v>207</v>
      </c>
      <c r="B278" s="24"/>
      <c r="C278" s="24"/>
      <c r="D278" s="24"/>
      <c r="E278" s="26">
        <v>5305178</v>
      </c>
      <c r="F278" s="26">
        <v>0</v>
      </c>
      <c r="G278" s="26">
        <v>5305178</v>
      </c>
      <c r="H278" s="26">
        <v>4704582.54</v>
      </c>
      <c r="I278" s="26">
        <v>4703704.6999999993</v>
      </c>
      <c r="J278" s="26">
        <v>3913363.3599999994</v>
      </c>
      <c r="K278" s="26">
        <v>3889246.4699999997</v>
      </c>
      <c r="L278" s="27">
        <v>0.73764977537040222</v>
      </c>
    </row>
    <row r="279" spans="1:12" x14ac:dyDescent="0.2">
      <c r="A279" s="24" t="s">
        <v>142</v>
      </c>
      <c r="B279" s="24" t="s">
        <v>144</v>
      </c>
      <c r="C279" s="24" t="s">
        <v>209</v>
      </c>
      <c r="D279" s="24" t="s">
        <v>369</v>
      </c>
      <c r="E279" s="26">
        <v>80000</v>
      </c>
      <c r="F279" s="26">
        <v>0</v>
      </c>
      <c r="G279" s="26">
        <v>80000</v>
      </c>
      <c r="H279" s="26">
        <v>34400</v>
      </c>
      <c r="I279" s="26">
        <v>34400</v>
      </c>
      <c r="J279" s="26">
        <v>0</v>
      </c>
      <c r="K279" s="26">
        <v>0</v>
      </c>
      <c r="L279" s="27">
        <v>0</v>
      </c>
    </row>
    <row r="280" spans="1:12" x14ac:dyDescent="0.2">
      <c r="A280" s="24"/>
      <c r="B280" s="24"/>
      <c r="C280" s="24"/>
      <c r="D280" s="24" t="s">
        <v>370</v>
      </c>
      <c r="E280" s="26">
        <v>668700</v>
      </c>
      <c r="F280" s="26">
        <v>-236000</v>
      </c>
      <c r="G280" s="26">
        <v>432700</v>
      </c>
      <c r="H280" s="26">
        <v>334546.84000000003</v>
      </c>
      <c r="I280" s="26">
        <v>330764.17000000004</v>
      </c>
      <c r="J280" s="26">
        <v>254814.07</v>
      </c>
      <c r="K280" s="26">
        <v>254814.07</v>
      </c>
      <c r="L280" s="27">
        <v>0.58889315923272478</v>
      </c>
    </row>
    <row r="281" spans="1:12" x14ac:dyDescent="0.2">
      <c r="A281" s="24"/>
      <c r="B281" s="24"/>
      <c r="C281" s="24"/>
      <c r="D281" s="24" t="s">
        <v>371</v>
      </c>
      <c r="E281" s="26">
        <v>6530000</v>
      </c>
      <c r="F281" s="26">
        <v>1738400</v>
      </c>
      <c r="G281" s="26">
        <v>8268400</v>
      </c>
      <c r="H281" s="26">
        <v>8111300</v>
      </c>
      <c r="I281" s="26">
        <v>8111300</v>
      </c>
      <c r="J281" s="26">
        <v>8070800</v>
      </c>
      <c r="K281" s="26">
        <v>8070800</v>
      </c>
      <c r="L281" s="27">
        <v>0.97610178510957379</v>
      </c>
    </row>
    <row r="282" spans="1:12" x14ac:dyDescent="0.2">
      <c r="A282" s="24"/>
      <c r="B282" s="24"/>
      <c r="C282" s="24"/>
      <c r="D282" s="24" t="s">
        <v>165</v>
      </c>
      <c r="E282" s="26">
        <v>340000</v>
      </c>
      <c r="F282" s="26">
        <v>6000</v>
      </c>
      <c r="G282" s="26">
        <v>346000</v>
      </c>
      <c r="H282" s="26">
        <v>6000</v>
      </c>
      <c r="I282" s="26">
        <v>6000</v>
      </c>
      <c r="J282" s="26">
        <v>0</v>
      </c>
      <c r="K282" s="26">
        <v>0</v>
      </c>
      <c r="L282" s="27">
        <v>0</v>
      </c>
    </row>
    <row r="283" spans="1:12" x14ac:dyDescent="0.2">
      <c r="A283" s="24"/>
      <c r="B283" s="24"/>
      <c r="C283" s="24" t="s">
        <v>210</v>
      </c>
      <c r="D283" s="24"/>
      <c r="E283" s="26">
        <v>7618700</v>
      </c>
      <c r="F283" s="26">
        <v>1508400</v>
      </c>
      <c r="G283" s="26">
        <v>9127100</v>
      </c>
      <c r="H283" s="26">
        <v>8486246.8399999999</v>
      </c>
      <c r="I283" s="26">
        <v>8482464.1699999999</v>
      </c>
      <c r="J283" s="26">
        <v>8325614.0700000003</v>
      </c>
      <c r="K283" s="26">
        <v>8325614.0700000003</v>
      </c>
      <c r="L283" s="27">
        <v>0.91218613469776821</v>
      </c>
    </row>
    <row r="284" spans="1:12" x14ac:dyDescent="0.2">
      <c r="A284" s="24"/>
      <c r="B284" s="24" t="s">
        <v>211</v>
      </c>
      <c r="C284" s="24"/>
      <c r="D284" s="24"/>
      <c r="E284" s="26">
        <v>7618700</v>
      </c>
      <c r="F284" s="26">
        <v>1508400</v>
      </c>
      <c r="G284" s="26">
        <v>9127100</v>
      </c>
      <c r="H284" s="26">
        <v>8486246.8399999999</v>
      </c>
      <c r="I284" s="26">
        <v>8482464.1699999999</v>
      </c>
      <c r="J284" s="26">
        <v>8325614.0700000003</v>
      </c>
      <c r="K284" s="26">
        <v>8325614.0700000003</v>
      </c>
      <c r="L284" s="27">
        <v>0.91218613469776821</v>
      </c>
    </row>
    <row r="285" spans="1:12" x14ac:dyDescent="0.2">
      <c r="A285" s="24"/>
      <c r="B285" s="24" t="s">
        <v>223</v>
      </c>
      <c r="C285" s="24" t="s">
        <v>342</v>
      </c>
      <c r="D285" s="24" t="s">
        <v>369</v>
      </c>
      <c r="E285" s="26">
        <v>428562</v>
      </c>
      <c r="F285" s="26">
        <v>-20000</v>
      </c>
      <c r="G285" s="26">
        <v>408562</v>
      </c>
      <c r="H285" s="26">
        <v>408453.28</v>
      </c>
      <c r="I285" s="26">
        <v>408453.28</v>
      </c>
      <c r="J285" s="26">
        <v>342534.93000000005</v>
      </c>
      <c r="K285" s="26">
        <v>342534.93000000005</v>
      </c>
      <c r="L285" s="27">
        <v>0.83839155379110164</v>
      </c>
    </row>
    <row r="286" spans="1:12" x14ac:dyDescent="0.2">
      <c r="A286" s="24"/>
      <c r="B286" s="24"/>
      <c r="C286" s="24"/>
      <c r="D286" s="24" t="s">
        <v>370</v>
      </c>
      <c r="E286" s="26">
        <v>155343</v>
      </c>
      <c r="F286" s="26">
        <v>0</v>
      </c>
      <c r="G286" s="26">
        <v>155343</v>
      </c>
      <c r="H286" s="26">
        <v>87204.61</v>
      </c>
      <c r="I286" s="26">
        <v>87204.61</v>
      </c>
      <c r="J286" s="26">
        <v>62833.07</v>
      </c>
      <c r="K286" s="26">
        <v>59112.32</v>
      </c>
      <c r="L286" s="27">
        <v>0.40447957101382104</v>
      </c>
    </row>
    <row r="287" spans="1:12" x14ac:dyDescent="0.2">
      <c r="A287" s="24"/>
      <c r="B287" s="24"/>
      <c r="C287" s="24"/>
      <c r="D287" s="24" t="s">
        <v>383</v>
      </c>
      <c r="E287" s="26">
        <v>200</v>
      </c>
      <c r="F287" s="26">
        <v>0</v>
      </c>
      <c r="G287" s="26">
        <v>200</v>
      </c>
      <c r="H287" s="26">
        <v>0</v>
      </c>
      <c r="I287" s="26">
        <v>0</v>
      </c>
      <c r="J287" s="26">
        <v>0</v>
      </c>
      <c r="K287" s="26">
        <v>0</v>
      </c>
      <c r="L287" s="27">
        <v>0</v>
      </c>
    </row>
    <row r="288" spans="1:12" x14ac:dyDescent="0.2">
      <c r="A288" s="24"/>
      <c r="B288" s="24"/>
      <c r="C288" s="24"/>
      <c r="D288" s="24" t="s">
        <v>371</v>
      </c>
      <c r="E288" s="26">
        <v>2257500</v>
      </c>
      <c r="F288" s="26">
        <v>150000</v>
      </c>
      <c r="G288" s="26">
        <v>2407500</v>
      </c>
      <c r="H288" s="26">
        <v>2407500</v>
      </c>
      <c r="I288" s="26">
        <v>2407500</v>
      </c>
      <c r="J288" s="26">
        <v>2407500</v>
      </c>
      <c r="K288" s="26">
        <v>2407500</v>
      </c>
      <c r="L288" s="27">
        <v>1</v>
      </c>
    </row>
    <row r="289" spans="1:12" x14ac:dyDescent="0.2">
      <c r="A289" s="24"/>
      <c r="B289" s="24"/>
      <c r="C289" s="24" t="s">
        <v>417</v>
      </c>
      <c r="D289" s="24"/>
      <c r="E289" s="26">
        <v>2841605</v>
      </c>
      <c r="F289" s="26">
        <v>130000</v>
      </c>
      <c r="G289" s="26">
        <v>2971605</v>
      </c>
      <c r="H289" s="26">
        <v>2903157.89</v>
      </c>
      <c r="I289" s="26">
        <v>2903157.89</v>
      </c>
      <c r="J289" s="26">
        <v>2812868</v>
      </c>
      <c r="K289" s="26">
        <v>2809147.25</v>
      </c>
      <c r="L289" s="27">
        <v>0.94658206592060523</v>
      </c>
    </row>
    <row r="290" spans="1:12" x14ac:dyDescent="0.2">
      <c r="A290" s="24"/>
      <c r="B290" s="24" t="s">
        <v>418</v>
      </c>
      <c r="C290" s="24"/>
      <c r="D290" s="24"/>
      <c r="E290" s="26">
        <v>2841605</v>
      </c>
      <c r="F290" s="26">
        <v>130000</v>
      </c>
      <c r="G290" s="26">
        <v>2971605</v>
      </c>
      <c r="H290" s="26">
        <v>2903157.89</v>
      </c>
      <c r="I290" s="26">
        <v>2903157.89</v>
      </c>
      <c r="J290" s="26">
        <v>2812868</v>
      </c>
      <c r="K290" s="26">
        <v>2809147.25</v>
      </c>
      <c r="L290" s="27">
        <v>0.94658206592060523</v>
      </c>
    </row>
    <row r="291" spans="1:12" x14ac:dyDescent="0.2">
      <c r="A291" s="24" t="s">
        <v>212</v>
      </c>
      <c r="B291" s="24"/>
      <c r="C291" s="24"/>
      <c r="D291" s="24"/>
      <c r="E291" s="26">
        <v>10460305</v>
      </c>
      <c r="F291" s="26">
        <v>1638400</v>
      </c>
      <c r="G291" s="26">
        <v>12098705</v>
      </c>
      <c r="H291" s="26">
        <v>11389404.729999999</v>
      </c>
      <c r="I291" s="26">
        <v>11385622.059999999</v>
      </c>
      <c r="J291" s="26">
        <v>11138482.07</v>
      </c>
      <c r="K291" s="26">
        <v>11134761.32</v>
      </c>
      <c r="L291" s="27">
        <v>0.92063423895367302</v>
      </c>
    </row>
    <row r="292" spans="1:12" x14ac:dyDescent="0.2">
      <c r="A292" s="24" t="s">
        <v>163</v>
      </c>
      <c r="B292" s="24" t="s">
        <v>144</v>
      </c>
      <c r="C292" s="24" t="s">
        <v>209</v>
      </c>
      <c r="D292" s="24" t="s">
        <v>165</v>
      </c>
      <c r="E292" s="26">
        <v>669736</v>
      </c>
      <c r="F292" s="26">
        <v>6454110.6299999999</v>
      </c>
      <c r="G292" s="26">
        <v>7123846.6299999999</v>
      </c>
      <c r="H292" s="26">
        <v>6865478.4600000009</v>
      </c>
      <c r="I292" s="26">
        <v>6757108.1000000015</v>
      </c>
      <c r="J292" s="26">
        <v>2049188.25</v>
      </c>
      <c r="K292" s="26">
        <v>1831755.4300000002</v>
      </c>
      <c r="L292" s="27">
        <v>0.28765193250658178</v>
      </c>
    </row>
    <row r="293" spans="1:12" x14ac:dyDescent="0.2">
      <c r="A293" s="24"/>
      <c r="B293" s="24"/>
      <c r="C293" s="24" t="s">
        <v>210</v>
      </c>
      <c r="D293" s="24"/>
      <c r="E293" s="26">
        <v>669736</v>
      </c>
      <c r="F293" s="26">
        <v>6454110.6299999999</v>
      </c>
      <c r="G293" s="26">
        <v>7123846.6299999999</v>
      </c>
      <c r="H293" s="26">
        <v>6865478.4600000009</v>
      </c>
      <c r="I293" s="26">
        <v>6757108.1000000015</v>
      </c>
      <c r="J293" s="26">
        <v>2049188.25</v>
      </c>
      <c r="K293" s="26">
        <v>1831755.4300000002</v>
      </c>
      <c r="L293" s="27">
        <v>0.28765193250658178</v>
      </c>
    </row>
    <row r="294" spans="1:12" x14ac:dyDescent="0.2">
      <c r="A294" s="24"/>
      <c r="B294" s="24" t="s">
        <v>211</v>
      </c>
      <c r="C294" s="24"/>
      <c r="D294" s="24"/>
      <c r="E294" s="26">
        <v>669736</v>
      </c>
      <c r="F294" s="26">
        <v>6454110.6299999999</v>
      </c>
      <c r="G294" s="26">
        <v>7123846.6299999999</v>
      </c>
      <c r="H294" s="26">
        <v>6865478.4600000009</v>
      </c>
      <c r="I294" s="26">
        <v>6757108.1000000015</v>
      </c>
      <c r="J294" s="26">
        <v>2049188.25</v>
      </c>
      <c r="K294" s="26">
        <v>1831755.4300000002</v>
      </c>
      <c r="L294" s="27">
        <v>0.28765193250658178</v>
      </c>
    </row>
    <row r="295" spans="1:12" x14ac:dyDescent="0.2">
      <c r="A295" s="24" t="s">
        <v>213</v>
      </c>
      <c r="B295" s="24"/>
      <c r="C295" s="24"/>
      <c r="D295" s="24"/>
      <c r="E295" s="26">
        <v>669736</v>
      </c>
      <c r="F295" s="26">
        <v>6454110.6299999999</v>
      </c>
      <c r="G295" s="26">
        <v>7123846.6299999999</v>
      </c>
      <c r="H295" s="26">
        <v>6865478.4600000009</v>
      </c>
      <c r="I295" s="26">
        <v>6757108.1000000015</v>
      </c>
      <c r="J295" s="26">
        <v>2049188.25</v>
      </c>
      <c r="K295" s="26">
        <v>1831755.4300000002</v>
      </c>
      <c r="L295" s="27">
        <v>0.28765193250658178</v>
      </c>
    </row>
    <row r="296" spans="1:12" x14ac:dyDescent="0.2">
      <c r="A296" s="24" t="s">
        <v>145</v>
      </c>
      <c r="B296" s="24" t="s">
        <v>123</v>
      </c>
      <c r="C296" s="24" t="s">
        <v>345</v>
      </c>
      <c r="D296" s="24" t="s">
        <v>369</v>
      </c>
      <c r="E296" s="26">
        <v>100386</v>
      </c>
      <c r="F296" s="26">
        <v>0</v>
      </c>
      <c r="G296" s="26">
        <v>100386</v>
      </c>
      <c r="H296" s="26">
        <v>128029.27</v>
      </c>
      <c r="I296" s="26">
        <v>128029.27</v>
      </c>
      <c r="J296" s="26">
        <v>101408.87</v>
      </c>
      <c r="K296" s="26">
        <v>101408.87</v>
      </c>
      <c r="L296" s="27">
        <v>1.0101893690355228</v>
      </c>
    </row>
    <row r="297" spans="1:12" x14ac:dyDescent="0.2">
      <c r="A297" s="24"/>
      <c r="B297" s="24"/>
      <c r="C297" s="24"/>
      <c r="D297" s="24" t="s">
        <v>370</v>
      </c>
      <c r="E297" s="26">
        <v>1102822</v>
      </c>
      <c r="F297" s="26">
        <v>15000</v>
      </c>
      <c r="G297" s="26">
        <v>1117822</v>
      </c>
      <c r="H297" s="26">
        <v>1107030.25</v>
      </c>
      <c r="I297" s="26">
        <v>1100045.6599999999</v>
      </c>
      <c r="J297" s="26">
        <v>847150.78</v>
      </c>
      <c r="K297" s="26">
        <v>847150.78</v>
      </c>
      <c r="L297" s="27">
        <v>0.75785838890270552</v>
      </c>
    </row>
    <row r="298" spans="1:12" x14ac:dyDescent="0.2">
      <c r="A298" s="24"/>
      <c r="B298" s="24"/>
      <c r="C298" s="24"/>
      <c r="D298" s="24" t="s">
        <v>371</v>
      </c>
      <c r="E298" s="26">
        <v>211065</v>
      </c>
      <c r="F298" s="26">
        <v>-15000</v>
      </c>
      <c r="G298" s="26">
        <v>196065</v>
      </c>
      <c r="H298" s="26">
        <v>196065</v>
      </c>
      <c r="I298" s="26">
        <v>196065</v>
      </c>
      <c r="J298" s="26">
        <v>196065</v>
      </c>
      <c r="K298" s="26">
        <v>196065</v>
      </c>
      <c r="L298" s="27">
        <v>1</v>
      </c>
    </row>
    <row r="299" spans="1:12" x14ac:dyDescent="0.2">
      <c r="A299" s="24"/>
      <c r="B299" s="24"/>
      <c r="C299" s="24"/>
      <c r="D299" s="24" t="s">
        <v>165</v>
      </c>
      <c r="E299" s="26">
        <v>0</v>
      </c>
      <c r="F299" s="26">
        <v>0</v>
      </c>
      <c r="G299" s="26">
        <v>0</v>
      </c>
      <c r="H299" s="26">
        <v>6267.8</v>
      </c>
      <c r="I299" s="26">
        <v>6267.8</v>
      </c>
      <c r="J299" s="26">
        <v>6267.8</v>
      </c>
      <c r="K299" s="26">
        <v>0</v>
      </c>
      <c r="L299" s="27">
        <v>0</v>
      </c>
    </row>
    <row r="300" spans="1:12" x14ac:dyDescent="0.2">
      <c r="A300" s="24"/>
      <c r="B300" s="24"/>
      <c r="C300" s="24" t="s">
        <v>356</v>
      </c>
      <c r="D300" s="24"/>
      <c r="E300" s="26">
        <v>1414273</v>
      </c>
      <c r="F300" s="26">
        <v>0</v>
      </c>
      <c r="G300" s="26">
        <v>1414273</v>
      </c>
      <c r="H300" s="26">
        <v>1437392.32</v>
      </c>
      <c r="I300" s="26">
        <v>1430407.73</v>
      </c>
      <c r="J300" s="26">
        <v>1150892.45</v>
      </c>
      <c r="K300" s="26">
        <v>1144624.6499999999</v>
      </c>
      <c r="L300" s="27">
        <v>0.8137696540908298</v>
      </c>
    </row>
    <row r="301" spans="1:12" x14ac:dyDescent="0.2">
      <c r="A301" s="24"/>
      <c r="B301" s="24" t="s">
        <v>190</v>
      </c>
      <c r="C301" s="24"/>
      <c r="D301" s="24"/>
      <c r="E301" s="26">
        <v>1414273</v>
      </c>
      <c r="F301" s="26">
        <v>0</v>
      </c>
      <c r="G301" s="26">
        <v>1414273</v>
      </c>
      <c r="H301" s="26">
        <v>1437392.32</v>
      </c>
      <c r="I301" s="26">
        <v>1430407.73</v>
      </c>
      <c r="J301" s="26">
        <v>1150892.45</v>
      </c>
      <c r="K301" s="26">
        <v>1144624.6499999999</v>
      </c>
      <c r="L301" s="27">
        <v>0.8137696540908298</v>
      </c>
    </row>
    <row r="302" spans="1:12" x14ac:dyDescent="0.2">
      <c r="A302" s="24"/>
      <c r="B302" s="24" t="s">
        <v>124</v>
      </c>
      <c r="C302" s="24" t="s">
        <v>365</v>
      </c>
      <c r="D302" s="24" t="s">
        <v>369</v>
      </c>
      <c r="E302" s="26">
        <v>364021</v>
      </c>
      <c r="F302" s="26">
        <v>0</v>
      </c>
      <c r="G302" s="26">
        <v>364021</v>
      </c>
      <c r="H302" s="26">
        <v>356633.2</v>
      </c>
      <c r="I302" s="26">
        <v>356633.2</v>
      </c>
      <c r="J302" s="26">
        <v>246368.28</v>
      </c>
      <c r="K302" s="26">
        <v>246368.28</v>
      </c>
      <c r="L302" s="27">
        <v>0.67679688809162108</v>
      </c>
    </row>
    <row r="303" spans="1:12" x14ac:dyDescent="0.2">
      <c r="A303" s="24"/>
      <c r="B303" s="24"/>
      <c r="C303" s="24"/>
      <c r="D303" s="24" t="s">
        <v>370</v>
      </c>
      <c r="E303" s="26">
        <v>388269</v>
      </c>
      <c r="F303" s="26">
        <v>3020</v>
      </c>
      <c r="G303" s="26">
        <v>391289</v>
      </c>
      <c r="H303" s="26">
        <v>364699.02999999997</v>
      </c>
      <c r="I303" s="26">
        <v>355789.36</v>
      </c>
      <c r="J303" s="26">
        <v>269776.19</v>
      </c>
      <c r="K303" s="26">
        <v>269776.19</v>
      </c>
      <c r="L303" s="27">
        <v>0.68945508307159165</v>
      </c>
    </row>
    <row r="304" spans="1:12" x14ac:dyDescent="0.2">
      <c r="A304" s="24"/>
      <c r="B304" s="24"/>
      <c r="C304" s="24"/>
      <c r="D304" s="24" t="s">
        <v>371</v>
      </c>
      <c r="E304" s="26">
        <v>173000</v>
      </c>
      <c r="F304" s="26">
        <v>-3020</v>
      </c>
      <c r="G304" s="26">
        <v>169980</v>
      </c>
      <c r="H304" s="26">
        <v>169980</v>
      </c>
      <c r="I304" s="26">
        <v>169980</v>
      </c>
      <c r="J304" s="26">
        <v>169980</v>
      </c>
      <c r="K304" s="26">
        <v>169980</v>
      </c>
      <c r="L304" s="27">
        <v>1</v>
      </c>
    </row>
    <row r="305" spans="1:12" x14ac:dyDescent="0.2">
      <c r="A305" s="24"/>
      <c r="B305" s="24"/>
      <c r="C305" s="24"/>
      <c r="D305" s="24" t="s">
        <v>165</v>
      </c>
      <c r="E305" s="26">
        <v>0</v>
      </c>
      <c r="F305" s="26">
        <v>0</v>
      </c>
      <c r="G305" s="26">
        <v>0</v>
      </c>
      <c r="H305" s="26">
        <v>10691.400000000001</v>
      </c>
      <c r="I305" s="26">
        <v>10691.400000000001</v>
      </c>
      <c r="J305" s="26">
        <v>0</v>
      </c>
      <c r="K305" s="26">
        <v>0</v>
      </c>
      <c r="L305" s="27">
        <v>0</v>
      </c>
    </row>
    <row r="306" spans="1:12" x14ac:dyDescent="0.2">
      <c r="A306" s="24"/>
      <c r="B306" s="24"/>
      <c r="C306" s="24" t="s">
        <v>419</v>
      </c>
      <c r="D306" s="24"/>
      <c r="E306" s="26">
        <v>925290</v>
      </c>
      <c r="F306" s="26">
        <v>0</v>
      </c>
      <c r="G306" s="26">
        <v>925290</v>
      </c>
      <c r="H306" s="26">
        <v>902003.63</v>
      </c>
      <c r="I306" s="26">
        <v>893093.96000000008</v>
      </c>
      <c r="J306" s="26">
        <v>686124.47</v>
      </c>
      <c r="K306" s="26">
        <v>686124.47</v>
      </c>
      <c r="L306" s="27">
        <v>0.74152370608133666</v>
      </c>
    </row>
    <row r="307" spans="1:12" x14ac:dyDescent="0.2">
      <c r="A307" s="24"/>
      <c r="B307" s="24" t="s">
        <v>420</v>
      </c>
      <c r="C307" s="24"/>
      <c r="D307" s="24"/>
      <c r="E307" s="26">
        <v>925290</v>
      </c>
      <c r="F307" s="26">
        <v>0</v>
      </c>
      <c r="G307" s="26">
        <v>925290</v>
      </c>
      <c r="H307" s="26">
        <v>902003.63</v>
      </c>
      <c r="I307" s="26">
        <v>893093.96000000008</v>
      </c>
      <c r="J307" s="26">
        <v>686124.47</v>
      </c>
      <c r="K307" s="26">
        <v>686124.47</v>
      </c>
      <c r="L307" s="27">
        <v>0.74152370608133666</v>
      </c>
    </row>
    <row r="308" spans="1:12" x14ac:dyDescent="0.2">
      <c r="A308" s="24"/>
      <c r="B308" s="24" t="s">
        <v>146</v>
      </c>
      <c r="C308" s="24" t="s">
        <v>343</v>
      </c>
      <c r="D308" s="24" t="s">
        <v>369</v>
      </c>
      <c r="E308" s="26">
        <v>7087493</v>
      </c>
      <c r="F308" s="26">
        <v>0</v>
      </c>
      <c r="G308" s="26">
        <v>7087493</v>
      </c>
      <c r="H308" s="26">
        <v>7009799.5499999989</v>
      </c>
      <c r="I308" s="26">
        <v>7009799.5499999989</v>
      </c>
      <c r="J308" s="26">
        <v>5804178.0600000015</v>
      </c>
      <c r="K308" s="26">
        <v>5804178.0600000015</v>
      </c>
      <c r="L308" s="27">
        <v>0.81893245749942911</v>
      </c>
    </row>
    <row r="309" spans="1:12" x14ac:dyDescent="0.2">
      <c r="A309" s="24"/>
      <c r="B309" s="24"/>
      <c r="C309" s="24"/>
      <c r="D309" s="24" t="s">
        <v>370</v>
      </c>
      <c r="E309" s="26">
        <v>26451933</v>
      </c>
      <c r="F309" s="26">
        <v>36300</v>
      </c>
      <c r="G309" s="26">
        <v>26488233</v>
      </c>
      <c r="H309" s="26">
        <v>26373837.240000002</v>
      </c>
      <c r="I309" s="26">
        <v>26355513.780000001</v>
      </c>
      <c r="J309" s="26">
        <v>19626600.879999999</v>
      </c>
      <c r="K309" s="26">
        <v>19609631.300000001</v>
      </c>
      <c r="L309" s="27">
        <v>0.7409554604869264</v>
      </c>
    </row>
    <row r="310" spans="1:12" x14ac:dyDescent="0.2">
      <c r="A310" s="24"/>
      <c r="B310" s="24"/>
      <c r="C310" s="24"/>
      <c r="D310" s="24" t="s">
        <v>371</v>
      </c>
      <c r="E310" s="26">
        <v>2232630</v>
      </c>
      <c r="F310" s="26">
        <v>0</v>
      </c>
      <c r="G310" s="26">
        <v>2232630</v>
      </c>
      <c r="H310" s="26">
        <v>2185760</v>
      </c>
      <c r="I310" s="26">
        <v>1583894.25</v>
      </c>
      <c r="J310" s="26">
        <v>1582507.13</v>
      </c>
      <c r="K310" s="26">
        <v>1582463.97</v>
      </c>
      <c r="L310" s="27">
        <v>0.70880850387211491</v>
      </c>
    </row>
    <row r="311" spans="1:12" x14ac:dyDescent="0.2">
      <c r="A311" s="24"/>
      <c r="B311" s="24"/>
      <c r="C311" s="24"/>
      <c r="D311" s="24" t="s">
        <v>165</v>
      </c>
      <c r="E311" s="26">
        <v>85302</v>
      </c>
      <c r="F311" s="26">
        <v>0</v>
      </c>
      <c r="G311" s="26">
        <v>85302</v>
      </c>
      <c r="H311" s="26">
        <v>53983.64</v>
      </c>
      <c r="I311" s="26">
        <v>53983.64</v>
      </c>
      <c r="J311" s="26">
        <v>25205.34</v>
      </c>
      <c r="K311" s="26">
        <v>25205.34</v>
      </c>
      <c r="L311" s="27">
        <v>0.29548357600056269</v>
      </c>
    </row>
    <row r="312" spans="1:12" x14ac:dyDescent="0.2">
      <c r="A312" s="24"/>
      <c r="B312" s="24"/>
      <c r="C312" s="24" t="s">
        <v>357</v>
      </c>
      <c r="D312" s="24"/>
      <c r="E312" s="26">
        <v>35857358</v>
      </c>
      <c r="F312" s="26">
        <v>36300</v>
      </c>
      <c r="G312" s="26">
        <v>35893658</v>
      </c>
      <c r="H312" s="26">
        <v>35623380.43</v>
      </c>
      <c r="I312" s="26">
        <v>35003191.219999999</v>
      </c>
      <c r="J312" s="26">
        <v>27038491.41</v>
      </c>
      <c r="K312" s="26">
        <v>27021478.670000002</v>
      </c>
      <c r="L312" s="27">
        <v>0.75329439562833078</v>
      </c>
    </row>
    <row r="313" spans="1:12" x14ac:dyDescent="0.2">
      <c r="A313" s="24"/>
      <c r="B313" s="24" t="s">
        <v>214</v>
      </c>
      <c r="C313" s="24"/>
      <c r="D313" s="24"/>
      <c r="E313" s="26">
        <v>35857358</v>
      </c>
      <c r="F313" s="26">
        <v>36300</v>
      </c>
      <c r="G313" s="26">
        <v>35893658</v>
      </c>
      <c r="H313" s="26">
        <v>35623380.43</v>
      </c>
      <c r="I313" s="26">
        <v>35003191.219999999</v>
      </c>
      <c r="J313" s="26">
        <v>27038491.41</v>
      </c>
      <c r="K313" s="26">
        <v>27021478.670000002</v>
      </c>
      <c r="L313" s="27">
        <v>0.75329439562833078</v>
      </c>
    </row>
    <row r="314" spans="1:12" x14ac:dyDescent="0.2">
      <c r="A314" s="24"/>
      <c r="B314" s="24" t="s">
        <v>147</v>
      </c>
      <c r="C314" s="24" t="s">
        <v>344</v>
      </c>
      <c r="D314" s="24" t="s">
        <v>369</v>
      </c>
      <c r="E314" s="26">
        <v>1757539</v>
      </c>
      <c r="F314" s="26">
        <v>0</v>
      </c>
      <c r="G314" s="26">
        <v>1757539</v>
      </c>
      <c r="H314" s="26">
        <v>1585857.5</v>
      </c>
      <c r="I314" s="26">
        <v>1585857.5</v>
      </c>
      <c r="J314" s="26">
        <v>1318760.1700000002</v>
      </c>
      <c r="K314" s="26">
        <v>1318760.1700000002</v>
      </c>
      <c r="L314" s="27">
        <v>0.75034475479633744</v>
      </c>
    </row>
    <row r="315" spans="1:12" x14ac:dyDescent="0.2">
      <c r="A315" s="24"/>
      <c r="B315" s="24"/>
      <c r="C315" s="24"/>
      <c r="D315" s="24" t="s">
        <v>370</v>
      </c>
      <c r="E315" s="26">
        <v>4219864</v>
      </c>
      <c r="F315" s="26">
        <v>-24191.47</v>
      </c>
      <c r="G315" s="26">
        <v>4195672.5299999993</v>
      </c>
      <c r="H315" s="26">
        <v>4183774.92</v>
      </c>
      <c r="I315" s="26">
        <v>4161839.0999999996</v>
      </c>
      <c r="J315" s="26">
        <v>3302438.37</v>
      </c>
      <c r="K315" s="26">
        <v>3276925.4000000004</v>
      </c>
      <c r="L315" s="27">
        <v>0.78710584450688781</v>
      </c>
    </row>
    <row r="316" spans="1:12" x14ac:dyDescent="0.2">
      <c r="A316" s="24"/>
      <c r="B316" s="24"/>
      <c r="C316" s="24"/>
      <c r="D316" s="24" t="s">
        <v>371</v>
      </c>
      <c r="E316" s="26">
        <v>827365</v>
      </c>
      <c r="F316" s="26">
        <v>0</v>
      </c>
      <c r="G316" s="26">
        <v>827365</v>
      </c>
      <c r="H316" s="26">
        <v>808665.82000000007</v>
      </c>
      <c r="I316" s="26">
        <v>430180.82</v>
      </c>
      <c r="J316" s="26">
        <v>430180.82</v>
      </c>
      <c r="K316" s="26">
        <v>430180.82</v>
      </c>
      <c r="L316" s="27">
        <v>0.51994080000966925</v>
      </c>
    </row>
    <row r="317" spans="1:12" x14ac:dyDescent="0.2">
      <c r="A317" s="24"/>
      <c r="B317" s="24"/>
      <c r="C317" s="24"/>
      <c r="D317" s="24" t="s">
        <v>165</v>
      </c>
      <c r="E317" s="26">
        <v>1577000</v>
      </c>
      <c r="F317" s="26">
        <v>-423000</v>
      </c>
      <c r="G317" s="26">
        <v>1154000</v>
      </c>
      <c r="H317" s="26">
        <v>617720.16</v>
      </c>
      <c r="I317" s="26">
        <v>493794.85000000003</v>
      </c>
      <c r="J317" s="26">
        <v>134062.72</v>
      </c>
      <c r="K317" s="26">
        <v>89655.72</v>
      </c>
      <c r="L317" s="27">
        <v>0.11617220103986135</v>
      </c>
    </row>
    <row r="318" spans="1:12" x14ac:dyDescent="0.2">
      <c r="A318" s="24"/>
      <c r="B318" s="24"/>
      <c r="C318" s="24" t="s">
        <v>358</v>
      </c>
      <c r="D318" s="24"/>
      <c r="E318" s="26">
        <v>8381768</v>
      </c>
      <c r="F318" s="26">
        <v>-447191.47</v>
      </c>
      <c r="G318" s="26">
        <v>7934576.5299999993</v>
      </c>
      <c r="H318" s="26">
        <v>7196018.4000000004</v>
      </c>
      <c r="I318" s="26">
        <v>6671672.2699999996</v>
      </c>
      <c r="J318" s="26">
        <v>5185442.08</v>
      </c>
      <c r="K318" s="26">
        <v>5115522.1100000003</v>
      </c>
      <c r="L318" s="27">
        <v>0.65352474204442523</v>
      </c>
    </row>
    <row r="319" spans="1:12" x14ac:dyDescent="0.2">
      <c r="A319" s="24"/>
      <c r="B319" s="24" t="s">
        <v>215</v>
      </c>
      <c r="C319" s="24"/>
      <c r="D319" s="24"/>
      <c r="E319" s="26">
        <v>8381768</v>
      </c>
      <c r="F319" s="26">
        <v>-447191.47</v>
      </c>
      <c r="G319" s="26">
        <v>7934576.5299999993</v>
      </c>
      <c r="H319" s="26">
        <v>7196018.4000000004</v>
      </c>
      <c r="I319" s="26">
        <v>6671672.2699999996</v>
      </c>
      <c r="J319" s="26">
        <v>5185442.08</v>
      </c>
      <c r="K319" s="26">
        <v>5115522.1100000003</v>
      </c>
      <c r="L319" s="27">
        <v>0.65352474204442523</v>
      </c>
    </row>
    <row r="320" spans="1:12" x14ac:dyDescent="0.2">
      <c r="A320" s="24"/>
      <c r="B320" s="24" t="s">
        <v>148</v>
      </c>
      <c r="C320" s="24" t="s">
        <v>355</v>
      </c>
      <c r="D320" s="24" t="s">
        <v>369</v>
      </c>
      <c r="E320" s="26">
        <v>581079</v>
      </c>
      <c r="F320" s="26">
        <v>0</v>
      </c>
      <c r="G320" s="26">
        <v>581079</v>
      </c>
      <c r="H320" s="26">
        <v>597116.28999999992</v>
      </c>
      <c r="I320" s="26">
        <v>597116.28999999992</v>
      </c>
      <c r="J320" s="26">
        <v>498709.69999999995</v>
      </c>
      <c r="K320" s="26">
        <v>498709.69999999995</v>
      </c>
      <c r="L320" s="27">
        <v>0.85824767372422672</v>
      </c>
    </row>
    <row r="321" spans="1:12" x14ac:dyDescent="0.2">
      <c r="A321" s="24"/>
      <c r="B321" s="24"/>
      <c r="C321" s="24"/>
      <c r="D321" s="24" t="s">
        <v>370</v>
      </c>
      <c r="E321" s="26">
        <v>183630</v>
      </c>
      <c r="F321" s="26">
        <v>0</v>
      </c>
      <c r="G321" s="26">
        <v>183630</v>
      </c>
      <c r="H321" s="26">
        <v>170764.66</v>
      </c>
      <c r="I321" s="26">
        <v>170764.66</v>
      </c>
      <c r="J321" s="26">
        <v>94023.329999999987</v>
      </c>
      <c r="K321" s="26">
        <v>94023.329999999987</v>
      </c>
      <c r="L321" s="27">
        <v>0.51202597614768819</v>
      </c>
    </row>
    <row r="322" spans="1:12" x14ac:dyDescent="0.2">
      <c r="A322" s="24"/>
      <c r="B322" s="24"/>
      <c r="C322" s="24"/>
      <c r="D322" s="24" t="s">
        <v>383</v>
      </c>
      <c r="E322" s="26">
        <v>200</v>
      </c>
      <c r="F322" s="26">
        <v>0</v>
      </c>
      <c r="G322" s="26">
        <v>200</v>
      </c>
      <c r="H322" s="26">
        <v>116.83</v>
      </c>
      <c r="I322" s="26">
        <v>116.83</v>
      </c>
      <c r="J322" s="26">
        <v>116.83</v>
      </c>
      <c r="K322" s="26">
        <v>116.83</v>
      </c>
      <c r="L322" s="27">
        <v>0.58414999999999995</v>
      </c>
    </row>
    <row r="323" spans="1:12" x14ac:dyDescent="0.2">
      <c r="A323" s="24"/>
      <c r="B323" s="24"/>
      <c r="C323" s="24" t="s">
        <v>421</v>
      </c>
      <c r="D323" s="24"/>
      <c r="E323" s="26">
        <v>764909</v>
      </c>
      <c r="F323" s="26">
        <v>0</v>
      </c>
      <c r="G323" s="26">
        <v>764909</v>
      </c>
      <c r="H323" s="26">
        <v>767997.77999999991</v>
      </c>
      <c r="I323" s="26">
        <v>767997.77999999991</v>
      </c>
      <c r="J323" s="26">
        <v>592849.85999999987</v>
      </c>
      <c r="K323" s="26">
        <v>592849.85999999987</v>
      </c>
      <c r="L323" s="27">
        <v>0.77505933385539982</v>
      </c>
    </row>
    <row r="324" spans="1:12" x14ac:dyDescent="0.2">
      <c r="A324" s="24"/>
      <c r="B324" s="24" t="s">
        <v>422</v>
      </c>
      <c r="C324" s="24"/>
      <c r="D324" s="24"/>
      <c r="E324" s="26">
        <v>764909</v>
      </c>
      <c r="F324" s="26">
        <v>0</v>
      </c>
      <c r="G324" s="26">
        <v>764909</v>
      </c>
      <c r="H324" s="26">
        <v>767997.77999999991</v>
      </c>
      <c r="I324" s="26">
        <v>767997.77999999991</v>
      </c>
      <c r="J324" s="26">
        <v>592849.85999999987</v>
      </c>
      <c r="K324" s="26">
        <v>592849.85999999987</v>
      </c>
      <c r="L324" s="27">
        <v>0.77505933385539982</v>
      </c>
    </row>
    <row r="325" spans="1:12" x14ac:dyDescent="0.2">
      <c r="A325" s="24"/>
      <c r="B325" s="24" t="s">
        <v>149</v>
      </c>
      <c r="C325" s="24" t="s">
        <v>346</v>
      </c>
      <c r="D325" s="24" t="s">
        <v>369</v>
      </c>
      <c r="E325" s="26">
        <v>650575</v>
      </c>
      <c r="F325" s="26">
        <v>0</v>
      </c>
      <c r="G325" s="26">
        <v>650575</v>
      </c>
      <c r="H325" s="26">
        <v>607399.51</v>
      </c>
      <c r="I325" s="26">
        <v>607399.51</v>
      </c>
      <c r="J325" s="26">
        <v>536141.27</v>
      </c>
      <c r="K325" s="26">
        <v>536141.27</v>
      </c>
      <c r="L325" s="27">
        <v>0.82410370825807944</v>
      </c>
    </row>
    <row r="326" spans="1:12" x14ac:dyDescent="0.2">
      <c r="A326" s="24"/>
      <c r="B326" s="24"/>
      <c r="C326" s="24"/>
      <c r="D326" s="24" t="s">
        <v>370</v>
      </c>
      <c r="E326" s="26">
        <v>272286</v>
      </c>
      <c r="F326" s="26">
        <v>0</v>
      </c>
      <c r="G326" s="26">
        <v>272286</v>
      </c>
      <c r="H326" s="26">
        <v>260818.44</v>
      </c>
      <c r="I326" s="26">
        <v>231431.74</v>
      </c>
      <c r="J326" s="26">
        <v>112820.41000000002</v>
      </c>
      <c r="K326" s="26">
        <v>112820.41000000002</v>
      </c>
      <c r="L326" s="27">
        <v>0.41434524727676053</v>
      </c>
    </row>
    <row r="327" spans="1:12" x14ac:dyDescent="0.2">
      <c r="A327" s="24"/>
      <c r="B327" s="24"/>
      <c r="C327" s="24"/>
      <c r="D327" s="24" t="s">
        <v>371</v>
      </c>
      <c r="E327" s="26">
        <v>190882</v>
      </c>
      <c r="F327" s="26">
        <v>0</v>
      </c>
      <c r="G327" s="26">
        <v>190882</v>
      </c>
      <c r="H327" s="26">
        <v>190882</v>
      </c>
      <c r="I327" s="26">
        <v>190882</v>
      </c>
      <c r="J327" s="26">
        <v>190882</v>
      </c>
      <c r="K327" s="26">
        <v>190882</v>
      </c>
      <c r="L327" s="27">
        <v>1</v>
      </c>
    </row>
    <row r="328" spans="1:12" x14ac:dyDescent="0.2">
      <c r="A328" s="24"/>
      <c r="B328" s="24"/>
      <c r="C328" s="24" t="s">
        <v>423</v>
      </c>
      <c r="D328" s="24"/>
      <c r="E328" s="26">
        <v>1113743</v>
      </c>
      <c r="F328" s="26">
        <v>0</v>
      </c>
      <c r="G328" s="26">
        <v>1113743</v>
      </c>
      <c r="H328" s="26">
        <v>1059099.95</v>
      </c>
      <c r="I328" s="26">
        <v>1029713.25</v>
      </c>
      <c r="J328" s="26">
        <v>839843.68</v>
      </c>
      <c r="K328" s="26">
        <v>839843.68</v>
      </c>
      <c r="L328" s="27">
        <v>0.75407313895575556</v>
      </c>
    </row>
    <row r="329" spans="1:12" x14ac:dyDescent="0.2">
      <c r="A329" s="24"/>
      <c r="B329" s="24" t="s">
        <v>424</v>
      </c>
      <c r="C329" s="24"/>
      <c r="D329" s="24"/>
      <c r="E329" s="26">
        <v>1113743</v>
      </c>
      <c r="F329" s="26">
        <v>0</v>
      </c>
      <c r="G329" s="26">
        <v>1113743</v>
      </c>
      <c r="H329" s="26">
        <v>1059099.95</v>
      </c>
      <c r="I329" s="26">
        <v>1029713.25</v>
      </c>
      <c r="J329" s="26">
        <v>839843.68</v>
      </c>
      <c r="K329" s="26">
        <v>839843.68</v>
      </c>
      <c r="L329" s="27">
        <v>0.75407313895575556</v>
      </c>
    </row>
    <row r="330" spans="1:12" x14ac:dyDescent="0.2">
      <c r="A330" s="24" t="s">
        <v>216</v>
      </c>
      <c r="B330" s="24"/>
      <c r="C330" s="24"/>
      <c r="D330" s="24"/>
      <c r="E330" s="26">
        <v>48457341</v>
      </c>
      <c r="F330" s="26">
        <v>-410891.47</v>
      </c>
      <c r="G330" s="26">
        <v>48046449.530000001</v>
      </c>
      <c r="H330" s="26">
        <v>46985892.50999999</v>
      </c>
      <c r="I330" s="26">
        <v>45796076.209999993</v>
      </c>
      <c r="J330" s="26">
        <v>35493643.949999996</v>
      </c>
      <c r="K330" s="26">
        <v>35400443.440000005</v>
      </c>
      <c r="L330" s="27">
        <v>0.73873604183463992</v>
      </c>
    </row>
    <row r="331" spans="1:12" x14ac:dyDescent="0.2">
      <c r="A331" s="24" t="s">
        <v>150</v>
      </c>
      <c r="B331" s="24" t="s">
        <v>151</v>
      </c>
      <c r="C331" s="24" t="s">
        <v>347</v>
      </c>
      <c r="D331" s="24" t="s">
        <v>369</v>
      </c>
      <c r="E331" s="26">
        <v>588634</v>
      </c>
      <c r="F331" s="26">
        <v>-11000</v>
      </c>
      <c r="G331" s="26">
        <v>577634</v>
      </c>
      <c r="H331" s="26">
        <v>473214.15</v>
      </c>
      <c r="I331" s="26">
        <v>473214.15</v>
      </c>
      <c r="J331" s="26">
        <v>322228.13999999996</v>
      </c>
      <c r="K331" s="26">
        <v>322228.13999999996</v>
      </c>
      <c r="L331" s="27">
        <v>0.55784136667855422</v>
      </c>
    </row>
    <row r="332" spans="1:12" x14ac:dyDescent="0.2">
      <c r="A332" s="24"/>
      <c r="B332" s="24"/>
      <c r="C332" s="24"/>
      <c r="D332" s="24" t="s">
        <v>370</v>
      </c>
      <c r="E332" s="26">
        <v>2500</v>
      </c>
      <c r="F332" s="26">
        <v>0</v>
      </c>
      <c r="G332" s="26">
        <v>2500</v>
      </c>
      <c r="H332" s="26">
        <v>49.74</v>
      </c>
      <c r="I332" s="26">
        <v>49.74</v>
      </c>
      <c r="J332" s="26">
        <v>49.74</v>
      </c>
      <c r="K332" s="26">
        <v>49.74</v>
      </c>
      <c r="L332" s="27">
        <v>1.9896E-2</v>
      </c>
    </row>
    <row r="333" spans="1:12" x14ac:dyDescent="0.2">
      <c r="A333" s="24"/>
      <c r="B333" s="24"/>
      <c r="C333" s="24"/>
      <c r="D333" s="24" t="s">
        <v>383</v>
      </c>
      <c r="E333" s="26">
        <v>200</v>
      </c>
      <c r="F333" s="26">
        <v>0</v>
      </c>
      <c r="G333" s="26">
        <v>200</v>
      </c>
      <c r="H333" s="26">
        <v>0</v>
      </c>
      <c r="I333" s="26">
        <v>0</v>
      </c>
      <c r="J333" s="26">
        <v>0</v>
      </c>
      <c r="K333" s="26">
        <v>0</v>
      </c>
      <c r="L333" s="27">
        <v>0</v>
      </c>
    </row>
    <row r="334" spans="1:12" x14ac:dyDescent="0.2">
      <c r="A334" s="24"/>
      <c r="B334" s="24"/>
      <c r="C334" s="24"/>
      <c r="D334" s="24" t="s">
        <v>385</v>
      </c>
      <c r="E334" s="26">
        <v>500</v>
      </c>
      <c r="F334" s="26">
        <v>0</v>
      </c>
      <c r="G334" s="26">
        <v>500</v>
      </c>
      <c r="H334" s="26">
        <v>0</v>
      </c>
      <c r="I334" s="26">
        <v>0</v>
      </c>
      <c r="J334" s="26">
        <v>0</v>
      </c>
      <c r="K334" s="26">
        <v>0</v>
      </c>
      <c r="L334" s="27">
        <v>0</v>
      </c>
    </row>
    <row r="335" spans="1:12" x14ac:dyDescent="0.2">
      <c r="A335" s="24"/>
      <c r="B335" s="24"/>
      <c r="C335" s="24" t="s">
        <v>425</v>
      </c>
      <c r="D335" s="24"/>
      <c r="E335" s="26">
        <v>591834</v>
      </c>
      <c r="F335" s="26">
        <v>-11000</v>
      </c>
      <c r="G335" s="26">
        <v>580834</v>
      </c>
      <c r="H335" s="26">
        <v>473263.89</v>
      </c>
      <c r="I335" s="26">
        <v>473263.89</v>
      </c>
      <c r="J335" s="26">
        <v>322277.87999999995</v>
      </c>
      <c r="K335" s="26">
        <v>322277.87999999995</v>
      </c>
      <c r="L335" s="27">
        <v>0.55485367592117529</v>
      </c>
    </row>
    <row r="336" spans="1:12" x14ac:dyDescent="0.2">
      <c r="A336" s="24"/>
      <c r="B336" s="24" t="s">
        <v>426</v>
      </c>
      <c r="C336" s="24"/>
      <c r="D336" s="24"/>
      <c r="E336" s="26">
        <v>591834</v>
      </c>
      <c r="F336" s="26">
        <v>-11000</v>
      </c>
      <c r="G336" s="26">
        <v>580834</v>
      </c>
      <c r="H336" s="26">
        <v>473263.89</v>
      </c>
      <c r="I336" s="26">
        <v>473263.89</v>
      </c>
      <c r="J336" s="26">
        <v>322277.87999999995</v>
      </c>
      <c r="K336" s="26">
        <v>322277.87999999995</v>
      </c>
      <c r="L336" s="27">
        <v>0.55485367592117529</v>
      </c>
    </row>
    <row r="337" spans="1:12" x14ac:dyDescent="0.2">
      <c r="A337" s="24"/>
      <c r="B337" s="24" t="s">
        <v>152</v>
      </c>
      <c r="C337" s="24" t="s">
        <v>348</v>
      </c>
      <c r="D337" s="24" t="s">
        <v>369</v>
      </c>
      <c r="E337" s="26">
        <v>23240266</v>
      </c>
      <c r="F337" s="26">
        <v>-615700</v>
      </c>
      <c r="G337" s="26">
        <v>22624566</v>
      </c>
      <c r="H337" s="26">
        <v>22133222.120000001</v>
      </c>
      <c r="I337" s="26">
        <v>22077103.620000001</v>
      </c>
      <c r="J337" s="26">
        <v>18891313.66</v>
      </c>
      <c r="K337" s="26">
        <v>18891313.66</v>
      </c>
      <c r="L337" s="27">
        <v>0.83499120646115377</v>
      </c>
    </row>
    <row r="338" spans="1:12" x14ac:dyDescent="0.2">
      <c r="A338" s="24"/>
      <c r="B338" s="24"/>
      <c r="C338" s="24"/>
      <c r="D338" s="24" t="s">
        <v>370</v>
      </c>
      <c r="E338" s="26">
        <v>2933903</v>
      </c>
      <c r="F338" s="26">
        <v>20485.419999999998</v>
      </c>
      <c r="G338" s="26">
        <v>2954388.42</v>
      </c>
      <c r="H338" s="26">
        <v>2886092.79</v>
      </c>
      <c r="I338" s="26">
        <v>2873983.81</v>
      </c>
      <c r="J338" s="26">
        <v>2268559.65</v>
      </c>
      <c r="K338" s="26">
        <v>2265291.6399999997</v>
      </c>
      <c r="L338" s="27">
        <v>0.76786100116111344</v>
      </c>
    </row>
    <row r="339" spans="1:12" x14ac:dyDescent="0.2">
      <c r="A339" s="24"/>
      <c r="B339" s="24"/>
      <c r="C339" s="24"/>
      <c r="D339" s="24" t="s">
        <v>165</v>
      </c>
      <c r="E339" s="26">
        <v>954563</v>
      </c>
      <c r="F339" s="26">
        <v>258652.55</v>
      </c>
      <c r="G339" s="26">
        <v>1213215.55</v>
      </c>
      <c r="H339" s="26">
        <v>1006114.3299999998</v>
      </c>
      <c r="I339" s="26">
        <v>575823.24</v>
      </c>
      <c r="J339" s="26">
        <v>190775.95</v>
      </c>
      <c r="K339" s="26">
        <v>186165.73</v>
      </c>
      <c r="L339" s="27">
        <v>0.15724819056267456</v>
      </c>
    </row>
    <row r="340" spans="1:12" x14ac:dyDescent="0.2">
      <c r="A340" s="24"/>
      <c r="B340" s="24"/>
      <c r="C340" s="24" t="s">
        <v>359</v>
      </c>
      <c r="D340" s="24"/>
      <c r="E340" s="26">
        <v>27128732</v>
      </c>
      <c r="F340" s="26">
        <v>-336562.02999999997</v>
      </c>
      <c r="G340" s="26">
        <v>26792169.970000003</v>
      </c>
      <c r="H340" s="26">
        <v>26025429.239999998</v>
      </c>
      <c r="I340" s="26">
        <v>25526910.669999998</v>
      </c>
      <c r="J340" s="26">
        <v>21350649.259999998</v>
      </c>
      <c r="K340" s="26">
        <v>21342771.030000001</v>
      </c>
      <c r="L340" s="27">
        <v>0.79689884335262784</v>
      </c>
    </row>
    <row r="341" spans="1:12" x14ac:dyDescent="0.2">
      <c r="A341" s="24"/>
      <c r="B341" s="24" t="s">
        <v>217</v>
      </c>
      <c r="C341" s="24"/>
      <c r="D341" s="24"/>
      <c r="E341" s="26">
        <v>27128732</v>
      </c>
      <c r="F341" s="26">
        <v>-336562.02999999997</v>
      </c>
      <c r="G341" s="26">
        <v>26792169.970000003</v>
      </c>
      <c r="H341" s="26">
        <v>26025429.239999998</v>
      </c>
      <c r="I341" s="26">
        <v>25526910.669999998</v>
      </c>
      <c r="J341" s="26">
        <v>21350649.259999998</v>
      </c>
      <c r="K341" s="26">
        <v>21342771.030000001</v>
      </c>
      <c r="L341" s="27">
        <v>0.79689884335262784</v>
      </c>
    </row>
    <row r="342" spans="1:12" x14ac:dyDescent="0.2">
      <c r="A342" s="24"/>
      <c r="B342" s="24" t="s">
        <v>153</v>
      </c>
      <c r="C342" s="24" t="s">
        <v>349</v>
      </c>
      <c r="D342" s="24" t="s">
        <v>369</v>
      </c>
      <c r="E342" s="26">
        <v>27125</v>
      </c>
      <c r="F342" s="26">
        <v>0</v>
      </c>
      <c r="G342" s="26">
        <v>27125</v>
      </c>
      <c r="H342" s="26">
        <v>0</v>
      </c>
      <c r="I342" s="26">
        <v>0</v>
      </c>
      <c r="J342" s="26">
        <v>0</v>
      </c>
      <c r="K342" s="26">
        <v>0</v>
      </c>
      <c r="L342" s="27">
        <v>0</v>
      </c>
    </row>
    <row r="343" spans="1:12" x14ac:dyDescent="0.2">
      <c r="A343" s="24"/>
      <c r="B343" s="24"/>
      <c r="C343" s="24"/>
      <c r="D343" s="24" t="s">
        <v>370</v>
      </c>
      <c r="E343" s="26">
        <v>2550</v>
      </c>
      <c r="F343" s="26">
        <v>0</v>
      </c>
      <c r="G343" s="26">
        <v>2550</v>
      </c>
      <c r="H343" s="26">
        <v>159.26</v>
      </c>
      <c r="I343" s="26">
        <v>159.26</v>
      </c>
      <c r="J343" s="26">
        <v>159.26</v>
      </c>
      <c r="K343" s="26">
        <v>159.26</v>
      </c>
      <c r="L343" s="27">
        <v>6.2454901960784313E-2</v>
      </c>
    </row>
    <row r="344" spans="1:12" x14ac:dyDescent="0.2">
      <c r="A344" s="24"/>
      <c r="B344" s="24"/>
      <c r="C344" s="24"/>
      <c r="D344" s="24" t="s">
        <v>371</v>
      </c>
      <c r="E344" s="26">
        <v>35000</v>
      </c>
      <c r="F344" s="26">
        <v>0</v>
      </c>
      <c r="G344" s="26">
        <v>35000</v>
      </c>
      <c r="H344" s="26">
        <v>35000</v>
      </c>
      <c r="I344" s="26">
        <v>35000</v>
      </c>
      <c r="J344" s="26">
        <v>35000</v>
      </c>
      <c r="K344" s="26">
        <v>35000</v>
      </c>
      <c r="L344" s="27">
        <v>1</v>
      </c>
    </row>
    <row r="345" spans="1:12" x14ac:dyDescent="0.2">
      <c r="A345" s="24"/>
      <c r="B345" s="24"/>
      <c r="C345" s="24" t="s">
        <v>427</v>
      </c>
      <c r="D345" s="24"/>
      <c r="E345" s="26">
        <v>64675</v>
      </c>
      <c r="F345" s="26">
        <v>0</v>
      </c>
      <c r="G345" s="26">
        <v>64675</v>
      </c>
      <c r="H345" s="26">
        <v>35159.26</v>
      </c>
      <c r="I345" s="26">
        <v>35159.26</v>
      </c>
      <c r="J345" s="26">
        <v>35159.26</v>
      </c>
      <c r="K345" s="26">
        <v>35159.26</v>
      </c>
      <c r="L345" s="27">
        <v>0.54362984151526861</v>
      </c>
    </row>
    <row r="346" spans="1:12" x14ac:dyDescent="0.2">
      <c r="A346" s="24"/>
      <c r="B346" s="24" t="s">
        <v>428</v>
      </c>
      <c r="C346" s="24"/>
      <c r="D346" s="24"/>
      <c r="E346" s="26">
        <v>64675</v>
      </c>
      <c r="F346" s="26">
        <v>0</v>
      </c>
      <c r="G346" s="26">
        <v>64675</v>
      </c>
      <c r="H346" s="26">
        <v>35159.26</v>
      </c>
      <c r="I346" s="26">
        <v>35159.26</v>
      </c>
      <c r="J346" s="26">
        <v>35159.26</v>
      </c>
      <c r="K346" s="26">
        <v>35159.26</v>
      </c>
      <c r="L346" s="27">
        <v>0.54362984151526861</v>
      </c>
    </row>
    <row r="347" spans="1:12" x14ac:dyDescent="0.2">
      <c r="A347" s="24"/>
      <c r="B347" s="24" t="s">
        <v>154</v>
      </c>
      <c r="C347" s="24" t="s">
        <v>350</v>
      </c>
      <c r="D347" s="24" t="s">
        <v>369</v>
      </c>
      <c r="E347" s="26">
        <v>9252398</v>
      </c>
      <c r="F347" s="26">
        <v>-250000</v>
      </c>
      <c r="G347" s="26">
        <v>9002398</v>
      </c>
      <c r="H347" s="26">
        <v>8527840.25</v>
      </c>
      <c r="I347" s="26">
        <v>8460133.5899999999</v>
      </c>
      <c r="J347" s="26">
        <v>7166619.8499999987</v>
      </c>
      <c r="K347" s="26">
        <v>7166619.8499999987</v>
      </c>
      <c r="L347" s="27">
        <v>0.79607898362191931</v>
      </c>
    </row>
    <row r="348" spans="1:12" x14ac:dyDescent="0.2">
      <c r="A348" s="24"/>
      <c r="B348" s="24"/>
      <c r="C348" s="24"/>
      <c r="D348" s="24" t="s">
        <v>370</v>
      </c>
      <c r="E348" s="26">
        <v>537268</v>
      </c>
      <c r="F348" s="26">
        <v>0</v>
      </c>
      <c r="G348" s="26">
        <v>537268</v>
      </c>
      <c r="H348" s="26">
        <v>464712.43</v>
      </c>
      <c r="I348" s="26">
        <v>433181.31</v>
      </c>
      <c r="J348" s="26">
        <v>301028.95</v>
      </c>
      <c r="K348" s="26">
        <v>301028.95</v>
      </c>
      <c r="L348" s="27">
        <v>0.56029569972527682</v>
      </c>
    </row>
    <row r="349" spans="1:12" x14ac:dyDescent="0.2">
      <c r="A349" s="24"/>
      <c r="B349" s="24"/>
      <c r="C349" s="24"/>
      <c r="D349" s="24" t="s">
        <v>371</v>
      </c>
      <c r="E349" s="26">
        <v>2000</v>
      </c>
      <c r="F349" s="26">
        <v>0</v>
      </c>
      <c r="G349" s="26">
        <v>2000</v>
      </c>
      <c r="H349" s="26">
        <v>0</v>
      </c>
      <c r="I349" s="26">
        <v>0</v>
      </c>
      <c r="J349" s="26">
        <v>0</v>
      </c>
      <c r="K349" s="26">
        <v>0</v>
      </c>
      <c r="L349" s="27">
        <v>0</v>
      </c>
    </row>
    <row r="350" spans="1:12" x14ac:dyDescent="0.2">
      <c r="A350" s="24"/>
      <c r="B350" s="24"/>
      <c r="C350" s="24"/>
      <c r="D350" s="24" t="s">
        <v>165</v>
      </c>
      <c r="E350" s="26">
        <v>283038</v>
      </c>
      <c r="F350" s="26">
        <v>64668.13</v>
      </c>
      <c r="G350" s="26">
        <v>347706.13</v>
      </c>
      <c r="H350" s="26">
        <v>236842.6</v>
      </c>
      <c r="I350" s="26">
        <v>236842.6</v>
      </c>
      <c r="J350" s="26">
        <v>135395.49</v>
      </c>
      <c r="K350" s="26">
        <v>128273.43</v>
      </c>
      <c r="L350" s="27">
        <v>0.3893963272951213</v>
      </c>
    </row>
    <row r="351" spans="1:12" x14ac:dyDescent="0.2">
      <c r="A351" s="24"/>
      <c r="B351" s="24"/>
      <c r="C351" s="24" t="s">
        <v>360</v>
      </c>
      <c r="D351" s="24"/>
      <c r="E351" s="26">
        <v>10074704</v>
      </c>
      <c r="F351" s="26">
        <v>-185331.87</v>
      </c>
      <c r="G351" s="26">
        <v>9889372.1300000008</v>
      </c>
      <c r="H351" s="26">
        <v>9229395.2799999993</v>
      </c>
      <c r="I351" s="26">
        <v>9130157.5</v>
      </c>
      <c r="J351" s="26">
        <v>7603044.2899999991</v>
      </c>
      <c r="K351" s="26">
        <v>7595922.2299999986</v>
      </c>
      <c r="L351" s="27">
        <v>0.768809605913778</v>
      </c>
    </row>
    <row r="352" spans="1:12" x14ac:dyDescent="0.2">
      <c r="A352" s="24"/>
      <c r="B352" s="24" t="s">
        <v>218</v>
      </c>
      <c r="C352" s="24"/>
      <c r="D352" s="24"/>
      <c r="E352" s="26">
        <v>10074704</v>
      </c>
      <c r="F352" s="26">
        <v>-185331.87</v>
      </c>
      <c r="G352" s="26">
        <v>9889372.1300000008</v>
      </c>
      <c r="H352" s="26">
        <v>9229395.2799999993</v>
      </c>
      <c r="I352" s="26">
        <v>9130157.5</v>
      </c>
      <c r="J352" s="26">
        <v>7603044.2899999991</v>
      </c>
      <c r="K352" s="26">
        <v>7595922.2299999986</v>
      </c>
      <c r="L352" s="27">
        <v>0.768809605913778</v>
      </c>
    </row>
    <row r="353" spans="1:12" x14ac:dyDescent="0.2">
      <c r="A353" s="24"/>
      <c r="B353" s="24" t="s">
        <v>155</v>
      </c>
      <c r="C353" s="24" t="s">
        <v>351</v>
      </c>
      <c r="D353" s="24" t="s">
        <v>369</v>
      </c>
      <c r="E353" s="26">
        <v>6518811</v>
      </c>
      <c r="F353" s="26">
        <v>547000</v>
      </c>
      <c r="G353" s="26">
        <v>7065811</v>
      </c>
      <c r="H353" s="26">
        <v>6734331.2999999998</v>
      </c>
      <c r="I353" s="26">
        <v>6734331.2999999998</v>
      </c>
      <c r="J353" s="26">
        <v>5799111.7800000003</v>
      </c>
      <c r="K353" s="26">
        <v>5799111.7800000003</v>
      </c>
      <c r="L353" s="27">
        <v>0.82072840329298369</v>
      </c>
    </row>
    <row r="354" spans="1:12" x14ac:dyDescent="0.2">
      <c r="A354" s="24"/>
      <c r="B354" s="24"/>
      <c r="C354" s="24"/>
      <c r="D354" s="24" t="s">
        <v>370</v>
      </c>
      <c r="E354" s="26">
        <v>4275330</v>
      </c>
      <c r="F354" s="26">
        <v>131894.53</v>
      </c>
      <c r="G354" s="26">
        <v>4407224.53</v>
      </c>
      <c r="H354" s="26">
        <v>4344476.7299999995</v>
      </c>
      <c r="I354" s="26">
        <v>4191550.32</v>
      </c>
      <c r="J354" s="26">
        <v>3212460.5400000005</v>
      </c>
      <c r="K354" s="26">
        <v>3209224.5900000003</v>
      </c>
      <c r="L354" s="27">
        <v>0.72890784622674998</v>
      </c>
    </row>
    <row r="355" spans="1:12" x14ac:dyDescent="0.2">
      <c r="A355" s="24"/>
      <c r="B355" s="24"/>
      <c r="C355" s="24"/>
      <c r="D355" s="24" t="s">
        <v>165</v>
      </c>
      <c r="E355" s="26">
        <v>1785837</v>
      </c>
      <c r="F355" s="26">
        <v>32319.559999999983</v>
      </c>
      <c r="G355" s="26">
        <v>1818156.5600000003</v>
      </c>
      <c r="H355" s="26">
        <v>1818155.7100000002</v>
      </c>
      <c r="I355" s="26">
        <v>1818155.7100000002</v>
      </c>
      <c r="J355" s="26">
        <v>1372162.4300000002</v>
      </c>
      <c r="K355" s="26">
        <v>1372162.4300000002</v>
      </c>
      <c r="L355" s="27">
        <v>0.75469982078991038</v>
      </c>
    </row>
    <row r="356" spans="1:12" x14ac:dyDescent="0.2">
      <c r="A356" s="24"/>
      <c r="B356" s="24"/>
      <c r="C356" s="24" t="s">
        <v>361</v>
      </c>
      <c r="D356" s="24"/>
      <c r="E356" s="26">
        <v>12579978</v>
      </c>
      <c r="F356" s="26">
        <v>711214.09</v>
      </c>
      <c r="G356" s="26">
        <v>13291192.090000002</v>
      </c>
      <c r="H356" s="26">
        <v>12896963.74</v>
      </c>
      <c r="I356" s="26">
        <v>12744037.33</v>
      </c>
      <c r="J356" s="26">
        <v>10383734.75</v>
      </c>
      <c r="K356" s="26">
        <v>10380498.800000001</v>
      </c>
      <c r="L356" s="27">
        <v>0.78124931756967797</v>
      </c>
    </row>
    <row r="357" spans="1:12" x14ac:dyDescent="0.2">
      <c r="A357" s="24"/>
      <c r="B357" s="24" t="s">
        <v>219</v>
      </c>
      <c r="C357" s="24"/>
      <c r="D357" s="24"/>
      <c r="E357" s="26">
        <v>12579978</v>
      </c>
      <c r="F357" s="26">
        <v>711214.09</v>
      </c>
      <c r="G357" s="26">
        <v>13291192.090000002</v>
      </c>
      <c r="H357" s="26">
        <v>12896963.74</v>
      </c>
      <c r="I357" s="26">
        <v>12744037.33</v>
      </c>
      <c r="J357" s="26">
        <v>10383734.75</v>
      </c>
      <c r="K357" s="26">
        <v>10380498.800000001</v>
      </c>
      <c r="L357" s="27">
        <v>0.78124931756967797</v>
      </c>
    </row>
    <row r="358" spans="1:12" x14ac:dyDescent="0.2">
      <c r="A358" s="24"/>
      <c r="B358" s="24" t="s">
        <v>156</v>
      </c>
      <c r="C358" s="24" t="s">
        <v>352</v>
      </c>
      <c r="D358" s="24" t="s">
        <v>369</v>
      </c>
      <c r="E358" s="26">
        <v>9862699</v>
      </c>
      <c r="F358" s="26">
        <v>203000</v>
      </c>
      <c r="G358" s="26">
        <v>10065699</v>
      </c>
      <c r="H358" s="26">
        <v>9952811.5700000003</v>
      </c>
      <c r="I358" s="26">
        <v>9952811.5700000003</v>
      </c>
      <c r="J358" s="26">
        <v>8540906.8400000017</v>
      </c>
      <c r="K358" s="26">
        <v>8540906.8400000017</v>
      </c>
      <c r="L358" s="27">
        <v>0.84851601860933867</v>
      </c>
    </row>
    <row r="359" spans="1:12" x14ac:dyDescent="0.2">
      <c r="A359" s="24"/>
      <c r="B359" s="24"/>
      <c r="C359" s="24"/>
      <c r="D359" s="24" t="s">
        <v>370</v>
      </c>
      <c r="E359" s="26">
        <v>1116000</v>
      </c>
      <c r="F359" s="26">
        <v>-27761.62</v>
      </c>
      <c r="G359" s="26">
        <v>1088238.3799999999</v>
      </c>
      <c r="H359" s="26">
        <v>1063245.6800000002</v>
      </c>
      <c r="I359" s="26">
        <v>976541.34</v>
      </c>
      <c r="J359" s="26">
        <v>591978.67000000004</v>
      </c>
      <c r="K359" s="26">
        <v>591978.67000000004</v>
      </c>
      <c r="L359" s="27">
        <v>0.54397885691184689</v>
      </c>
    </row>
    <row r="360" spans="1:12" x14ac:dyDescent="0.2">
      <c r="A360" s="24"/>
      <c r="B360" s="24"/>
      <c r="C360" s="24"/>
      <c r="D360" s="24" t="s">
        <v>383</v>
      </c>
      <c r="E360" s="26">
        <v>12100</v>
      </c>
      <c r="F360" s="26">
        <v>0</v>
      </c>
      <c r="G360" s="26">
        <v>12100</v>
      </c>
      <c r="H360" s="26">
        <v>5337.13</v>
      </c>
      <c r="I360" s="26">
        <v>5337.13</v>
      </c>
      <c r="J360" s="26">
        <v>2367.27</v>
      </c>
      <c r="K360" s="26">
        <v>0</v>
      </c>
      <c r="L360" s="27">
        <v>0.19564214876033056</v>
      </c>
    </row>
    <row r="361" spans="1:12" x14ac:dyDescent="0.2">
      <c r="A361" s="24"/>
      <c r="B361" s="24"/>
      <c r="C361" s="24"/>
      <c r="D361" s="24" t="s">
        <v>165</v>
      </c>
      <c r="E361" s="26">
        <v>1817372</v>
      </c>
      <c r="F361" s="26">
        <v>164014.06</v>
      </c>
      <c r="G361" s="26">
        <v>1981386.06</v>
      </c>
      <c r="H361" s="26">
        <v>1843123.24</v>
      </c>
      <c r="I361" s="26">
        <v>1843123.24</v>
      </c>
      <c r="J361" s="26">
        <v>1033255.68</v>
      </c>
      <c r="K361" s="26">
        <v>979691.5</v>
      </c>
      <c r="L361" s="27">
        <v>0.52148125035259407</v>
      </c>
    </row>
    <row r="362" spans="1:12" x14ac:dyDescent="0.2">
      <c r="A362" s="24"/>
      <c r="B362" s="24"/>
      <c r="C362" s="24" t="s">
        <v>362</v>
      </c>
      <c r="D362" s="24"/>
      <c r="E362" s="26">
        <v>12808171</v>
      </c>
      <c r="F362" s="26">
        <v>339252.44</v>
      </c>
      <c r="G362" s="26">
        <v>13147423.439999999</v>
      </c>
      <c r="H362" s="26">
        <v>12864517.620000001</v>
      </c>
      <c r="I362" s="26">
        <v>12777813.280000001</v>
      </c>
      <c r="J362" s="26">
        <v>10168508.460000001</v>
      </c>
      <c r="K362" s="26">
        <v>10112577.010000002</v>
      </c>
      <c r="L362" s="27">
        <v>0.77342214665902642</v>
      </c>
    </row>
    <row r="363" spans="1:12" x14ac:dyDescent="0.2">
      <c r="A363" s="24"/>
      <c r="B363" s="24" t="s">
        <v>220</v>
      </c>
      <c r="C363" s="24"/>
      <c r="D363" s="24"/>
      <c r="E363" s="26">
        <v>12808171</v>
      </c>
      <c r="F363" s="26">
        <v>339252.44</v>
      </c>
      <c r="G363" s="26">
        <v>13147423.439999999</v>
      </c>
      <c r="H363" s="26">
        <v>12864517.620000001</v>
      </c>
      <c r="I363" s="26">
        <v>12777813.280000001</v>
      </c>
      <c r="J363" s="26">
        <v>10168508.460000001</v>
      </c>
      <c r="K363" s="26">
        <v>10112577.010000002</v>
      </c>
      <c r="L363" s="27">
        <v>0.77342214665902642</v>
      </c>
    </row>
    <row r="364" spans="1:12" x14ac:dyDescent="0.2">
      <c r="A364" s="24"/>
      <c r="B364" s="24" t="s">
        <v>157</v>
      </c>
      <c r="C364" s="24" t="s">
        <v>353</v>
      </c>
      <c r="D364" s="24" t="s">
        <v>369</v>
      </c>
      <c r="E364" s="26">
        <v>1309457</v>
      </c>
      <c r="F364" s="26">
        <v>-36000</v>
      </c>
      <c r="G364" s="26">
        <v>1273457</v>
      </c>
      <c r="H364" s="26">
        <v>1120903.0899999999</v>
      </c>
      <c r="I364" s="26">
        <v>1120903.0899999999</v>
      </c>
      <c r="J364" s="26">
        <v>925843.24</v>
      </c>
      <c r="K364" s="26">
        <v>925843.24</v>
      </c>
      <c r="L364" s="27">
        <v>0.7270314113472226</v>
      </c>
    </row>
    <row r="365" spans="1:12" x14ac:dyDescent="0.2">
      <c r="A365" s="24"/>
      <c r="B365" s="24"/>
      <c r="C365" s="24"/>
      <c r="D365" s="24" t="s">
        <v>370</v>
      </c>
      <c r="E365" s="26">
        <v>321189</v>
      </c>
      <c r="F365" s="26">
        <v>0</v>
      </c>
      <c r="G365" s="26">
        <v>321189</v>
      </c>
      <c r="H365" s="26">
        <v>307833.98</v>
      </c>
      <c r="I365" s="26">
        <v>302360.69</v>
      </c>
      <c r="J365" s="26">
        <v>208381.67</v>
      </c>
      <c r="K365" s="26">
        <v>208381.67</v>
      </c>
      <c r="L365" s="27">
        <v>0.64878208780499957</v>
      </c>
    </row>
    <row r="366" spans="1:12" x14ac:dyDescent="0.2">
      <c r="A366" s="24"/>
      <c r="B366" s="24"/>
      <c r="C366" s="24"/>
      <c r="D366" s="24" t="s">
        <v>371</v>
      </c>
      <c r="E366" s="26">
        <v>65000</v>
      </c>
      <c r="F366" s="26">
        <v>0</v>
      </c>
      <c r="G366" s="26">
        <v>65000</v>
      </c>
      <c r="H366" s="26">
        <v>65000</v>
      </c>
      <c r="I366" s="26">
        <v>65000</v>
      </c>
      <c r="J366" s="26">
        <v>65000</v>
      </c>
      <c r="K366" s="26">
        <v>65000</v>
      </c>
      <c r="L366" s="27">
        <v>1</v>
      </c>
    </row>
    <row r="367" spans="1:12" x14ac:dyDescent="0.2">
      <c r="A367" s="24"/>
      <c r="B367" s="24"/>
      <c r="C367" s="24"/>
      <c r="D367" s="24" t="s">
        <v>165</v>
      </c>
      <c r="E367" s="26">
        <v>14000</v>
      </c>
      <c r="F367" s="26">
        <v>0</v>
      </c>
      <c r="G367" s="26">
        <v>14000</v>
      </c>
      <c r="H367" s="26">
        <v>13300.73</v>
      </c>
      <c r="I367" s="26">
        <v>13300.73</v>
      </c>
      <c r="J367" s="26">
        <v>9534.7999999999993</v>
      </c>
      <c r="K367" s="26">
        <v>9534.7999999999993</v>
      </c>
      <c r="L367" s="27">
        <v>0.68105714285714281</v>
      </c>
    </row>
    <row r="368" spans="1:12" x14ac:dyDescent="0.2">
      <c r="A368" s="24"/>
      <c r="B368" s="24"/>
      <c r="C368" s="24" t="s">
        <v>363</v>
      </c>
      <c r="D368" s="24"/>
      <c r="E368" s="26">
        <v>1709646</v>
      </c>
      <c r="F368" s="26">
        <v>-36000</v>
      </c>
      <c r="G368" s="26">
        <v>1673646</v>
      </c>
      <c r="H368" s="26">
        <v>1507037.7999999998</v>
      </c>
      <c r="I368" s="26">
        <v>1501564.5099999998</v>
      </c>
      <c r="J368" s="26">
        <v>1208759.71</v>
      </c>
      <c r="K368" s="26">
        <v>1208759.71</v>
      </c>
      <c r="L368" s="27">
        <v>0.72223140974853717</v>
      </c>
    </row>
    <row r="369" spans="1:12" x14ac:dyDescent="0.2">
      <c r="A369" s="24"/>
      <c r="B369" s="24" t="s">
        <v>221</v>
      </c>
      <c r="C369" s="24"/>
      <c r="D369" s="24"/>
      <c r="E369" s="26">
        <v>1709646</v>
      </c>
      <c r="F369" s="26">
        <v>-36000</v>
      </c>
      <c r="G369" s="26">
        <v>1673646</v>
      </c>
      <c r="H369" s="26">
        <v>1507037.7999999998</v>
      </c>
      <c r="I369" s="26">
        <v>1501564.5099999998</v>
      </c>
      <c r="J369" s="26">
        <v>1208759.71</v>
      </c>
      <c r="K369" s="26">
        <v>1208759.71</v>
      </c>
      <c r="L369" s="27">
        <v>0.72223140974853717</v>
      </c>
    </row>
    <row r="370" spans="1:12" x14ac:dyDescent="0.2">
      <c r="A370" s="24" t="s">
        <v>222</v>
      </c>
      <c r="B370" s="24"/>
      <c r="C370" s="24"/>
      <c r="D370" s="24"/>
      <c r="E370" s="26">
        <v>64957740</v>
      </c>
      <c r="F370" s="26">
        <v>481572.62999999995</v>
      </c>
      <c r="G370" s="26">
        <v>65439312.63000001</v>
      </c>
      <c r="H370" s="26">
        <v>63031766.829999998</v>
      </c>
      <c r="I370" s="26">
        <v>62188906.440000005</v>
      </c>
      <c r="J370" s="26">
        <v>51072133.609999999</v>
      </c>
      <c r="K370" s="26">
        <v>50997965.920000009</v>
      </c>
      <c r="L370" s="27">
        <v>0.78045033722720536</v>
      </c>
    </row>
    <row r="371" spans="1:12" x14ac:dyDescent="0.2">
      <c r="A371" s="24" t="s">
        <v>9</v>
      </c>
      <c r="B371" s="24"/>
      <c r="C371" s="24"/>
      <c r="D371" s="24"/>
      <c r="E371" s="26">
        <v>373935073</v>
      </c>
      <c r="F371" s="26">
        <v>28153922.279999997</v>
      </c>
      <c r="G371" s="26">
        <v>402088995.27999997</v>
      </c>
      <c r="H371" s="26">
        <v>367139606.69000012</v>
      </c>
      <c r="I371" s="26">
        <v>361172645.46999991</v>
      </c>
      <c r="J371" s="26">
        <v>285433393.55000007</v>
      </c>
      <c r="K371" s="26">
        <v>283905666.17000002</v>
      </c>
      <c r="L371" s="27">
        <v>0.70987616398512721</v>
      </c>
    </row>
    <row r="372" spans="1:12" x14ac:dyDescent="0.2">
      <c r="A372"/>
      <c r="B372"/>
      <c r="C372"/>
      <c r="D372"/>
      <c r="E372" s="18"/>
      <c r="F372" s="18"/>
      <c r="G372" s="18"/>
      <c r="H372" s="18"/>
      <c r="I372" s="18"/>
      <c r="J372" s="18"/>
      <c r="K372" s="18"/>
      <c r="L372"/>
    </row>
    <row r="373" spans="1:12" ht="13.5" x14ac:dyDescent="0.25">
      <c r="A373"/>
      <c r="B373"/>
      <c r="C373"/>
      <c r="D373"/>
      <c r="E373" s="19"/>
      <c r="F373" s="19"/>
      <c r="G373" s="19"/>
      <c r="H373" s="19"/>
      <c r="I373" s="19"/>
      <c r="J373" s="19"/>
      <c r="K373" s="19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 s="18"/>
      <c r="F375" s="18"/>
      <c r="G375" s="18"/>
      <c r="H375" s="18"/>
      <c r="I375" s="18"/>
      <c r="J375" s="18"/>
      <c r="K375" s="18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 s="18"/>
      <c r="F377" s="18"/>
      <c r="G377" s="18"/>
      <c r="H377" s="18"/>
      <c r="I377" s="18"/>
      <c r="J377" s="18"/>
      <c r="K377" s="18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62"/>
  <sheetViews>
    <sheetView zoomScaleNormal="100" workbookViewId="0">
      <pane xSplit="8" ySplit="1" topLeftCell="I1205" activePane="bottomRight" state="frozen"/>
      <selection pane="topRight" activeCell="I1" sqref="I1"/>
      <selection pane="bottomLeft" activeCell="A2" sqref="A2"/>
      <selection pane="bottomRight" activeCell="I1239" sqref="I1239"/>
    </sheetView>
  </sheetViews>
  <sheetFormatPr baseColWidth="10" defaultColWidth="11.42578125" defaultRowHeight="13.5" x14ac:dyDescent="0.25"/>
  <cols>
    <col min="1" max="3" width="9.28515625" style="14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1" t="s">
        <v>89</v>
      </c>
      <c r="C2" s="21" t="s">
        <v>121</v>
      </c>
      <c r="D2" s="15" t="str">
        <f>VLOOKUP(Tabla1[[#This Row],[Prog.]],Hoja2!B:C,2,FALSE)</f>
        <v>Desarrollo empresarial</v>
      </c>
      <c r="E2" s="16" t="str">
        <f>LEFT(G2,1)</f>
        <v>1</v>
      </c>
      <c r="F2" s="16" t="str">
        <f>LEFT(G2,2)</f>
        <v>11</v>
      </c>
      <c r="G2" s="21" t="s">
        <v>430</v>
      </c>
      <c r="H2" t="s">
        <v>431</v>
      </c>
      <c r="I2">
        <v>80474</v>
      </c>
      <c r="J2">
        <v>0</v>
      </c>
      <c r="K2">
        <v>80474</v>
      </c>
      <c r="L2">
        <v>79601.7</v>
      </c>
      <c r="M2">
        <v>79601.7</v>
      </c>
      <c r="N2">
        <v>67679.86</v>
      </c>
      <c r="O2">
        <v>67679.86</v>
      </c>
    </row>
    <row r="3" spans="1:15" x14ac:dyDescent="0.25">
      <c r="A3" s="14" t="str">
        <f>MID(Tabla1[[#This Row],[Org 2]],1,2)</f>
        <v>01</v>
      </c>
      <c r="B3" s="21" t="s">
        <v>89</v>
      </c>
      <c r="C3" s="21" t="s">
        <v>121</v>
      </c>
      <c r="D3" s="15" t="str">
        <f>VLOOKUP(Tabla1[[#This Row],[Prog.]],Hoja2!B:C,2,FALSE)</f>
        <v>Desarrollo empresarial</v>
      </c>
      <c r="E3" s="16" t="str">
        <f t="shared" ref="E3:E66" si="0">LEFT(G3,1)</f>
        <v>1</v>
      </c>
      <c r="F3" s="16" t="str">
        <f t="shared" ref="F3:F66" si="1">LEFT(G3,2)</f>
        <v>12</v>
      </c>
      <c r="G3" s="21" t="s">
        <v>432</v>
      </c>
      <c r="H3" t="s">
        <v>433</v>
      </c>
      <c r="I3">
        <v>54262</v>
      </c>
      <c r="J3">
        <v>0</v>
      </c>
      <c r="K3">
        <v>54262</v>
      </c>
      <c r="L3">
        <v>57612.44</v>
      </c>
      <c r="M3">
        <v>57612.44</v>
      </c>
      <c r="N3">
        <v>45038.34</v>
      </c>
      <c r="O3">
        <v>45038.34</v>
      </c>
    </row>
    <row r="4" spans="1:15" x14ac:dyDescent="0.25">
      <c r="A4" s="14" t="str">
        <f>MID(Tabla1[[#This Row],[Org 2]],1,2)</f>
        <v>01</v>
      </c>
      <c r="B4" s="21" t="s">
        <v>89</v>
      </c>
      <c r="C4" s="21" t="s">
        <v>121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21" t="s">
        <v>434</v>
      </c>
      <c r="H4" t="s">
        <v>435</v>
      </c>
      <c r="I4">
        <v>143145</v>
      </c>
      <c r="J4">
        <v>0</v>
      </c>
      <c r="K4">
        <v>143145</v>
      </c>
      <c r="L4">
        <v>83837.850000000006</v>
      </c>
      <c r="M4">
        <v>83837.850000000006</v>
      </c>
      <c r="N4">
        <v>69238.02</v>
      </c>
      <c r="O4">
        <v>69238.02</v>
      </c>
    </row>
    <row r="5" spans="1:15" x14ac:dyDescent="0.25">
      <c r="A5" s="14" t="str">
        <f>MID(Tabla1[[#This Row],[Org 2]],1,2)</f>
        <v>01</v>
      </c>
      <c r="B5" s="21" t="s">
        <v>89</v>
      </c>
      <c r="C5" s="21" t="s">
        <v>121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21" t="s">
        <v>436</v>
      </c>
      <c r="H5" t="s">
        <v>437</v>
      </c>
      <c r="I5">
        <v>12181</v>
      </c>
      <c r="J5">
        <v>0</v>
      </c>
      <c r="K5">
        <v>12181</v>
      </c>
      <c r="L5">
        <v>7025.13</v>
      </c>
      <c r="M5">
        <v>7025.13</v>
      </c>
      <c r="N5">
        <v>2005.06</v>
      </c>
      <c r="O5">
        <v>2005.06</v>
      </c>
    </row>
    <row r="6" spans="1:15" x14ac:dyDescent="0.25">
      <c r="A6" s="14" t="str">
        <f>MID(Tabla1[[#This Row],[Org 2]],1,2)</f>
        <v>01</v>
      </c>
      <c r="B6" s="21" t="s">
        <v>89</v>
      </c>
      <c r="C6" s="21" t="s">
        <v>121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21" t="s">
        <v>438</v>
      </c>
      <c r="H6" t="s">
        <v>439</v>
      </c>
      <c r="I6">
        <v>30976</v>
      </c>
      <c r="J6">
        <v>0</v>
      </c>
      <c r="K6">
        <v>30976</v>
      </c>
      <c r="L6">
        <v>29211.16</v>
      </c>
      <c r="M6">
        <v>29211.16</v>
      </c>
      <c r="N6">
        <v>24526.59</v>
      </c>
      <c r="O6">
        <v>24526.59</v>
      </c>
    </row>
    <row r="7" spans="1:15" x14ac:dyDescent="0.25">
      <c r="A7" s="14" t="str">
        <f>MID(Tabla1[[#This Row],[Org 2]],1,2)</f>
        <v>01</v>
      </c>
      <c r="B7" s="21" t="s">
        <v>89</v>
      </c>
      <c r="C7" s="21" t="s">
        <v>121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21" t="s">
        <v>440</v>
      </c>
      <c r="H7" t="s">
        <v>441</v>
      </c>
      <c r="I7">
        <v>37664</v>
      </c>
      <c r="J7">
        <v>0</v>
      </c>
      <c r="K7">
        <v>37664</v>
      </c>
      <c r="L7">
        <v>39613.06</v>
      </c>
      <c r="M7">
        <v>39613.06</v>
      </c>
      <c r="N7">
        <v>31848.37</v>
      </c>
      <c r="O7">
        <v>31848.37</v>
      </c>
    </row>
    <row r="8" spans="1:15" x14ac:dyDescent="0.25">
      <c r="A8" s="14" t="str">
        <f>MID(Tabla1[[#This Row],[Org 2]],1,2)</f>
        <v>01</v>
      </c>
      <c r="B8" s="21" t="s">
        <v>89</v>
      </c>
      <c r="C8" s="21" t="s">
        <v>121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21" t="s">
        <v>442</v>
      </c>
      <c r="H8" t="s">
        <v>443</v>
      </c>
      <c r="I8">
        <v>138901</v>
      </c>
      <c r="J8">
        <v>0</v>
      </c>
      <c r="K8">
        <v>138901</v>
      </c>
      <c r="L8">
        <v>107230.47</v>
      </c>
      <c r="M8">
        <v>107230.47</v>
      </c>
      <c r="N8">
        <v>80803.850000000006</v>
      </c>
      <c r="O8">
        <v>80803.850000000006</v>
      </c>
    </row>
    <row r="9" spans="1:15" x14ac:dyDescent="0.25">
      <c r="A9" s="14" t="str">
        <f>MID(Tabla1[[#This Row],[Org 2]],1,2)</f>
        <v>01</v>
      </c>
      <c r="B9" s="21" t="s">
        <v>89</v>
      </c>
      <c r="C9" s="21" t="s">
        <v>121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21" t="s">
        <v>444</v>
      </c>
      <c r="H9" t="s">
        <v>445</v>
      </c>
      <c r="I9">
        <v>340487</v>
      </c>
      <c r="J9">
        <v>-10000</v>
      </c>
      <c r="K9">
        <v>330487</v>
      </c>
      <c r="L9">
        <v>283131.33</v>
      </c>
      <c r="M9">
        <v>283131.33</v>
      </c>
      <c r="N9">
        <v>229614.06</v>
      </c>
      <c r="O9">
        <v>229614.06</v>
      </c>
    </row>
    <row r="10" spans="1:15" x14ac:dyDescent="0.25">
      <c r="A10" s="14" t="str">
        <f>MID(Tabla1[[#This Row],[Org 2]],1,2)</f>
        <v>01</v>
      </c>
      <c r="B10" s="21" t="s">
        <v>89</v>
      </c>
      <c r="C10" s="21" t="s">
        <v>121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21" t="s">
        <v>446</v>
      </c>
      <c r="H10" t="s">
        <v>447</v>
      </c>
      <c r="I10">
        <v>20072</v>
      </c>
      <c r="J10">
        <v>0</v>
      </c>
      <c r="K10">
        <v>20072</v>
      </c>
      <c r="L10">
        <v>22943.279999999999</v>
      </c>
      <c r="M10">
        <v>22943.279999999999</v>
      </c>
      <c r="N10">
        <v>17691.669999999998</v>
      </c>
      <c r="O10">
        <v>17691.669999999998</v>
      </c>
    </row>
    <row r="11" spans="1:15" x14ac:dyDescent="0.25">
      <c r="A11" s="14" t="str">
        <f>MID(Tabla1[[#This Row],[Org 2]],1,2)</f>
        <v>01</v>
      </c>
      <c r="B11" s="21" t="s">
        <v>89</v>
      </c>
      <c r="C11" s="21" t="s">
        <v>121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21" t="s">
        <v>448</v>
      </c>
      <c r="H11" t="s">
        <v>431</v>
      </c>
      <c r="I11">
        <v>59829</v>
      </c>
      <c r="J11">
        <v>0</v>
      </c>
      <c r="K11">
        <v>59829</v>
      </c>
      <c r="L11">
        <v>77467.61</v>
      </c>
      <c r="M11">
        <v>77467.61</v>
      </c>
      <c r="N11">
        <v>65168.95</v>
      </c>
      <c r="O11">
        <v>65168.95</v>
      </c>
    </row>
    <row r="12" spans="1:15" x14ac:dyDescent="0.25">
      <c r="A12" s="14" t="str">
        <f>MID(Tabla1[[#This Row],[Org 2]],1,2)</f>
        <v>01</v>
      </c>
      <c r="B12" s="21" t="s">
        <v>89</v>
      </c>
      <c r="C12" s="21" t="s">
        <v>121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21" t="s">
        <v>449</v>
      </c>
      <c r="H12" t="s">
        <v>450</v>
      </c>
      <c r="I12">
        <v>55348</v>
      </c>
      <c r="J12">
        <v>0</v>
      </c>
      <c r="K12">
        <v>55348</v>
      </c>
      <c r="L12">
        <v>73556.11</v>
      </c>
      <c r="M12">
        <v>73556.11</v>
      </c>
      <c r="N12">
        <v>63946.52</v>
      </c>
      <c r="O12">
        <v>63946.52</v>
      </c>
    </row>
    <row r="13" spans="1:15" x14ac:dyDescent="0.25">
      <c r="A13" s="14" t="str">
        <f>MID(Tabla1[[#This Row],[Org 2]],1,2)</f>
        <v>01</v>
      </c>
      <c r="B13" s="21" t="s">
        <v>89</v>
      </c>
      <c r="C13" s="21" t="s">
        <v>121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21" t="s">
        <v>451</v>
      </c>
      <c r="H13" t="s">
        <v>452</v>
      </c>
      <c r="I13">
        <v>60000</v>
      </c>
      <c r="J13">
        <v>0</v>
      </c>
      <c r="K13">
        <v>60000</v>
      </c>
      <c r="L13">
        <v>21252.39</v>
      </c>
      <c r="M13">
        <v>21252.39</v>
      </c>
      <c r="N13">
        <v>18481.54</v>
      </c>
      <c r="O13">
        <v>18481.54</v>
      </c>
    </row>
    <row r="14" spans="1:15" x14ac:dyDescent="0.25">
      <c r="A14" s="14" t="str">
        <f>MID(Tabla1[[#This Row],[Org 2]],1,2)</f>
        <v>01</v>
      </c>
      <c r="B14" s="21" t="s">
        <v>89</v>
      </c>
      <c r="C14" s="21" t="s">
        <v>121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21" t="s">
        <v>453</v>
      </c>
      <c r="H14" t="s">
        <v>454</v>
      </c>
      <c r="I14">
        <v>200520</v>
      </c>
      <c r="J14">
        <v>0</v>
      </c>
      <c r="K14">
        <v>200520</v>
      </c>
      <c r="L14">
        <v>184380.14</v>
      </c>
      <c r="M14">
        <v>184380.14</v>
      </c>
      <c r="N14">
        <v>155777.1</v>
      </c>
      <c r="O14">
        <v>155777.1</v>
      </c>
    </row>
    <row r="15" spans="1:15" x14ac:dyDescent="0.25">
      <c r="A15" s="14" t="str">
        <f>MID(Tabla1[[#This Row],[Org 2]],1,2)</f>
        <v>01</v>
      </c>
      <c r="B15" s="21" t="s">
        <v>89</v>
      </c>
      <c r="C15" s="21" t="s">
        <v>121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21" t="s">
        <v>455</v>
      </c>
      <c r="H15" t="s">
        <v>456</v>
      </c>
      <c r="I15">
        <v>7500</v>
      </c>
      <c r="J15">
        <v>0</v>
      </c>
      <c r="K15">
        <v>7500</v>
      </c>
      <c r="L15">
        <v>7001.72</v>
      </c>
      <c r="M15">
        <v>7001.72</v>
      </c>
      <c r="N15">
        <v>3130.53</v>
      </c>
      <c r="O15">
        <v>3130.53</v>
      </c>
    </row>
    <row r="16" spans="1:15" x14ac:dyDescent="0.25">
      <c r="A16" s="14" t="str">
        <f>MID(Tabla1[[#This Row],[Org 2]],1,2)</f>
        <v>01</v>
      </c>
      <c r="B16" s="21" t="s">
        <v>89</v>
      </c>
      <c r="C16" s="21" t="s">
        <v>121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21" t="s">
        <v>457</v>
      </c>
      <c r="H16" t="s">
        <v>458</v>
      </c>
      <c r="I16">
        <v>900</v>
      </c>
      <c r="J16">
        <v>0</v>
      </c>
      <c r="K16">
        <v>900</v>
      </c>
      <c r="L16">
        <v>676.36</v>
      </c>
      <c r="M16">
        <v>676.36</v>
      </c>
      <c r="N16">
        <v>507.27</v>
      </c>
      <c r="O16">
        <v>507.27</v>
      </c>
    </row>
    <row r="17" spans="1:15" x14ac:dyDescent="0.25">
      <c r="A17" s="14" t="str">
        <f>MID(Tabla1[[#This Row],[Org 2]],1,2)</f>
        <v>01</v>
      </c>
      <c r="B17" s="21" t="s">
        <v>89</v>
      </c>
      <c r="C17" s="21" t="s">
        <v>121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21" t="s">
        <v>459</v>
      </c>
      <c r="H17" t="s">
        <v>460</v>
      </c>
      <c r="I17">
        <v>10000</v>
      </c>
      <c r="J17">
        <v>0</v>
      </c>
      <c r="K17">
        <v>10000</v>
      </c>
      <c r="L17">
        <v>5205.57</v>
      </c>
      <c r="M17">
        <v>1322.26</v>
      </c>
      <c r="N17">
        <v>1212.72</v>
      </c>
      <c r="O17">
        <v>1212.72</v>
      </c>
    </row>
    <row r="18" spans="1:15" x14ac:dyDescent="0.25">
      <c r="A18" s="14" t="str">
        <f>MID(Tabla1[[#This Row],[Org 2]],1,2)</f>
        <v>01</v>
      </c>
      <c r="B18" s="21" t="s">
        <v>89</v>
      </c>
      <c r="C18" s="21" t="s">
        <v>121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21" t="s">
        <v>461</v>
      </c>
      <c r="H18" t="s">
        <v>462</v>
      </c>
      <c r="I18">
        <v>12000</v>
      </c>
      <c r="J18">
        <v>0</v>
      </c>
      <c r="K18">
        <v>12000</v>
      </c>
      <c r="L18">
        <v>4984.68</v>
      </c>
      <c r="M18">
        <v>4984.68</v>
      </c>
      <c r="N18">
        <v>2023.6</v>
      </c>
      <c r="O18">
        <v>2023.6</v>
      </c>
    </row>
    <row r="19" spans="1:15" x14ac:dyDescent="0.25">
      <c r="A19" s="14" t="str">
        <f>MID(Tabla1[[#This Row],[Org 2]],1,2)</f>
        <v>01</v>
      </c>
      <c r="B19" s="21" t="s">
        <v>89</v>
      </c>
      <c r="C19" s="21" t="s">
        <v>121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21" t="s">
        <v>463</v>
      </c>
      <c r="H19" t="s">
        <v>464</v>
      </c>
      <c r="I19">
        <v>1800</v>
      </c>
      <c r="J19">
        <v>0</v>
      </c>
      <c r="K19">
        <v>1800</v>
      </c>
      <c r="L19">
        <v>335.05</v>
      </c>
      <c r="M19">
        <v>335.05</v>
      </c>
      <c r="N19">
        <v>335.05</v>
      </c>
      <c r="O19">
        <v>335.05</v>
      </c>
    </row>
    <row r="20" spans="1:15" x14ac:dyDescent="0.25">
      <c r="A20" s="14" t="str">
        <f>MID(Tabla1[[#This Row],[Org 2]],1,2)</f>
        <v>01</v>
      </c>
      <c r="B20" s="21" t="s">
        <v>89</v>
      </c>
      <c r="C20" s="21" t="s">
        <v>121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21" t="s">
        <v>465</v>
      </c>
      <c r="H20" t="s">
        <v>466</v>
      </c>
      <c r="I20">
        <v>30000</v>
      </c>
      <c r="J20">
        <v>-30000</v>
      </c>
      <c r="K20">
        <v>0</v>
      </c>
      <c r="L20">
        <v>0</v>
      </c>
      <c r="M20">
        <v>0</v>
      </c>
      <c r="N20">
        <v>0</v>
      </c>
      <c r="O20">
        <v>0</v>
      </c>
    </row>
    <row r="21" spans="1:15" x14ac:dyDescent="0.25">
      <c r="A21" s="14" t="str">
        <f>MID(Tabla1[[#This Row],[Org 2]],1,2)</f>
        <v>01</v>
      </c>
      <c r="B21" s="21" t="s">
        <v>89</v>
      </c>
      <c r="C21" s="21" t="s">
        <v>121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21" t="s">
        <v>467</v>
      </c>
      <c r="H21" t="s">
        <v>468</v>
      </c>
      <c r="I21">
        <v>1500</v>
      </c>
      <c r="J21">
        <v>0</v>
      </c>
      <c r="K21">
        <v>1500</v>
      </c>
      <c r="L21">
        <v>1436.84</v>
      </c>
      <c r="M21">
        <v>1436.84</v>
      </c>
      <c r="N21">
        <v>1436.84</v>
      </c>
      <c r="O21">
        <v>1436.84</v>
      </c>
    </row>
    <row r="22" spans="1:15" x14ac:dyDescent="0.25">
      <c r="A22" s="14" t="str">
        <f>MID(Tabla1[[#This Row],[Org 2]],1,2)</f>
        <v>01</v>
      </c>
      <c r="B22" s="21" t="s">
        <v>89</v>
      </c>
      <c r="C22" s="21" t="s">
        <v>121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21" t="s">
        <v>469</v>
      </c>
      <c r="H22" t="s">
        <v>470</v>
      </c>
      <c r="I22">
        <v>50000</v>
      </c>
      <c r="J22">
        <v>0</v>
      </c>
      <c r="K22">
        <v>50000</v>
      </c>
      <c r="L22">
        <v>50334.48</v>
      </c>
      <c r="M22">
        <v>50334.48</v>
      </c>
      <c r="N22">
        <v>32809.9</v>
      </c>
      <c r="O22">
        <v>32809.9</v>
      </c>
    </row>
    <row r="23" spans="1:15" x14ac:dyDescent="0.25">
      <c r="A23" s="14" t="str">
        <f>MID(Tabla1[[#This Row],[Org 2]],1,2)</f>
        <v>01</v>
      </c>
      <c r="B23" s="21" t="s">
        <v>89</v>
      </c>
      <c r="C23" s="21" t="s">
        <v>121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21" t="s">
        <v>471</v>
      </c>
      <c r="H23" t="s">
        <v>472</v>
      </c>
      <c r="I23">
        <v>500</v>
      </c>
      <c r="J23">
        <v>0</v>
      </c>
      <c r="K23">
        <v>500</v>
      </c>
      <c r="L23">
        <v>0</v>
      </c>
      <c r="M23">
        <v>0</v>
      </c>
      <c r="N23">
        <v>0</v>
      </c>
      <c r="O23">
        <v>0</v>
      </c>
    </row>
    <row r="24" spans="1:15" x14ac:dyDescent="0.25">
      <c r="A24" s="14" t="str">
        <f>MID(Tabla1[[#This Row],[Org 2]],1,2)</f>
        <v>01</v>
      </c>
      <c r="B24" s="21" t="s">
        <v>89</v>
      </c>
      <c r="C24" s="21" t="s">
        <v>121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21" t="s">
        <v>473</v>
      </c>
      <c r="H24" t="s">
        <v>474</v>
      </c>
      <c r="I24">
        <v>100</v>
      </c>
      <c r="J24">
        <v>0</v>
      </c>
      <c r="K24">
        <v>100</v>
      </c>
      <c r="L24">
        <v>2003.71</v>
      </c>
      <c r="M24">
        <v>2003.71</v>
      </c>
      <c r="N24">
        <v>0</v>
      </c>
      <c r="O24">
        <v>0</v>
      </c>
    </row>
    <row r="25" spans="1:15" x14ac:dyDescent="0.25">
      <c r="A25" s="14" t="str">
        <f>MID(Tabla1[[#This Row],[Org 2]],1,2)</f>
        <v>01</v>
      </c>
      <c r="B25" s="21" t="s">
        <v>89</v>
      </c>
      <c r="C25" s="21" t="s">
        <v>121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21" t="s">
        <v>475</v>
      </c>
      <c r="H25" t="s">
        <v>476</v>
      </c>
      <c r="I25">
        <v>900</v>
      </c>
      <c r="J25">
        <v>0</v>
      </c>
      <c r="K25">
        <v>900</v>
      </c>
      <c r="L25">
        <v>808.57</v>
      </c>
      <c r="M25">
        <v>808.57</v>
      </c>
      <c r="N25">
        <v>808.57</v>
      </c>
      <c r="O25">
        <v>808.57</v>
      </c>
    </row>
    <row r="26" spans="1:15" x14ac:dyDescent="0.25">
      <c r="A26" s="14" t="str">
        <f>MID(Tabla1[[#This Row],[Org 2]],1,2)</f>
        <v>01</v>
      </c>
      <c r="B26" s="21" t="s">
        <v>89</v>
      </c>
      <c r="C26" s="21" t="s">
        <v>121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21" t="s">
        <v>477</v>
      </c>
      <c r="H26" t="s">
        <v>478</v>
      </c>
      <c r="I26">
        <v>0</v>
      </c>
      <c r="J26">
        <v>0</v>
      </c>
      <c r="K26">
        <v>0</v>
      </c>
      <c r="L26">
        <v>103.57</v>
      </c>
      <c r="M26">
        <v>103.57</v>
      </c>
      <c r="N26">
        <v>81.08</v>
      </c>
      <c r="O26">
        <v>81.08</v>
      </c>
    </row>
    <row r="27" spans="1:15" x14ac:dyDescent="0.25">
      <c r="A27" s="14" t="str">
        <f>MID(Tabla1[[#This Row],[Org 2]],1,2)</f>
        <v>01</v>
      </c>
      <c r="B27" s="21" t="s">
        <v>89</v>
      </c>
      <c r="C27" s="21" t="s">
        <v>121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21" t="s">
        <v>479</v>
      </c>
      <c r="H27" t="s">
        <v>480</v>
      </c>
      <c r="I27">
        <v>50000</v>
      </c>
      <c r="J27">
        <v>0</v>
      </c>
      <c r="K27">
        <v>50000</v>
      </c>
      <c r="L27">
        <v>81351.360000000001</v>
      </c>
      <c r="M27">
        <v>81351.360000000001</v>
      </c>
      <c r="N27">
        <v>20603.310000000001</v>
      </c>
      <c r="O27">
        <v>20603.310000000001</v>
      </c>
    </row>
    <row r="28" spans="1:15" x14ac:dyDescent="0.25">
      <c r="A28" s="14" t="str">
        <f>MID(Tabla1[[#This Row],[Org 2]],1,2)</f>
        <v>01</v>
      </c>
      <c r="B28" s="21" t="s">
        <v>89</v>
      </c>
      <c r="C28" s="21" t="s">
        <v>121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21" t="s">
        <v>481</v>
      </c>
      <c r="H28" t="s">
        <v>482</v>
      </c>
      <c r="I28">
        <v>6000</v>
      </c>
      <c r="J28">
        <v>0</v>
      </c>
      <c r="K28">
        <v>6000</v>
      </c>
      <c r="L28">
        <v>9528.75</v>
      </c>
      <c r="M28">
        <v>9528.75</v>
      </c>
      <c r="N28">
        <v>9528.75</v>
      </c>
      <c r="O28">
        <v>9528.75</v>
      </c>
    </row>
    <row r="29" spans="1:15" x14ac:dyDescent="0.25">
      <c r="A29" s="14" t="str">
        <f>MID(Tabla1[[#This Row],[Org 2]],1,2)</f>
        <v>01</v>
      </c>
      <c r="B29" s="21" t="s">
        <v>89</v>
      </c>
      <c r="C29" s="21" t="s">
        <v>121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21" t="s">
        <v>483</v>
      </c>
      <c r="H29" t="s">
        <v>484</v>
      </c>
      <c r="I29">
        <v>90000</v>
      </c>
      <c r="J29">
        <v>0</v>
      </c>
      <c r="K29">
        <v>90000</v>
      </c>
      <c r="L29">
        <v>77451.179999999993</v>
      </c>
      <c r="M29">
        <v>77451.179999999993</v>
      </c>
      <c r="N29">
        <v>56646.74</v>
      </c>
      <c r="O29">
        <v>56646.74</v>
      </c>
    </row>
    <row r="30" spans="1:15" x14ac:dyDescent="0.25">
      <c r="A30" s="14" t="str">
        <f>MID(Tabla1[[#This Row],[Org 2]],1,2)</f>
        <v>01</v>
      </c>
      <c r="B30" s="21" t="s">
        <v>89</v>
      </c>
      <c r="C30" s="21" t="s">
        <v>121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21" t="s">
        <v>485</v>
      </c>
      <c r="H30" t="s">
        <v>486</v>
      </c>
      <c r="I30">
        <v>121139</v>
      </c>
      <c r="J30">
        <v>0</v>
      </c>
      <c r="K30">
        <v>121139</v>
      </c>
      <c r="L30">
        <v>89049.13</v>
      </c>
      <c r="M30">
        <v>89049.13</v>
      </c>
      <c r="N30">
        <v>48894.080000000002</v>
      </c>
      <c r="O30">
        <v>43862.29</v>
      </c>
    </row>
    <row r="31" spans="1:15" x14ac:dyDescent="0.25">
      <c r="A31" s="14" t="str">
        <f>MID(Tabla1[[#This Row],[Org 2]],1,2)</f>
        <v>01</v>
      </c>
      <c r="B31" s="21" t="s">
        <v>89</v>
      </c>
      <c r="C31" s="21" t="s">
        <v>121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21" t="s">
        <v>487</v>
      </c>
      <c r="H31" t="s">
        <v>488</v>
      </c>
      <c r="I31">
        <v>282968</v>
      </c>
      <c r="J31">
        <v>-68000</v>
      </c>
      <c r="K31">
        <v>214968</v>
      </c>
      <c r="L31">
        <v>149412.5</v>
      </c>
      <c r="M31">
        <v>149412.5</v>
      </c>
      <c r="N31">
        <v>53701.5</v>
      </c>
      <c r="O31">
        <v>53701.5</v>
      </c>
    </row>
    <row r="32" spans="1:15" x14ac:dyDescent="0.25">
      <c r="A32" s="14" t="str">
        <f>MID(Tabla1[[#This Row],[Org 2]],1,2)</f>
        <v>01</v>
      </c>
      <c r="B32" s="21" t="s">
        <v>89</v>
      </c>
      <c r="C32" s="21" t="s">
        <v>121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21" t="s">
        <v>489</v>
      </c>
      <c r="H32" t="s">
        <v>490</v>
      </c>
      <c r="I32">
        <v>1192000</v>
      </c>
      <c r="J32">
        <v>-508444.01</v>
      </c>
      <c r="K32">
        <v>683555.99</v>
      </c>
      <c r="L32">
        <v>588226.02</v>
      </c>
      <c r="M32">
        <v>586312.39</v>
      </c>
      <c r="N32">
        <v>243162.35</v>
      </c>
      <c r="O32">
        <v>238876</v>
      </c>
    </row>
    <row r="33" spans="1:15" x14ac:dyDescent="0.25">
      <c r="A33" s="14" t="str">
        <f>MID(Tabla1[[#This Row],[Org 2]],1,2)</f>
        <v>01</v>
      </c>
      <c r="B33" s="21" t="s">
        <v>89</v>
      </c>
      <c r="C33" s="21" t="s">
        <v>121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23</v>
      </c>
      <c r="G33" s="21" t="s">
        <v>491</v>
      </c>
      <c r="H33" t="s">
        <v>492</v>
      </c>
      <c r="I33">
        <v>10000</v>
      </c>
      <c r="J33">
        <v>0</v>
      </c>
      <c r="K33">
        <v>10000</v>
      </c>
      <c r="L33">
        <v>3178.58</v>
      </c>
      <c r="M33">
        <v>3178.58</v>
      </c>
      <c r="N33">
        <v>3178.58</v>
      </c>
      <c r="O33">
        <v>3178.58</v>
      </c>
    </row>
    <row r="34" spans="1:15" x14ac:dyDescent="0.25">
      <c r="A34" s="14" t="str">
        <f>MID(Tabla1[[#This Row],[Org 2]],1,2)</f>
        <v>01</v>
      </c>
      <c r="B34" s="21" t="s">
        <v>89</v>
      </c>
      <c r="C34" s="21" t="s">
        <v>121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21" t="s">
        <v>493</v>
      </c>
      <c r="H34" t="s">
        <v>494</v>
      </c>
      <c r="I34">
        <v>18000</v>
      </c>
      <c r="J34">
        <v>0</v>
      </c>
      <c r="K34">
        <v>18000</v>
      </c>
      <c r="L34">
        <v>3905.32</v>
      </c>
      <c r="M34">
        <v>3905.32</v>
      </c>
      <c r="N34">
        <v>3905.32</v>
      </c>
      <c r="O34">
        <v>3905.32</v>
      </c>
    </row>
    <row r="35" spans="1:15" x14ac:dyDescent="0.25">
      <c r="A35" s="14" t="str">
        <f>MID(Tabla1[[#This Row],[Org 2]],1,2)</f>
        <v>01</v>
      </c>
      <c r="B35" s="21" t="s">
        <v>89</v>
      </c>
      <c r="C35" s="21" t="s">
        <v>121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21" t="s">
        <v>495</v>
      </c>
      <c r="H35" t="s">
        <v>496</v>
      </c>
      <c r="I35">
        <v>700</v>
      </c>
      <c r="J35">
        <v>0</v>
      </c>
      <c r="K35">
        <v>700</v>
      </c>
      <c r="L35">
        <v>344.4</v>
      </c>
      <c r="M35">
        <v>344.4</v>
      </c>
      <c r="N35">
        <v>344.4</v>
      </c>
      <c r="O35">
        <v>344.4</v>
      </c>
    </row>
    <row r="36" spans="1:15" x14ac:dyDescent="0.25">
      <c r="A36" s="14" t="str">
        <f>MID(Tabla1[[#This Row],[Org 2]],1,2)</f>
        <v>01</v>
      </c>
      <c r="B36" s="21" t="s">
        <v>89</v>
      </c>
      <c r="C36" s="21" t="s">
        <v>121</v>
      </c>
      <c r="D36" s="15" t="str">
        <f>VLOOKUP(Tabla1[[#This Row],[Prog.]],Hoja2!B:C,2,FALSE)</f>
        <v>Desarrollo empresarial</v>
      </c>
      <c r="E36" s="16" t="str">
        <f t="shared" si="0"/>
        <v>4</v>
      </c>
      <c r="F36" s="16" t="str">
        <f t="shared" si="1"/>
        <v>47</v>
      </c>
      <c r="G36" s="21" t="s">
        <v>497</v>
      </c>
      <c r="H36" t="s">
        <v>498</v>
      </c>
      <c r="I36">
        <v>100000</v>
      </c>
      <c r="J36">
        <v>-100000</v>
      </c>
      <c r="K36">
        <v>0</v>
      </c>
      <c r="L36">
        <v>0</v>
      </c>
      <c r="M36">
        <v>0</v>
      </c>
      <c r="N36">
        <v>0</v>
      </c>
      <c r="O36">
        <v>0</v>
      </c>
    </row>
    <row r="37" spans="1:15" x14ac:dyDescent="0.25">
      <c r="A37" s="14" t="str">
        <f>MID(Tabla1[[#This Row],[Org 2]],1,2)</f>
        <v>01</v>
      </c>
      <c r="B37" s="21" t="s">
        <v>89</v>
      </c>
      <c r="C37" s="21" t="s">
        <v>121</v>
      </c>
      <c r="D37" s="15" t="str">
        <f>VLOOKUP(Tabla1[[#This Row],[Prog.]],Hoja2!B:C,2,FALSE)</f>
        <v>Desarrollo empresarial</v>
      </c>
      <c r="E37" s="16" t="str">
        <f t="shared" si="0"/>
        <v>4</v>
      </c>
      <c r="F37" s="16" t="str">
        <f t="shared" si="1"/>
        <v>47</v>
      </c>
      <c r="G37" s="21" t="s">
        <v>499</v>
      </c>
      <c r="H37" t="s">
        <v>500</v>
      </c>
      <c r="I37">
        <v>585000</v>
      </c>
      <c r="J37">
        <v>-170000</v>
      </c>
      <c r="K37">
        <v>415000</v>
      </c>
      <c r="L37">
        <v>415000</v>
      </c>
      <c r="M37">
        <v>406917</v>
      </c>
      <c r="N37">
        <v>406917</v>
      </c>
      <c r="O37">
        <v>406917</v>
      </c>
    </row>
    <row r="38" spans="1:15" x14ac:dyDescent="0.25">
      <c r="A38" s="14" t="str">
        <f>MID(Tabla1[[#This Row],[Org 2]],1,2)</f>
        <v>01</v>
      </c>
      <c r="B38" s="21" t="s">
        <v>89</v>
      </c>
      <c r="C38" s="21" t="s">
        <v>121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48</v>
      </c>
      <c r="G38" s="21" t="s">
        <v>501</v>
      </c>
      <c r="H38" t="s">
        <v>502</v>
      </c>
      <c r="I38">
        <v>137000</v>
      </c>
      <c r="J38">
        <v>0</v>
      </c>
      <c r="K38">
        <v>137000</v>
      </c>
      <c r="L38">
        <v>37000</v>
      </c>
      <c r="M38">
        <v>0</v>
      </c>
      <c r="N38">
        <v>0</v>
      </c>
      <c r="O38">
        <v>0</v>
      </c>
    </row>
    <row r="39" spans="1:15" x14ac:dyDescent="0.25">
      <c r="A39" s="14" t="str">
        <f>MID(Tabla1[[#This Row],[Org 2]],1,2)</f>
        <v>01</v>
      </c>
      <c r="B39" s="21" t="s">
        <v>89</v>
      </c>
      <c r="C39" s="21" t="s">
        <v>121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48</v>
      </c>
      <c r="G39" s="21" t="s">
        <v>503</v>
      </c>
      <c r="H39" t="s">
        <v>504</v>
      </c>
      <c r="I39">
        <v>471000</v>
      </c>
      <c r="J39">
        <v>0</v>
      </c>
      <c r="K39">
        <v>471000</v>
      </c>
      <c r="L39">
        <v>235500</v>
      </c>
      <c r="M39">
        <v>235500</v>
      </c>
      <c r="N39">
        <v>0</v>
      </c>
      <c r="O39">
        <v>0</v>
      </c>
    </row>
    <row r="40" spans="1:15" x14ac:dyDescent="0.25">
      <c r="A40" s="14" t="str">
        <f>MID(Tabla1[[#This Row],[Org 2]],1,2)</f>
        <v>01</v>
      </c>
      <c r="B40" s="21" t="s">
        <v>89</v>
      </c>
      <c r="C40" s="21" t="s">
        <v>121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21" t="s">
        <v>505</v>
      </c>
      <c r="H40" t="s">
        <v>506</v>
      </c>
      <c r="I40">
        <v>193000</v>
      </c>
      <c r="J40">
        <v>0</v>
      </c>
      <c r="K40">
        <v>193000</v>
      </c>
      <c r="L40">
        <v>189400</v>
      </c>
      <c r="M40">
        <v>189400</v>
      </c>
      <c r="N40">
        <v>0</v>
      </c>
      <c r="O40">
        <v>0</v>
      </c>
    </row>
    <row r="41" spans="1:15" x14ac:dyDescent="0.25">
      <c r="A41" s="14" t="str">
        <f>MID(Tabla1[[#This Row],[Org 2]],1,2)</f>
        <v>01</v>
      </c>
      <c r="B41" s="21" t="s">
        <v>89</v>
      </c>
      <c r="C41" s="21" t="s">
        <v>121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21" t="s">
        <v>507</v>
      </c>
      <c r="H41" t="s">
        <v>508</v>
      </c>
      <c r="I41">
        <v>160000</v>
      </c>
      <c r="J41">
        <v>0</v>
      </c>
      <c r="K41">
        <v>160000</v>
      </c>
      <c r="L41">
        <v>160000</v>
      </c>
      <c r="M41">
        <v>160000</v>
      </c>
      <c r="N41">
        <v>0</v>
      </c>
      <c r="O41">
        <v>0</v>
      </c>
    </row>
    <row r="42" spans="1:15" x14ac:dyDescent="0.25">
      <c r="A42" s="14" t="str">
        <f>MID(Tabla1[[#This Row],[Org 2]],1,2)</f>
        <v>01</v>
      </c>
      <c r="B42" s="21" t="s">
        <v>89</v>
      </c>
      <c r="C42" s="21" t="s">
        <v>121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21" t="s">
        <v>509</v>
      </c>
      <c r="H42" t="s">
        <v>510</v>
      </c>
      <c r="I42">
        <v>50000</v>
      </c>
      <c r="J42">
        <v>50000</v>
      </c>
      <c r="K42">
        <v>100000</v>
      </c>
      <c r="L42">
        <v>20000</v>
      </c>
      <c r="M42">
        <v>20000</v>
      </c>
      <c r="N42">
        <v>0</v>
      </c>
      <c r="O42">
        <v>0</v>
      </c>
    </row>
    <row r="43" spans="1:15" x14ac:dyDescent="0.25">
      <c r="A43" s="14" t="str">
        <f>MID(Tabla1[[#This Row],[Org 2]],1,2)</f>
        <v>01</v>
      </c>
      <c r="B43" s="21" t="s">
        <v>89</v>
      </c>
      <c r="C43" s="21" t="s">
        <v>121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21" t="s">
        <v>511</v>
      </c>
      <c r="H43" t="s">
        <v>512</v>
      </c>
      <c r="I43">
        <v>160000</v>
      </c>
      <c r="J43">
        <v>0</v>
      </c>
      <c r="K43">
        <v>160000</v>
      </c>
      <c r="L43">
        <v>160000</v>
      </c>
      <c r="M43">
        <v>160000</v>
      </c>
      <c r="N43">
        <v>0</v>
      </c>
      <c r="O43">
        <v>0</v>
      </c>
    </row>
    <row r="44" spans="1:15" x14ac:dyDescent="0.25">
      <c r="A44" s="14" t="str">
        <f>MID(Tabla1[[#This Row],[Org 2]],1,2)</f>
        <v>01</v>
      </c>
      <c r="B44" s="21" t="s">
        <v>89</v>
      </c>
      <c r="C44" s="21" t="s">
        <v>121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21" t="s">
        <v>513</v>
      </c>
      <c r="H44" t="s">
        <v>514</v>
      </c>
      <c r="I44">
        <v>54800</v>
      </c>
      <c r="J44">
        <v>0</v>
      </c>
      <c r="K44">
        <v>54800</v>
      </c>
      <c r="L44">
        <v>10960</v>
      </c>
      <c r="M44">
        <v>10960</v>
      </c>
      <c r="N44">
        <v>0</v>
      </c>
      <c r="O44">
        <v>0</v>
      </c>
    </row>
    <row r="45" spans="1:15" x14ac:dyDescent="0.25">
      <c r="A45" s="14" t="str">
        <f>MID(Tabla1[[#This Row],[Org 2]],1,2)</f>
        <v>01</v>
      </c>
      <c r="B45" s="21" t="s">
        <v>89</v>
      </c>
      <c r="C45" s="21" t="s">
        <v>121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21" t="s">
        <v>515</v>
      </c>
      <c r="H45" t="s">
        <v>516</v>
      </c>
      <c r="I45">
        <v>85000</v>
      </c>
      <c r="J45">
        <v>0</v>
      </c>
      <c r="K45">
        <v>85000</v>
      </c>
      <c r="L45">
        <v>85000</v>
      </c>
      <c r="M45">
        <v>85000</v>
      </c>
      <c r="N45">
        <v>68000</v>
      </c>
      <c r="O45">
        <v>68000</v>
      </c>
    </row>
    <row r="46" spans="1:15" x14ac:dyDescent="0.25">
      <c r="A46" s="14" t="str">
        <f>MID(Tabla1[[#This Row],[Org 2]],1,2)</f>
        <v>01</v>
      </c>
      <c r="B46" s="21" t="s">
        <v>89</v>
      </c>
      <c r="C46" s="21" t="s">
        <v>121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21" t="s">
        <v>517</v>
      </c>
      <c r="H46" t="s">
        <v>518</v>
      </c>
      <c r="I46">
        <v>150000</v>
      </c>
      <c r="J46">
        <v>0</v>
      </c>
      <c r="K46">
        <v>150000</v>
      </c>
      <c r="L46">
        <v>46500</v>
      </c>
      <c r="M46">
        <v>46500</v>
      </c>
      <c r="N46">
        <v>0</v>
      </c>
      <c r="O46">
        <v>0</v>
      </c>
    </row>
    <row r="47" spans="1:15" x14ac:dyDescent="0.25">
      <c r="A47" s="14" t="str">
        <f>MID(Tabla1[[#This Row],[Org 2]],1,2)</f>
        <v>01</v>
      </c>
      <c r="B47" s="21" t="s">
        <v>89</v>
      </c>
      <c r="C47" s="21" t="s">
        <v>121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21" t="s">
        <v>519</v>
      </c>
      <c r="H47" t="s">
        <v>520</v>
      </c>
      <c r="I47">
        <v>20000</v>
      </c>
      <c r="J47">
        <v>0</v>
      </c>
      <c r="K47">
        <v>20000</v>
      </c>
      <c r="L47">
        <v>20000</v>
      </c>
      <c r="M47">
        <v>20000</v>
      </c>
      <c r="N47">
        <v>12000</v>
      </c>
      <c r="O47">
        <v>12000</v>
      </c>
    </row>
    <row r="48" spans="1:15" x14ac:dyDescent="0.25">
      <c r="A48" s="14" t="str">
        <f>MID(Tabla1[[#This Row],[Org 2]],1,2)</f>
        <v>01</v>
      </c>
      <c r="B48" s="21" t="s">
        <v>89</v>
      </c>
      <c r="C48" s="21" t="s">
        <v>121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21" t="s">
        <v>521</v>
      </c>
      <c r="H48" t="s">
        <v>522</v>
      </c>
      <c r="I48">
        <v>175000</v>
      </c>
      <c r="J48">
        <v>18000</v>
      </c>
      <c r="K48">
        <v>193000</v>
      </c>
      <c r="L48">
        <v>175000</v>
      </c>
      <c r="M48">
        <v>175000</v>
      </c>
      <c r="N48">
        <v>175000</v>
      </c>
      <c r="O48">
        <v>175000</v>
      </c>
    </row>
    <row r="49" spans="1:15" x14ac:dyDescent="0.25">
      <c r="A49" s="14" t="str">
        <f>MID(Tabla1[[#This Row],[Org 2]],1,2)</f>
        <v>01</v>
      </c>
      <c r="B49" s="21" t="s">
        <v>89</v>
      </c>
      <c r="C49" s="21" t="s">
        <v>121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21" t="s">
        <v>523</v>
      </c>
      <c r="H49" t="s">
        <v>524</v>
      </c>
      <c r="I49">
        <v>15000</v>
      </c>
      <c r="J49">
        <v>0</v>
      </c>
      <c r="K49">
        <v>15000</v>
      </c>
      <c r="L49">
        <v>15000</v>
      </c>
      <c r="M49">
        <v>15000</v>
      </c>
      <c r="N49">
        <v>0</v>
      </c>
      <c r="O49">
        <v>0</v>
      </c>
    </row>
    <row r="50" spans="1:15" x14ac:dyDescent="0.25">
      <c r="A50" s="14" t="str">
        <f>MID(Tabla1[[#This Row],[Org 2]],1,2)</f>
        <v>01</v>
      </c>
      <c r="B50" s="21" t="s">
        <v>89</v>
      </c>
      <c r="C50" s="21" t="s">
        <v>121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21" t="s">
        <v>525</v>
      </c>
      <c r="H50" t="s">
        <v>526</v>
      </c>
      <c r="I50">
        <v>15000</v>
      </c>
      <c r="J50">
        <v>0</v>
      </c>
      <c r="K50">
        <v>15000</v>
      </c>
      <c r="L50">
        <v>15000</v>
      </c>
      <c r="M50">
        <v>15000</v>
      </c>
      <c r="N50">
        <v>12000</v>
      </c>
      <c r="O50">
        <v>12000</v>
      </c>
    </row>
    <row r="51" spans="1:15" x14ac:dyDescent="0.25">
      <c r="A51" s="14" t="str">
        <f>MID(Tabla1[[#This Row],[Org 2]],1,2)</f>
        <v>01</v>
      </c>
      <c r="B51" s="21" t="s">
        <v>89</v>
      </c>
      <c r="C51" s="21" t="s">
        <v>121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21" t="s">
        <v>527</v>
      </c>
      <c r="H51" t="s">
        <v>528</v>
      </c>
      <c r="I51">
        <v>30000</v>
      </c>
      <c r="J51">
        <v>0</v>
      </c>
      <c r="K51">
        <v>30000</v>
      </c>
      <c r="L51">
        <v>19000</v>
      </c>
      <c r="M51">
        <v>19000</v>
      </c>
      <c r="N51">
        <v>15200</v>
      </c>
      <c r="O51">
        <v>15200</v>
      </c>
    </row>
    <row r="52" spans="1:15" x14ac:dyDescent="0.25">
      <c r="A52" s="14" t="str">
        <f>MID(Tabla1[[#This Row],[Org 2]],1,2)</f>
        <v>01</v>
      </c>
      <c r="B52" s="21" t="s">
        <v>89</v>
      </c>
      <c r="C52" s="21" t="s">
        <v>121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21" t="s">
        <v>529</v>
      </c>
      <c r="H52" t="s">
        <v>530</v>
      </c>
      <c r="I52">
        <v>50000</v>
      </c>
      <c r="J52">
        <v>0</v>
      </c>
      <c r="K52">
        <v>50000</v>
      </c>
      <c r="L52">
        <v>40000</v>
      </c>
      <c r="M52">
        <v>40000</v>
      </c>
      <c r="N52">
        <v>40000</v>
      </c>
      <c r="O52">
        <v>40000</v>
      </c>
    </row>
    <row r="53" spans="1:15" x14ac:dyDescent="0.25">
      <c r="A53" s="14" t="str">
        <f>MID(Tabla1[[#This Row],[Org 2]],1,2)</f>
        <v>01</v>
      </c>
      <c r="B53" s="21" t="s">
        <v>89</v>
      </c>
      <c r="C53" s="21" t="s">
        <v>121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21" t="s">
        <v>531</v>
      </c>
      <c r="H53" t="s">
        <v>532</v>
      </c>
      <c r="I53">
        <v>90000</v>
      </c>
      <c r="J53">
        <v>0</v>
      </c>
      <c r="K53">
        <v>90000</v>
      </c>
      <c r="L53">
        <v>72000</v>
      </c>
      <c r="M53">
        <v>72000</v>
      </c>
      <c r="N53">
        <v>0</v>
      </c>
      <c r="O53">
        <v>0</v>
      </c>
    </row>
    <row r="54" spans="1:15" x14ac:dyDescent="0.25">
      <c r="A54" s="14" t="str">
        <f>MID(Tabla1[[#This Row],[Org 2]],1,2)</f>
        <v>01</v>
      </c>
      <c r="B54" s="21" t="s">
        <v>89</v>
      </c>
      <c r="C54" s="21" t="s">
        <v>121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21" t="s">
        <v>533</v>
      </c>
      <c r="H54" t="s">
        <v>534</v>
      </c>
      <c r="I54">
        <v>50000</v>
      </c>
      <c r="J54">
        <v>0</v>
      </c>
      <c r="K54">
        <v>50000</v>
      </c>
      <c r="L54">
        <v>40000</v>
      </c>
      <c r="M54">
        <v>40000</v>
      </c>
      <c r="N54">
        <v>40000</v>
      </c>
      <c r="O54">
        <v>40000</v>
      </c>
    </row>
    <row r="55" spans="1:15" x14ac:dyDescent="0.25">
      <c r="A55" s="14" t="str">
        <f>MID(Tabla1[[#This Row],[Org 2]],1,2)</f>
        <v>01</v>
      </c>
      <c r="B55" s="21" t="s">
        <v>89</v>
      </c>
      <c r="C55" s="21" t="s">
        <v>121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21" t="s">
        <v>535</v>
      </c>
      <c r="H55" t="s">
        <v>536</v>
      </c>
      <c r="I55">
        <v>50000</v>
      </c>
      <c r="J55">
        <v>0</v>
      </c>
      <c r="K55">
        <v>50000</v>
      </c>
      <c r="L55">
        <v>50000</v>
      </c>
      <c r="M55">
        <v>50000</v>
      </c>
      <c r="N55">
        <v>40000</v>
      </c>
      <c r="O55">
        <v>40000</v>
      </c>
    </row>
    <row r="56" spans="1:15" x14ac:dyDescent="0.25">
      <c r="A56" s="14" t="str">
        <f>MID(Tabla1[[#This Row],[Org 2]],1,2)</f>
        <v>01</v>
      </c>
      <c r="B56" s="21" t="s">
        <v>89</v>
      </c>
      <c r="C56" s="21" t="s">
        <v>121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21" t="s">
        <v>537</v>
      </c>
      <c r="H56" t="s">
        <v>538</v>
      </c>
      <c r="I56">
        <v>30000</v>
      </c>
      <c r="J56">
        <v>0</v>
      </c>
      <c r="K56">
        <v>30000</v>
      </c>
      <c r="L56">
        <v>24000</v>
      </c>
      <c r="M56">
        <v>24000</v>
      </c>
      <c r="N56">
        <v>24000</v>
      </c>
      <c r="O56">
        <v>24000</v>
      </c>
    </row>
    <row r="57" spans="1:15" x14ac:dyDescent="0.25">
      <c r="A57" s="14" t="str">
        <f>MID(Tabla1[[#This Row],[Org 2]],1,2)</f>
        <v>01</v>
      </c>
      <c r="B57" s="21" t="s">
        <v>89</v>
      </c>
      <c r="C57" s="21" t="s">
        <v>121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21" t="s">
        <v>539</v>
      </c>
      <c r="H57" t="s">
        <v>540</v>
      </c>
      <c r="I57">
        <v>12000</v>
      </c>
      <c r="J57">
        <v>0</v>
      </c>
      <c r="K57">
        <v>12000</v>
      </c>
      <c r="L57">
        <v>12000</v>
      </c>
      <c r="M57">
        <v>12000</v>
      </c>
      <c r="N57">
        <v>9600</v>
      </c>
      <c r="O57">
        <v>9600</v>
      </c>
    </row>
    <row r="58" spans="1:15" x14ac:dyDescent="0.25">
      <c r="A58" s="14" t="str">
        <f>MID(Tabla1[[#This Row],[Org 2]],1,2)</f>
        <v>01</v>
      </c>
      <c r="B58" s="21" t="s">
        <v>89</v>
      </c>
      <c r="C58" s="21" t="s">
        <v>121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21" t="s">
        <v>541</v>
      </c>
      <c r="H58" t="s">
        <v>542</v>
      </c>
      <c r="I58">
        <v>100000</v>
      </c>
      <c r="J58">
        <v>0</v>
      </c>
      <c r="K58">
        <v>100000</v>
      </c>
      <c r="L58">
        <v>0</v>
      </c>
      <c r="M58">
        <v>0</v>
      </c>
      <c r="N58">
        <v>0</v>
      </c>
      <c r="O58">
        <v>0</v>
      </c>
    </row>
    <row r="59" spans="1:15" x14ac:dyDescent="0.25">
      <c r="A59" s="14" t="str">
        <f>MID(Tabla1[[#This Row],[Org 2]],1,2)</f>
        <v>01</v>
      </c>
      <c r="B59" s="21" t="s">
        <v>89</v>
      </c>
      <c r="C59" s="21" t="s">
        <v>121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21" t="s">
        <v>543</v>
      </c>
      <c r="H59" t="s">
        <v>544</v>
      </c>
      <c r="I59">
        <v>40000</v>
      </c>
      <c r="J59">
        <v>0</v>
      </c>
      <c r="K59">
        <v>40000</v>
      </c>
      <c r="L59">
        <v>0</v>
      </c>
      <c r="M59">
        <v>0</v>
      </c>
      <c r="N59">
        <v>0</v>
      </c>
      <c r="O59">
        <v>0</v>
      </c>
    </row>
    <row r="60" spans="1:15" x14ac:dyDescent="0.25">
      <c r="A60" s="14" t="str">
        <f>MID(Tabla1[[#This Row],[Org 2]],1,2)</f>
        <v>01</v>
      </c>
      <c r="B60" s="21" t="s">
        <v>89</v>
      </c>
      <c r="C60" s="21" t="s">
        <v>121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21" t="s">
        <v>545</v>
      </c>
      <c r="H60" t="s">
        <v>546</v>
      </c>
      <c r="I60">
        <v>80000</v>
      </c>
      <c r="J60">
        <v>0</v>
      </c>
      <c r="K60">
        <v>80000</v>
      </c>
      <c r="L60">
        <v>64000</v>
      </c>
      <c r="M60">
        <v>64000</v>
      </c>
      <c r="N60">
        <v>0</v>
      </c>
      <c r="O60">
        <v>0</v>
      </c>
    </row>
    <row r="61" spans="1:15" x14ac:dyDescent="0.25">
      <c r="A61" s="14" t="str">
        <f>MID(Tabla1[[#This Row],[Org 2]],1,2)</f>
        <v>01</v>
      </c>
      <c r="B61" s="21" t="s">
        <v>89</v>
      </c>
      <c r="C61" s="21" t="s">
        <v>121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21" t="s">
        <v>547</v>
      </c>
      <c r="H61" t="s">
        <v>548</v>
      </c>
      <c r="I61">
        <v>72000</v>
      </c>
      <c r="J61">
        <v>240000</v>
      </c>
      <c r="K61">
        <v>312000</v>
      </c>
      <c r="L61">
        <v>161160</v>
      </c>
      <c r="M61">
        <v>161160</v>
      </c>
      <c r="N61">
        <v>101960</v>
      </c>
      <c r="O61">
        <v>101960</v>
      </c>
    </row>
    <row r="62" spans="1:15" x14ac:dyDescent="0.25">
      <c r="A62" s="14" t="str">
        <f>MID(Tabla1[[#This Row],[Org 2]],1,2)</f>
        <v>01</v>
      </c>
      <c r="B62" s="21" t="s">
        <v>89</v>
      </c>
      <c r="C62" s="21" t="s">
        <v>121</v>
      </c>
      <c r="D62" s="15" t="str">
        <f>VLOOKUP(Tabla1[[#This Row],[Prog.]],Hoja2!B:C,2,FALSE)</f>
        <v>Desarrollo empresarial</v>
      </c>
      <c r="E62" s="16" t="str">
        <f t="shared" si="0"/>
        <v>6</v>
      </c>
      <c r="F62" s="16" t="str">
        <f t="shared" si="1"/>
        <v>61</v>
      </c>
      <c r="G62" s="21" t="s">
        <v>549</v>
      </c>
      <c r="H62" t="s">
        <v>550</v>
      </c>
      <c r="I62">
        <v>52600</v>
      </c>
      <c r="J62">
        <v>0</v>
      </c>
      <c r="K62">
        <v>52600</v>
      </c>
      <c r="L62">
        <v>0</v>
      </c>
      <c r="M62">
        <v>0</v>
      </c>
      <c r="N62">
        <v>0</v>
      </c>
      <c r="O62">
        <v>0</v>
      </c>
    </row>
    <row r="63" spans="1:15" x14ac:dyDescent="0.25">
      <c r="A63" s="14" t="str">
        <f>MID(Tabla1[[#This Row],[Org 2]],1,2)</f>
        <v>01</v>
      </c>
      <c r="B63" s="21" t="s">
        <v>89</v>
      </c>
      <c r="C63" s="21" t="s">
        <v>121</v>
      </c>
      <c r="D63" s="15" t="str">
        <f>VLOOKUP(Tabla1[[#This Row],[Prog.]],Hoja2!B:C,2,FALSE)</f>
        <v>Desarrollo empresarial</v>
      </c>
      <c r="E63" s="16" t="str">
        <f t="shared" si="0"/>
        <v>6</v>
      </c>
      <c r="F63" s="16" t="str">
        <f t="shared" si="1"/>
        <v>62</v>
      </c>
      <c r="G63" s="21" t="s">
        <v>551</v>
      </c>
      <c r="H63" t="s">
        <v>552</v>
      </c>
      <c r="I63">
        <v>20000</v>
      </c>
      <c r="J63">
        <v>180932.84</v>
      </c>
      <c r="K63">
        <v>200932.84</v>
      </c>
      <c r="L63">
        <v>30932.84</v>
      </c>
      <c r="M63">
        <v>30932.84</v>
      </c>
      <c r="N63">
        <v>30932.84</v>
      </c>
      <c r="O63">
        <v>30932.84</v>
      </c>
    </row>
    <row r="64" spans="1:15" x14ac:dyDescent="0.25">
      <c r="A64" s="14" t="str">
        <f>MID(Tabla1[[#This Row],[Org 2]],1,2)</f>
        <v>01</v>
      </c>
      <c r="B64" s="21" t="s">
        <v>89</v>
      </c>
      <c r="C64" s="21" t="s">
        <v>121</v>
      </c>
      <c r="D64" s="15" t="str">
        <f>VLOOKUP(Tabla1[[#This Row],[Prog.]],Hoja2!B:C,2,FALSE)</f>
        <v>Desarrollo empresarial</v>
      </c>
      <c r="E64" s="16" t="str">
        <f t="shared" si="0"/>
        <v>6</v>
      </c>
      <c r="F64" s="16" t="str">
        <f t="shared" si="1"/>
        <v>62</v>
      </c>
      <c r="G64" s="21" t="s">
        <v>553</v>
      </c>
      <c r="H64" t="s">
        <v>554</v>
      </c>
      <c r="I64">
        <v>75000</v>
      </c>
      <c r="J64">
        <v>127500</v>
      </c>
      <c r="K64">
        <v>202500</v>
      </c>
      <c r="L64">
        <v>198881.81</v>
      </c>
      <c r="M64">
        <v>198754.82</v>
      </c>
      <c r="N64">
        <v>0</v>
      </c>
      <c r="O64">
        <v>0</v>
      </c>
    </row>
    <row r="65" spans="1:15" x14ac:dyDescent="0.25">
      <c r="A65" s="14" t="str">
        <f>MID(Tabla1[[#This Row],[Org 2]],1,2)</f>
        <v>01</v>
      </c>
      <c r="B65" s="21" t="s">
        <v>89</v>
      </c>
      <c r="C65" s="21" t="s">
        <v>121</v>
      </c>
      <c r="D65" s="15" t="str">
        <f>VLOOKUP(Tabla1[[#This Row],[Prog.]],Hoja2!B:C,2,FALSE)</f>
        <v>Desarrollo empresarial</v>
      </c>
      <c r="E65" s="16" t="str">
        <f t="shared" si="0"/>
        <v>6</v>
      </c>
      <c r="F65" s="16" t="str">
        <f t="shared" si="1"/>
        <v>62</v>
      </c>
      <c r="G65" s="21" t="s">
        <v>555</v>
      </c>
      <c r="H65" t="s">
        <v>556</v>
      </c>
      <c r="I65">
        <v>0</v>
      </c>
      <c r="J65">
        <v>35000</v>
      </c>
      <c r="K65">
        <v>35000</v>
      </c>
      <c r="L65">
        <v>0</v>
      </c>
      <c r="M65">
        <v>0</v>
      </c>
      <c r="N65">
        <v>0</v>
      </c>
      <c r="O65">
        <v>0</v>
      </c>
    </row>
    <row r="66" spans="1:15" x14ac:dyDescent="0.25">
      <c r="A66" s="14" t="str">
        <f>MID(Tabla1[[#This Row],[Org 2]],1,2)</f>
        <v>01</v>
      </c>
      <c r="B66" s="21" t="s">
        <v>89</v>
      </c>
      <c r="C66" s="21" t="s">
        <v>121</v>
      </c>
      <c r="D66" s="15" t="str">
        <f>VLOOKUP(Tabla1[[#This Row],[Prog.]],Hoja2!B:C,2,FALSE)</f>
        <v>Desarrollo empresarial</v>
      </c>
      <c r="E66" s="16" t="str">
        <f t="shared" si="0"/>
        <v>6</v>
      </c>
      <c r="F66" s="16" t="str">
        <f t="shared" si="1"/>
        <v>62</v>
      </c>
      <c r="G66" s="21" t="s">
        <v>557</v>
      </c>
      <c r="H66" t="s">
        <v>558</v>
      </c>
      <c r="I66">
        <v>356297</v>
      </c>
      <c r="J66">
        <v>50000</v>
      </c>
      <c r="K66">
        <v>406297</v>
      </c>
      <c r="L66">
        <v>356297</v>
      </c>
      <c r="M66">
        <v>342244.87</v>
      </c>
      <c r="N66">
        <v>0</v>
      </c>
      <c r="O66">
        <v>0</v>
      </c>
    </row>
    <row r="67" spans="1:15" x14ac:dyDescent="0.25">
      <c r="A67" s="14" t="str">
        <f>MID(Tabla1[[#This Row],[Org 2]],1,2)</f>
        <v>01</v>
      </c>
      <c r="B67" s="21" t="s">
        <v>89</v>
      </c>
      <c r="C67" s="21" t="s">
        <v>121</v>
      </c>
      <c r="D67" s="15" t="str">
        <f>VLOOKUP(Tabla1[[#This Row],[Prog.]],Hoja2!B:C,2,FALSE)</f>
        <v>Desarrollo empresarial</v>
      </c>
      <c r="E67" s="16" t="str">
        <f t="shared" ref="E67:E130" si="2">LEFT(G67,1)</f>
        <v>6</v>
      </c>
      <c r="F67" s="16" t="str">
        <f t="shared" ref="F67:F130" si="3">LEFT(G67,2)</f>
        <v>62</v>
      </c>
      <c r="G67" s="21" t="s">
        <v>559</v>
      </c>
      <c r="H67" t="s">
        <v>560</v>
      </c>
      <c r="I67">
        <v>1528704</v>
      </c>
      <c r="J67">
        <v>18150</v>
      </c>
      <c r="K67">
        <v>1546854</v>
      </c>
      <c r="L67">
        <v>1515180.96</v>
      </c>
      <c r="M67">
        <v>1401731.76</v>
      </c>
      <c r="N67">
        <v>0</v>
      </c>
      <c r="O67">
        <v>0</v>
      </c>
    </row>
    <row r="68" spans="1:15" x14ac:dyDescent="0.25">
      <c r="A68" s="14" t="str">
        <f>MID(Tabla1[[#This Row],[Org 2]],1,2)</f>
        <v>01</v>
      </c>
      <c r="B68" s="21" t="s">
        <v>89</v>
      </c>
      <c r="C68" s="21" t="s">
        <v>121</v>
      </c>
      <c r="D68" s="15" t="str">
        <f>VLOOKUP(Tabla1[[#This Row],[Prog.]],Hoja2!B:C,2,FALSE)</f>
        <v>Desarrollo empresarial</v>
      </c>
      <c r="E68" s="16" t="str">
        <f t="shared" si="2"/>
        <v>6</v>
      </c>
      <c r="F68" s="16" t="str">
        <f t="shared" si="3"/>
        <v>62</v>
      </c>
      <c r="G68" s="21" t="s">
        <v>561</v>
      </c>
      <c r="H68" t="s">
        <v>562</v>
      </c>
      <c r="I68">
        <v>0</v>
      </c>
      <c r="J68">
        <v>30000</v>
      </c>
      <c r="K68">
        <v>30000</v>
      </c>
      <c r="L68">
        <v>17675.14</v>
      </c>
      <c r="M68">
        <v>17675.14</v>
      </c>
      <c r="N68">
        <v>0</v>
      </c>
      <c r="O68">
        <v>0</v>
      </c>
    </row>
    <row r="69" spans="1:15" x14ac:dyDescent="0.25">
      <c r="A69" s="14" t="str">
        <f>MID(Tabla1[[#This Row],[Org 2]],1,2)</f>
        <v>01</v>
      </c>
      <c r="B69" s="21" t="s">
        <v>89</v>
      </c>
      <c r="C69" s="21" t="s">
        <v>121</v>
      </c>
      <c r="D69" s="15" t="str">
        <f>VLOOKUP(Tabla1[[#This Row],[Prog.]],Hoja2!B:C,2,FALSE)</f>
        <v>Desarrollo empresarial</v>
      </c>
      <c r="E69" s="16" t="str">
        <f t="shared" si="2"/>
        <v>6</v>
      </c>
      <c r="F69" s="16" t="str">
        <f t="shared" si="3"/>
        <v>63</v>
      </c>
      <c r="G69" s="21" t="s">
        <v>563</v>
      </c>
      <c r="H69" t="s">
        <v>552</v>
      </c>
      <c r="I69">
        <v>0</v>
      </c>
      <c r="J69">
        <v>78650</v>
      </c>
      <c r="K69">
        <v>78650</v>
      </c>
      <c r="L69">
        <v>72350.740000000005</v>
      </c>
      <c r="M69">
        <v>72350.740000000005</v>
      </c>
      <c r="N69">
        <v>28858.5</v>
      </c>
      <c r="O69">
        <v>28858.5</v>
      </c>
    </row>
    <row r="70" spans="1:15" x14ac:dyDescent="0.25">
      <c r="A70" s="14" t="str">
        <f>MID(Tabla1[[#This Row],[Org 2]],1,2)</f>
        <v>01</v>
      </c>
      <c r="B70" s="21" t="s">
        <v>89</v>
      </c>
      <c r="C70" s="21" t="s">
        <v>121</v>
      </c>
      <c r="D70" s="15" t="str">
        <f>VLOOKUP(Tabla1[[#This Row],[Prog.]],Hoja2!B:C,2,FALSE)</f>
        <v>Desarrollo empresarial</v>
      </c>
      <c r="E70" s="16" t="str">
        <f t="shared" si="2"/>
        <v>6</v>
      </c>
      <c r="F70" s="16" t="str">
        <f t="shared" si="3"/>
        <v>63</v>
      </c>
      <c r="G70" s="21" t="s">
        <v>564</v>
      </c>
      <c r="H70" t="s">
        <v>554</v>
      </c>
      <c r="I70">
        <v>0</v>
      </c>
      <c r="J70">
        <v>40000</v>
      </c>
      <c r="K70">
        <v>40000</v>
      </c>
      <c r="L70">
        <v>36234.71</v>
      </c>
      <c r="M70">
        <v>36234.71</v>
      </c>
      <c r="N70">
        <v>0</v>
      </c>
      <c r="O70">
        <v>0</v>
      </c>
    </row>
    <row r="71" spans="1:15" x14ac:dyDescent="0.25">
      <c r="A71" s="14" t="str">
        <f>MID(Tabla1[[#This Row],[Org 2]],1,2)</f>
        <v>01</v>
      </c>
      <c r="B71" s="21" t="s">
        <v>89</v>
      </c>
      <c r="C71" s="21" t="s">
        <v>90</v>
      </c>
      <c r="D71" s="15" t="str">
        <f>VLOOKUP(Tabla1[[#This Row],[Prog.]],Hoja2!B:C,2,FALSE)</f>
        <v>Órganos de gobierno</v>
      </c>
      <c r="E71" s="16" t="str">
        <f t="shared" si="2"/>
        <v>1</v>
      </c>
      <c r="F71" s="16" t="str">
        <f t="shared" si="3"/>
        <v>10</v>
      </c>
      <c r="G71" s="21" t="s">
        <v>565</v>
      </c>
      <c r="H71" t="s">
        <v>566</v>
      </c>
      <c r="I71">
        <v>1415099</v>
      </c>
      <c r="J71">
        <v>0</v>
      </c>
      <c r="K71">
        <v>1415099</v>
      </c>
      <c r="L71">
        <v>1381622.63</v>
      </c>
      <c r="M71">
        <v>1381622.63</v>
      </c>
      <c r="N71">
        <v>1183187.49</v>
      </c>
      <c r="O71">
        <v>1183187.49</v>
      </c>
    </row>
    <row r="72" spans="1:15" x14ac:dyDescent="0.25">
      <c r="A72" s="14" t="str">
        <f>MID(Tabla1[[#This Row],[Org 2]],1,2)</f>
        <v>01</v>
      </c>
      <c r="B72" s="21" t="s">
        <v>89</v>
      </c>
      <c r="C72" s="21" t="s">
        <v>90</v>
      </c>
      <c r="D72" s="15" t="str">
        <f>VLOOKUP(Tabla1[[#This Row],[Prog.]],Hoja2!B:C,2,FALSE)</f>
        <v>Órganos de gobierno</v>
      </c>
      <c r="E72" s="16" t="str">
        <f t="shared" si="2"/>
        <v>1</v>
      </c>
      <c r="F72" s="16" t="str">
        <f t="shared" si="3"/>
        <v>11</v>
      </c>
      <c r="G72" s="21" t="s">
        <v>430</v>
      </c>
      <c r="H72" t="s">
        <v>431</v>
      </c>
      <c r="I72">
        <v>839646</v>
      </c>
      <c r="J72">
        <v>13000</v>
      </c>
      <c r="K72">
        <v>852646</v>
      </c>
      <c r="L72">
        <v>851133.89</v>
      </c>
      <c r="M72">
        <v>851133.89</v>
      </c>
      <c r="N72">
        <v>724823.21</v>
      </c>
      <c r="O72">
        <v>724823.21</v>
      </c>
    </row>
    <row r="73" spans="1:15" x14ac:dyDescent="0.25">
      <c r="A73" s="14" t="str">
        <f>MID(Tabla1[[#This Row],[Org 2]],1,2)</f>
        <v>01</v>
      </c>
      <c r="B73" s="21" t="s">
        <v>89</v>
      </c>
      <c r="C73" s="21" t="s">
        <v>90</v>
      </c>
      <c r="D73" s="15" t="str">
        <f>VLOOKUP(Tabla1[[#This Row],[Prog.]],Hoja2!B:C,2,FALSE)</f>
        <v>Órganos de gobierno</v>
      </c>
      <c r="E73" s="16" t="str">
        <f t="shared" si="2"/>
        <v>1</v>
      </c>
      <c r="F73" s="16" t="str">
        <f t="shared" si="3"/>
        <v>12</v>
      </c>
      <c r="G73" s="21" t="s">
        <v>432</v>
      </c>
      <c r="H73" t="s">
        <v>433</v>
      </c>
      <c r="I73">
        <v>18087</v>
      </c>
      <c r="J73">
        <v>0</v>
      </c>
      <c r="K73">
        <v>18087</v>
      </c>
      <c r="L73">
        <v>18111.53</v>
      </c>
      <c r="M73">
        <v>18111.53</v>
      </c>
      <c r="N73">
        <v>15576.25</v>
      </c>
      <c r="O73">
        <v>15576.25</v>
      </c>
    </row>
    <row r="74" spans="1:15" x14ac:dyDescent="0.25">
      <c r="A74" s="14" t="str">
        <f>MID(Tabla1[[#This Row],[Org 2]],1,2)</f>
        <v>01</v>
      </c>
      <c r="B74" s="21" t="s">
        <v>89</v>
      </c>
      <c r="C74" s="21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12</v>
      </c>
      <c r="G74" s="21" t="s">
        <v>436</v>
      </c>
      <c r="H74" t="s">
        <v>437</v>
      </c>
      <c r="I74">
        <v>48726</v>
      </c>
      <c r="J74">
        <v>0</v>
      </c>
      <c r="K74">
        <v>48726</v>
      </c>
      <c r="L74">
        <v>47420.58</v>
      </c>
      <c r="M74">
        <v>47420.58</v>
      </c>
      <c r="N74">
        <v>40803.440000000002</v>
      </c>
      <c r="O74">
        <v>40803.440000000002</v>
      </c>
    </row>
    <row r="75" spans="1:15" x14ac:dyDescent="0.25">
      <c r="A75" s="14" t="str">
        <f>MID(Tabla1[[#This Row],[Org 2]],1,2)</f>
        <v>01</v>
      </c>
      <c r="B75" s="21" t="s">
        <v>89</v>
      </c>
      <c r="C75" s="21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12</v>
      </c>
      <c r="G75" s="21" t="s">
        <v>440</v>
      </c>
      <c r="H75" t="s">
        <v>441</v>
      </c>
      <c r="I75">
        <v>19996</v>
      </c>
      <c r="J75">
        <v>0</v>
      </c>
      <c r="K75">
        <v>19996</v>
      </c>
      <c r="L75">
        <v>22258.73</v>
      </c>
      <c r="M75">
        <v>22258.73</v>
      </c>
      <c r="N75">
        <v>19193.560000000001</v>
      </c>
      <c r="O75">
        <v>19193.560000000001</v>
      </c>
    </row>
    <row r="76" spans="1:15" x14ac:dyDescent="0.25">
      <c r="A76" s="14" t="str">
        <f>MID(Tabla1[[#This Row],[Org 2]],1,2)</f>
        <v>01</v>
      </c>
      <c r="B76" s="21" t="s">
        <v>89</v>
      </c>
      <c r="C76" s="21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21" t="s">
        <v>442</v>
      </c>
      <c r="H76" t="s">
        <v>443</v>
      </c>
      <c r="I76">
        <v>46284</v>
      </c>
      <c r="J76">
        <v>0</v>
      </c>
      <c r="K76">
        <v>46284</v>
      </c>
      <c r="L76">
        <v>45799.3</v>
      </c>
      <c r="M76">
        <v>45799.3</v>
      </c>
      <c r="N76">
        <v>38612.82</v>
      </c>
      <c r="O76">
        <v>38612.82</v>
      </c>
    </row>
    <row r="77" spans="1:15" x14ac:dyDescent="0.25">
      <c r="A77" s="14" t="str">
        <f>MID(Tabla1[[#This Row],[Org 2]],1,2)</f>
        <v>01</v>
      </c>
      <c r="B77" s="21" t="s">
        <v>89</v>
      </c>
      <c r="C77" s="21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21" t="s">
        <v>444</v>
      </c>
      <c r="H77" t="s">
        <v>445</v>
      </c>
      <c r="I77">
        <v>122807</v>
      </c>
      <c r="J77">
        <v>10000</v>
      </c>
      <c r="K77">
        <v>132807</v>
      </c>
      <c r="L77">
        <v>121617.19</v>
      </c>
      <c r="M77">
        <v>121617.19</v>
      </c>
      <c r="N77">
        <v>104350.94</v>
      </c>
      <c r="O77">
        <v>104350.94</v>
      </c>
    </row>
    <row r="78" spans="1:15" x14ac:dyDescent="0.25">
      <c r="A78" s="14" t="str">
        <f>MID(Tabla1[[#This Row],[Org 2]],1,2)</f>
        <v>01</v>
      </c>
      <c r="B78" s="21" t="s">
        <v>89</v>
      </c>
      <c r="C78" s="21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21" t="s">
        <v>446</v>
      </c>
      <c r="H78" t="s">
        <v>447</v>
      </c>
      <c r="I78">
        <v>3975</v>
      </c>
      <c r="J78">
        <v>0</v>
      </c>
      <c r="K78">
        <v>3975</v>
      </c>
      <c r="L78">
        <v>11691.63</v>
      </c>
      <c r="M78">
        <v>11691.63</v>
      </c>
      <c r="N78">
        <v>9617.25</v>
      </c>
      <c r="O78">
        <v>9617.25</v>
      </c>
    </row>
    <row r="79" spans="1:15" x14ac:dyDescent="0.25">
      <c r="A79" s="14" t="str">
        <f>MID(Tabla1[[#This Row],[Org 2]],1,2)</f>
        <v>01</v>
      </c>
      <c r="B79" s="21" t="s">
        <v>89</v>
      </c>
      <c r="C79" s="21" t="s">
        <v>90</v>
      </c>
      <c r="D79" s="15" t="str">
        <f>VLOOKUP(Tabla1[[#This Row],[Prog.]],Hoja2!B:C,2,FALSE)</f>
        <v>Órganos de gobierno</v>
      </c>
      <c r="E79" s="16" t="str">
        <f t="shared" si="2"/>
        <v>2</v>
      </c>
      <c r="F79" s="16" t="str">
        <f t="shared" si="3"/>
        <v>22</v>
      </c>
      <c r="G79" s="21" t="s">
        <v>465</v>
      </c>
      <c r="H79" t="s">
        <v>466</v>
      </c>
      <c r="I79">
        <v>1000</v>
      </c>
      <c r="J79">
        <v>0</v>
      </c>
      <c r="K79">
        <v>1000</v>
      </c>
      <c r="L79">
        <v>0</v>
      </c>
      <c r="M79">
        <v>0</v>
      </c>
      <c r="N79">
        <v>0</v>
      </c>
      <c r="O79">
        <v>0</v>
      </c>
    </row>
    <row r="80" spans="1:15" x14ac:dyDescent="0.25">
      <c r="A80" s="14" t="str">
        <f>MID(Tabla1[[#This Row],[Org 2]],1,2)</f>
        <v>01</v>
      </c>
      <c r="B80" s="21" t="s">
        <v>89</v>
      </c>
      <c r="C80" s="21" t="s">
        <v>90</v>
      </c>
      <c r="D80" s="15" t="str">
        <f>VLOOKUP(Tabla1[[#This Row],[Prog.]],Hoja2!B:C,2,FALSE)</f>
        <v>Órganos de gobierno</v>
      </c>
      <c r="E80" s="16" t="str">
        <f t="shared" si="2"/>
        <v>2</v>
      </c>
      <c r="F80" s="16" t="str">
        <f t="shared" si="3"/>
        <v>22</v>
      </c>
      <c r="G80" s="21" t="s">
        <v>467</v>
      </c>
      <c r="H80" t="s">
        <v>468</v>
      </c>
      <c r="I80">
        <v>1000</v>
      </c>
      <c r="J80">
        <v>0</v>
      </c>
      <c r="K80">
        <v>1000</v>
      </c>
      <c r="L80">
        <v>26000</v>
      </c>
      <c r="M80">
        <v>25994.799999999999</v>
      </c>
      <c r="N80">
        <v>25994.799999999999</v>
      </c>
      <c r="O80">
        <v>25994.799999999999</v>
      </c>
    </row>
    <row r="81" spans="1:15" x14ac:dyDescent="0.25">
      <c r="A81" s="14" t="str">
        <f>MID(Tabla1[[#This Row],[Org 2]],1,2)</f>
        <v>01</v>
      </c>
      <c r="B81" s="21" t="s">
        <v>89</v>
      </c>
      <c r="C81" s="21" t="s">
        <v>90</v>
      </c>
      <c r="D81" s="15" t="str">
        <f>VLOOKUP(Tabla1[[#This Row],[Prog.]],Hoja2!B:C,2,FALSE)</f>
        <v>Órganos de gobierno</v>
      </c>
      <c r="E81" s="16" t="str">
        <f t="shared" si="2"/>
        <v>2</v>
      </c>
      <c r="F81" s="16" t="str">
        <f t="shared" si="3"/>
        <v>22</v>
      </c>
      <c r="G81" s="21" t="s">
        <v>567</v>
      </c>
      <c r="H81" t="s">
        <v>568</v>
      </c>
      <c r="I81">
        <v>1000</v>
      </c>
      <c r="J81">
        <v>0</v>
      </c>
      <c r="K81">
        <v>1000</v>
      </c>
      <c r="L81">
        <v>0</v>
      </c>
      <c r="M81">
        <v>0</v>
      </c>
      <c r="N81">
        <v>0</v>
      </c>
      <c r="O81">
        <v>0</v>
      </c>
    </row>
    <row r="82" spans="1:15" x14ac:dyDescent="0.25">
      <c r="A82" s="14" t="str">
        <f>MID(Tabla1[[#This Row],[Org 2]],1,2)</f>
        <v>01</v>
      </c>
      <c r="B82" s="21" t="s">
        <v>89</v>
      </c>
      <c r="C82" s="21" t="s">
        <v>90</v>
      </c>
      <c r="D82" s="15" t="str">
        <f>VLOOKUP(Tabla1[[#This Row],[Prog.]],Hoja2!B:C,2,FALSE)</f>
        <v>Órganos de gobierno</v>
      </c>
      <c r="E82" s="16" t="str">
        <f t="shared" si="2"/>
        <v>2</v>
      </c>
      <c r="F82" s="16" t="str">
        <f t="shared" si="3"/>
        <v>22</v>
      </c>
      <c r="G82" s="21" t="s">
        <v>569</v>
      </c>
      <c r="H82" t="s">
        <v>570</v>
      </c>
      <c r="I82">
        <v>70000</v>
      </c>
      <c r="J82">
        <v>0</v>
      </c>
      <c r="K82">
        <v>70000</v>
      </c>
      <c r="L82">
        <v>29569.96</v>
      </c>
      <c r="M82">
        <v>29569.96</v>
      </c>
      <c r="N82">
        <v>29569.96</v>
      </c>
      <c r="O82">
        <v>29569.96</v>
      </c>
    </row>
    <row r="83" spans="1:15" x14ac:dyDescent="0.25">
      <c r="A83" s="14" t="str">
        <f>MID(Tabla1[[#This Row],[Org 2]],1,2)</f>
        <v>01</v>
      </c>
      <c r="B83" s="21" t="s">
        <v>89</v>
      </c>
      <c r="C83" s="21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21" t="s">
        <v>483</v>
      </c>
      <c r="H83" t="s">
        <v>484</v>
      </c>
      <c r="I83">
        <v>0</v>
      </c>
      <c r="J83">
        <v>0</v>
      </c>
      <c r="K83">
        <v>0</v>
      </c>
      <c r="L83">
        <v>3026.03</v>
      </c>
      <c r="M83">
        <v>3026.03</v>
      </c>
      <c r="N83">
        <v>569.4</v>
      </c>
      <c r="O83">
        <v>569.4</v>
      </c>
    </row>
    <row r="84" spans="1:15" x14ac:dyDescent="0.25">
      <c r="A84" s="14" t="str">
        <f>MID(Tabla1[[#This Row],[Org 2]],1,2)</f>
        <v>01</v>
      </c>
      <c r="B84" s="21" t="s">
        <v>89</v>
      </c>
      <c r="C84" s="21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23</v>
      </c>
      <c r="G84" s="21" t="s">
        <v>571</v>
      </c>
      <c r="H84" t="s">
        <v>572</v>
      </c>
      <c r="I84">
        <v>13000</v>
      </c>
      <c r="J84">
        <v>0</v>
      </c>
      <c r="K84">
        <v>13000</v>
      </c>
      <c r="L84">
        <v>7887.83</v>
      </c>
      <c r="M84">
        <v>7887.83</v>
      </c>
      <c r="N84">
        <v>7887.83</v>
      </c>
      <c r="O84">
        <v>7887.83</v>
      </c>
    </row>
    <row r="85" spans="1:15" x14ac:dyDescent="0.25">
      <c r="A85" s="14" t="str">
        <f>MID(Tabla1[[#This Row],[Org 2]],1,2)</f>
        <v>01</v>
      </c>
      <c r="B85" s="21" t="s">
        <v>89</v>
      </c>
      <c r="C85" s="21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23</v>
      </c>
      <c r="G85" s="21" t="s">
        <v>573</v>
      </c>
      <c r="H85" t="s">
        <v>574</v>
      </c>
      <c r="I85">
        <v>1000</v>
      </c>
      <c r="J85">
        <v>0</v>
      </c>
      <c r="K85">
        <v>1000</v>
      </c>
      <c r="L85">
        <v>305.45999999999998</v>
      </c>
      <c r="M85">
        <v>305.45999999999998</v>
      </c>
      <c r="N85">
        <v>305.45999999999998</v>
      </c>
      <c r="O85">
        <v>305.45999999999998</v>
      </c>
    </row>
    <row r="86" spans="1:15" x14ac:dyDescent="0.25">
      <c r="A86" s="14" t="str">
        <f>MID(Tabla1[[#This Row],[Org 2]],1,2)</f>
        <v>01</v>
      </c>
      <c r="B86" s="21" t="s">
        <v>89</v>
      </c>
      <c r="C86" s="21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23</v>
      </c>
      <c r="G86" s="21" t="s">
        <v>491</v>
      </c>
      <c r="H86" t="s">
        <v>492</v>
      </c>
      <c r="I86">
        <v>900</v>
      </c>
      <c r="J86">
        <v>0</v>
      </c>
      <c r="K86">
        <v>900</v>
      </c>
      <c r="L86">
        <v>456.78</v>
      </c>
      <c r="M86">
        <v>456.78</v>
      </c>
      <c r="N86">
        <v>456.78</v>
      </c>
      <c r="O86">
        <v>456.78</v>
      </c>
    </row>
    <row r="87" spans="1:15" x14ac:dyDescent="0.25">
      <c r="A87" s="14" t="str">
        <f>MID(Tabla1[[#This Row],[Org 2]],1,2)</f>
        <v>01</v>
      </c>
      <c r="B87" s="21" t="s">
        <v>89</v>
      </c>
      <c r="C87" s="21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23</v>
      </c>
      <c r="G87" s="21" t="s">
        <v>575</v>
      </c>
      <c r="H87" t="s">
        <v>576</v>
      </c>
      <c r="I87">
        <v>13000</v>
      </c>
      <c r="J87">
        <v>0</v>
      </c>
      <c r="K87">
        <v>13000</v>
      </c>
      <c r="L87">
        <v>8742.86</v>
      </c>
      <c r="M87">
        <v>8742.86</v>
      </c>
      <c r="N87">
        <v>8742.86</v>
      </c>
      <c r="O87">
        <v>8742.86</v>
      </c>
    </row>
    <row r="88" spans="1:15" x14ac:dyDescent="0.25">
      <c r="A88" s="14" t="str">
        <f>MID(Tabla1[[#This Row],[Org 2]],1,2)</f>
        <v>01</v>
      </c>
      <c r="B88" s="21" t="s">
        <v>89</v>
      </c>
      <c r="C88" s="21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21" t="s">
        <v>577</v>
      </c>
      <c r="H88" t="s">
        <v>578</v>
      </c>
      <c r="I88">
        <v>2000</v>
      </c>
      <c r="J88">
        <v>0</v>
      </c>
      <c r="K88">
        <v>2000</v>
      </c>
      <c r="L88">
        <v>758</v>
      </c>
      <c r="M88">
        <v>758</v>
      </c>
      <c r="N88">
        <v>758</v>
      </c>
      <c r="O88">
        <v>758</v>
      </c>
    </row>
    <row r="89" spans="1:15" x14ac:dyDescent="0.25">
      <c r="A89" s="14" t="str">
        <f>MID(Tabla1[[#This Row],[Org 2]],1,2)</f>
        <v>01</v>
      </c>
      <c r="B89" s="21" t="s">
        <v>89</v>
      </c>
      <c r="C89" s="21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21" t="s">
        <v>493</v>
      </c>
      <c r="H89" t="s">
        <v>494</v>
      </c>
      <c r="I89">
        <v>500</v>
      </c>
      <c r="J89">
        <v>0</v>
      </c>
      <c r="K89">
        <v>500</v>
      </c>
      <c r="L89">
        <v>1154.42</v>
      </c>
      <c r="M89">
        <v>1154.42</v>
      </c>
      <c r="N89">
        <v>1154.42</v>
      </c>
      <c r="O89">
        <v>1154.42</v>
      </c>
    </row>
    <row r="90" spans="1:15" x14ac:dyDescent="0.25">
      <c r="A90" s="14" t="str">
        <f>MID(Tabla1[[#This Row],[Org 2]],1,2)</f>
        <v>01</v>
      </c>
      <c r="B90" s="21" t="s">
        <v>89</v>
      </c>
      <c r="C90" s="21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21" t="s">
        <v>495</v>
      </c>
      <c r="H90" t="s">
        <v>496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</row>
    <row r="91" spans="1:15" x14ac:dyDescent="0.25">
      <c r="A91" s="14" t="str">
        <f>MID(Tabla1[[#This Row],[Org 2]],1,2)</f>
        <v>01</v>
      </c>
      <c r="B91" s="21" t="s">
        <v>89</v>
      </c>
      <c r="C91" s="21" t="s">
        <v>90</v>
      </c>
      <c r="D91" s="15" t="str">
        <f>VLOOKUP(Tabla1[[#This Row],[Prog.]],Hoja2!B:C,2,FALSE)</f>
        <v>Órganos de gobierno</v>
      </c>
      <c r="E91" s="16" t="str">
        <f t="shared" si="2"/>
        <v>4</v>
      </c>
      <c r="F91" s="16" t="str">
        <f t="shared" si="3"/>
        <v>48</v>
      </c>
      <c r="G91" s="21" t="s">
        <v>579</v>
      </c>
      <c r="H91" t="s">
        <v>580</v>
      </c>
      <c r="I91">
        <v>87165</v>
      </c>
      <c r="J91">
        <v>0</v>
      </c>
      <c r="K91">
        <v>87165</v>
      </c>
      <c r="L91">
        <v>87164.99</v>
      </c>
      <c r="M91">
        <v>87164.99</v>
      </c>
      <c r="N91">
        <v>79901.179999999993</v>
      </c>
      <c r="O91">
        <v>79901.179999999993</v>
      </c>
    </row>
    <row r="92" spans="1:15" x14ac:dyDescent="0.25">
      <c r="A92" s="14" t="str">
        <f>MID(Tabla1[[#This Row],[Org 2]],1,2)</f>
        <v>01</v>
      </c>
      <c r="B92" s="21" t="s">
        <v>89</v>
      </c>
      <c r="C92" s="21" t="s">
        <v>91</v>
      </c>
      <c r="D92" s="15" t="str">
        <f>VLOOKUP(Tabla1[[#This Row],[Prog.]],Hoja2!B:C,2,FALSE)</f>
        <v>Secretaría General</v>
      </c>
      <c r="E92" s="16" t="str">
        <f t="shared" si="2"/>
        <v>1</v>
      </c>
      <c r="F92" s="16" t="str">
        <f t="shared" si="3"/>
        <v>12</v>
      </c>
      <c r="G92" s="21" t="s">
        <v>432</v>
      </c>
      <c r="H92" t="s">
        <v>433</v>
      </c>
      <c r="I92">
        <v>235135</v>
      </c>
      <c r="J92">
        <v>0</v>
      </c>
      <c r="K92">
        <v>235135</v>
      </c>
      <c r="L92">
        <v>209956.91</v>
      </c>
      <c r="M92">
        <v>209956.91</v>
      </c>
      <c r="N92">
        <v>181042.91</v>
      </c>
      <c r="O92">
        <v>181042.91</v>
      </c>
    </row>
    <row r="93" spans="1:15" x14ac:dyDescent="0.25">
      <c r="A93" s="14" t="str">
        <f>MID(Tabla1[[#This Row],[Org 2]],1,2)</f>
        <v>01</v>
      </c>
      <c r="B93" s="21" t="s">
        <v>89</v>
      </c>
      <c r="C93" s="21" t="s">
        <v>91</v>
      </c>
      <c r="D93" s="15" t="str">
        <f>VLOOKUP(Tabla1[[#This Row],[Prog.]],Hoja2!B:C,2,FALSE)</f>
        <v>Secretaría General</v>
      </c>
      <c r="E93" s="16" t="str">
        <f t="shared" si="2"/>
        <v>1</v>
      </c>
      <c r="F93" s="16" t="str">
        <f t="shared" si="3"/>
        <v>12</v>
      </c>
      <c r="G93" s="21" t="s">
        <v>434</v>
      </c>
      <c r="H93" t="s">
        <v>435</v>
      </c>
      <c r="I93">
        <v>31810</v>
      </c>
      <c r="J93">
        <v>0</v>
      </c>
      <c r="K93">
        <v>31810</v>
      </c>
      <c r="L93">
        <v>30934.34</v>
      </c>
      <c r="M93">
        <v>30934.34</v>
      </c>
      <c r="N93">
        <v>18269.849999999999</v>
      </c>
      <c r="O93">
        <v>18269.849999999999</v>
      </c>
    </row>
    <row r="94" spans="1:15" x14ac:dyDescent="0.25">
      <c r="A94" s="14" t="str">
        <f>MID(Tabla1[[#This Row],[Org 2]],1,2)</f>
        <v>01</v>
      </c>
      <c r="B94" s="21" t="s">
        <v>89</v>
      </c>
      <c r="C94" s="21" t="s">
        <v>91</v>
      </c>
      <c r="D94" s="15" t="str">
        <f>VLOOKUP(Tabla1[[#This Row],[Prog.]],Hoja2!B:C,2,FALSE)</f>
        <v>Secretaría General</v>
      </c>
      <c r="E94" s="16" t="str">
        <f t="shared" si="2"/>
        <v>1</v>
      </c>
      <c r="F94" s="16" t="str">
        <f t="shared" si="3"/>
        <v>12</v>
      </c>
      <c r="G94" s="21" t="s">
        <v>436</v>
      </c>
      <c r="H94" t="s">
        <v>437</v>
      </c>
      <c r="I94">
        <v>91361</v>
      </c>
      <c r="J94">
        <v>0</v>
      </c>
      <c r="K94">
        <v>91361</v>
      </c>
      <c r="L94">
        <v>73617.23</v>
      </c>
      <c r="M94">
        <v>73617.23</v>
      </c>
      <c r="N94">
        <v>61352.23</v>
      </c>
      <c r="O94">
        <v>61352.23</v>
      </c>
    </row>
    <row r="95" spans="1:15" x14ac:dyDescent="0.25">
      <c r="A95" s="14" t="str">
        <f>MID(Tabla1[[#This Row],[Org 2]],1,2)</f>
        <v>01</v>
      </c>
      <c r="B95" s="21" t="s">
        <v>89</v>
      </c>
      <c r="C95" s="21" t="s">
        <v>91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21" t="s">
        <v>438</v>
      </c>
      <c r="H95" t="s">
        <v>439</v>
      </c>
      <c r="I95">
        <v>30976</v>
      </c>
      <c r="J95">
        <v>0</v>
      </c>
      <c r="K95">
        <v>30976</v>
      </c>
      <c r="L95">
        <v>30134.46</v>
      </c>
      <c r="M95">
        <v>30134.46</v>
      </c>
      <c r="N95">
        <v>19875.740000000002</v>
      </c>
      <c r="O95">
        <v>19875.740000000002</v>
      </c>
    </row>
    <row r="96" spans="1:15" x14ac:dyDescent="0.25">
      <c r="A96" s="14" t="str">
        <f>MID(Tabla1[[#This Row],[Org 2]],1,2)</f>
        <v>01</v>
      </c>
      <c r="B96" s="21" t="s">
        <v>89</v>
      </c>
      <c r="C96" s="21" t="s">
        <v>91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21" t="s">
        <v>440</v>
      </c>
      <c r="H96" t="s">
        <v>441</v>
      </c>
      <c r="I96">
        <v>99770</v>
      </c>
      <c r="J96">
        <v>0</v>
      </c>
      <c r="K96">
        <v>99770</v>
      </c>
      <c r="L96">
        <v>100320.24</v>
      </c>
      <c r="M96">
        <v>100320.24</v>
      </c>
      <c r="N96">
        <v>85348.57</v>
      </c>
      <c r="O96">
        <v>85348.57</v>
      </c>
    </row>
    <row r="97" spans="1:15" x14ac:dyDescent="0.25">
      <c r="A97" s="14" t="str">
        <f>MID(Tabla1[[#This Row],[Org 2]],1,2)</f>
        <v>01</v>
      </c>
      <c r="B97" s="21" t="s">
        <v>89</v>
      </c>
      <c r="C97" s="21" t="s">
        <v>91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21" t="s">
        <v>442</v>
      </c>
      <c r="H97" t="s">
        <v>443</v>
      </c>
      <c r="I97">
        <v>270762</v>
      </c>
      <c r="J97">
        <v>0</v>
      </c>
      <c r="K97">
        <v>270762</v>
      </c>
      <c r="L97">
        <v>237395.17</v>
      </c>
      <c r="M97">
        <v>237395.17</v>
      </c>
      <c r="N97">
        <v>196186.72</v>
      </c>
      <c r="O97">
        <v>196186.72</v>
      </c>
    </row>
    <row r="98" spans="1:15" x14ac:dyDescent="0.25">
      <c r="A98" s="14" t="str">
        <f>MID(Tabla1[[#This Row],[Org 2]],1,2)</f>
        <v>01</v>
      </c>
      <c r="B98" s="21" t="s">
        <v>89</v>
      </c>
      <c r="C98" s="21" t="s">
        <v>91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21" t="s">
        <v>444</v>
      </c>
      <c r="H98" t="s">
        <v>445</v>
      </c>
      <c r="I98">
        <v>717255</v>
      </c>
      <c r="J98">
        <v>0</v>
      </c>
      <c r="K98">
        <v>717255</v>
      </c>
      <c r="L98">
        <v>630291.51</v>
      </c>
      <c r="M98">
        <v>630291.51</v>
      </c>
      <c r="N98">
        <v>545671.5</v>
      </c>
      <c r="O98">
        <v>545671.5</v>
      </c>
    </row>
    <row r="99" spans="1:15" x14ac:dyDescent="0.25">
      <c r="A99" s="14" t="str">
        <f>MID(Tabla1[[#This Row],[Org 2]],1,2)</f>
        <v>01</v>
      </c>
      <c r="B99" s="21" t="s">
        <v>89</v>
      </c>
      <c r="C99" s="21" t="s">
        <v>91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21" t="s">
        <v>446</v>
      </c>
      <c r="H99" t="s">
        <v>447</v>
      </c>
      <c r="I99">
        <v>33432</v>
      </c>
      <c r="J99">
        <v>0</v>
      </c>
      <c r="K99">
        <v>33432</v>
      </c>
      <c r="L99">
        <v>48181.51</v>
      </c>
      <c r="M99">
        <v>48181.51</v>
      </c>
      <c r="N99">
        <v>40274.620000000003</v>
      </c>
      <c r="O99">
        <v>40274.620000000003</v>
      </c>
    </row>
    <row r="100" spans="1:15" x14ac:dyDescent="0.25">
      <c r="A100" s="14" t="str">
        <f>MID(Tabla1[[#This Row],[Org 2]],1,2)</f>
        <v>01</v>
      </c>
      <c r="B100" s="21" t="s">
        <v>89</v>
      </c>
      <c r="C100" s="21" t="s">
        <v>91</v>
      </c>
      <c r="D100" s="15" t="str">
        <f>VLOOKUP(Tabla1[[#This Row],[Prog.]],Hoja2!B:C,2,FALSE)</f>
        <v>Secretaría General</v>
      </c>
      <c r="E100" s="16" t="str">
        <f t="shared" si="2"/>
        <v>2</v>
      </c>
      <c r="F100" s="16" t="str">
        <f t="shared" si="3"/>
        <v>20</v>
      </c>
      <c r="G100" s="21" t="s">
        <v>455</v>
      </c>
      <c r="H100" t="s">
        <v>456</v>
      </c>
      <c r="I100">
        <v>2500</v>
      </c>
      <c r="J100">
        <v>0</v>
      </c>
      <c r="K100">
        <v>2500</v>
      </c>
      <c r="L100">
        <v>270</v>
      </c>
      <c r="M100">
        <v>270</v>
      </c>
      <c r="N100">
        <v>248.89</v>
      </c>
      <c r="O100">
        <v>248.89</v>
      </c>
    </row>
    <row r="101" spans="1:15" x14ac:dyDescent="0.25">
      <c r="A101" s="14" t="str">
        <f>MID(Tabla1[[#This Row],[Org 2]],1,2)</f>
        <v>01</v>
      </c>
      <c r="B101" s="21" t="s">
        <v>89</v>
      </c>
      <c r="C101" s="21" t="s">
        <v>91</v>
      </c>
      <c r="D101" s="15" t="str">
        <f>VLOOKUP(Tabla1[[#This Row],[Prog.]],Hoja2!B:C,2,FALSE)</f>
        <v>Secretaría General</v>
      </c>
      <c r="E101" s="16" t="str">
        <f t="shared" si="2"/>
        <v>2</v>
      </c>
      <c r="F101" s="16" t="str">
        <f t="shared" si="3"/>
        <v>21</v>
      </c>
      <c r="G101" s="21" t="s">
        <v>461</v>
      </c>
      <c r="H101" t="s">
        <v>462</v>
      </c>
      <c r="I101">
        <v>3500</v>
      </c>
      <c r="J101">
        <v>0</v>
      </c>
      <c r="K101">
        <v>3500</v>
      </c>
      <c r="L101">
        <v>2204</v>
      </c>
      <c r="M101">
        <v>2204</v>
      </c>
      <c r="N101">
        <v>2137.2800000000002</v>
      </c>
      <c r="O101">
        <v>2137.2800000000002</v>
      </c>
    </row>
    <row r="102" spans="1:15" x14ac:dyDescent="0.25">
      <c r="A102" s="14" t="str">
        <f>MID(Tabla1[[#This Row],[Org 2]],1,2)</f>
        <v>01</v>
      </c>
      <c r="B102" s="21" t="s">
        <v>89</v>
      </c>
      <c r="C102" s="21" t="s">
        <v>91</v>
      </c>
      <c r="D102" s="15" t="str">
        <f>VLOOKUP(Tabla1[[#This Row],[Prog.]],Hoja2!B:C,2,FALSE)</f>
        <v>Secretaría General</v>
      </c>
      <c r="E102" s="16" t="str">
        <f t="shared" si="2"/>
        <v>2</v>
      </c>
      <c r="F102" s="16" t="str">
        <f t="shared" si="3"/>
        <v>22</v>
      </c>
      <c r="G102" s="21" t="s">
        <v>581</v>
      </c>
      <c r="H102" t="s">
        <v>582</v>
      </c>
      <c r="I102">
        <v>119760</v>
      </c>
      <c r="J102">
        <v>0</v>
      </c>
      <c r="K102">
        <v>119760</v>
      </c>
      <c r="L102">
        <v>94384.75</v>
      </c>
      <c r="M102">
        <v>94384.75</v>
      </c>
      <c r="N102">
        <v>94384.75</v>
      </c>
      <c r="O102">
        <v>94084.75</v>
      </c>
    </row>
    <row r="103" spans="1:15" x14ac:dyDescent="0.25">
      <c r="A103" s="14" t="str">
        <f>MID(Tabla1[[#This Row],[Org 2]],1,2)</f>
        <v>01</v>
      </c>
      <c r="B103" s="21" t="s">
        <v>89</v>
      </c>
      <c r="C103" s="21" t="s">
        <v>91</v>
      </c>
      <c r="D103" s="15" t="str">
        <f>VLOOKUP(Tabla1[[#This Row],[Prog.]],Hoja2!B:C,2,FALSE)</f>
        <v>Secretaría General</v>
      </c>
      <c r="E103" s="16" t="str">
        <f t="shared" si="2"/>
        <v>2</v>
      </c>
      <c r="F103" s="16" t="str">
        <f t="shared" si="3"/>
        <v>22</v>
      </c>
      <c r="G103" s="21" t="s">
        <v>487</v>
      </c>
      <c r="H103" t="s">
        <v>488</v>
      </c>
      <c r="I103">
        <v>45000</v>
      </c>
      <c r="J103">
        <v>0</v>
      </c>
      <c r="K103">
        <v>45000</v>
      </c>
      <c r="L103">
        <v>0</v>
      </c>
      <c r="M103">
        <v>0</v>
      </c>
      <c r="N103">
        <v>0</v>
      </c>
      <c r="O103">
        <v>0</v>
      </c>
    </row>
    <row r="104" spans="1:15" x14ac:dyDescent="0.25">
      <c r="A104" s="14" t="str">
        <f>MID(Tabla1[[#This Row],[Org 2]],1,2)</f>
        <v>01</v>
      </c>
      <c r="B104" s="21" t="s">
        <v>89</v>
      </c>
      <c r="C104" s="21" t="s">
        <v>91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22</v>
      </c>
      <c r="G104" s="21" t="s">
        <v>489</v>
      </c>
      <c r="H104" t="s">
        <v>490</v>
      </c>
      <c r="I104">
        <v>62000</v>
      </c>
      <c r="J104">
        <v>0</v>
      </c>
      <c r="K104">
        <v>62000</v>
      </c>
      <c r="L104">
        <v>80683.320000000007</v>
      </c>
      <c r="M104">
        <v>56014.99</v>
      </c>
      <c r="N104">
        <v>45231.97</v>
      </c>
      <c r="O104">
        <v>45231.97</v>
      </c>
    </row>
    <row r="105" spans="1:15" x14ac:dyDescent="0.25">
      <c r="A105" s="14" t="str">
        <f>MID(Tabla1[[#This Row],[Org 2]],1,2)</f>
        <v>01</v>
      </c>
      <c r="B105" s="21" t="s">
        <v>89</v>
      </c>
      <c r="C105" s="21" t="s">
        <v>91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23</v>
      </c>
      <c r="G105" s="21" t="s">
        <v>491</v>
      </c>
      <c r="H105" t="s">
        <v>492</v>
      </c>
      <c r="I105">
        <v>1845</v>
      </c>
      <c r="J105">
        <v>0</v>
      </c>
      <c r="K105">
        <v>1845</v>
      </c>
      <c r="L105">
        <v>0</v>
      </c>
      <c r="M105">
        <v>0</v>
      </c>
      <c r="N105">
        <v>0</v>
      </c>
      <c r="O105">
        <v>0</v>
      </c>
    </row>
    <row r="106" spans="1:15" x14ac:dyDescent="0.25">
      <c r="A106" s="14" t="str">
        <f>MID(Tabla1[[#This Row],[Org 2]],1,2)</f>
        <v>01</v>
      </c>
      <c r="B106" s="21" t="s">
        <v>89</v>
      </c>
      <c r="C106" s="21" t="s">
        <v>92</v>
      </c>
      <c r="D106" s="15" t="str">
        <f>VLOOKUP(Tabla1[[#This Row],[Prog.]],Hoja2!B:C,2,FALSE)</f>
        <v>Unidad de régimen interior</v>
      </c>
      <c r="E106" s="16" t="str">
        <f t="shared" si="2"/>
        <v>1</v>
      </c>
      <c r="F106" s="16" t="str">
        <f t="shared" si="3"/>
        <v>12</v>
      </c>
      <c r="G106" s="21" t="s">
        <v>436</v>
      </c>
      <c r="H106" t="s">
        <v>437</v>
      </c>
      <c r="I106">
        <v>30454</v>
      </c>
      <c r="J106">
        <v>0</v>
      </c>
      <c r="K106">
        <v>30454</v>
      </c>
      <c r="L106">
        <v>24544.26</v>
      </c>
      <c r="M106">
        <v>24544.26</v>
      </c>
      <c r="N106">
        <v>20657.259999999998</v>
      </c>
      <c r="O106">
        <v>20657.259999999998</v>
      </c>
    </row>
    <row r="107" spans="1:15" x14ac:dyDescent="0.25">
      <c r="A107" s="14" t="str">
        <f>MID(Tabla1[[#This Row],[Org 2]],1,2)</f>
        <v>01</v>
      </c>
      <c r="B107" s="21" t="s">
        <v>89</v>
      </c>
      <c r="C107" s="21" t="s">
        <v>92</v>
      </c>
      <c r="D107" s="15" t="str">
        <f>VLOOKUP(Tabla1[[#This Row],[Prog.]],Hoja2!B:C,2,FALSE)</f>
        <v>Unidad de régimen interior</v>
      </c>
      <c r="E107" s="16" t="str">
        <f t="shared" si="2"/>
        <v>1</v>
      </c>
      <c r="F107" s="16" t="str">
        <f t="shared" si="3"/>
        <v>12</v>
      </c>
      <c r="G107" s="21" t="s">
        <v>438</v>
      </c>
      <c r="H107" t="s">
        <v>439</v>
      </c>
      <c r="I107">
        <v>72278</v>
      </c>
      <c r="J107">
        <v>-8000</v>
      </c>
      <c r="K107">
        <v>64278</v>
      </c>
      <c r="L107">
        <v>62386.97</v>
      </c>
      <c r="M107">
        <v>62386.97</v>
      </c>
      <c r="N107">
        <v>51169.61</v>
      </c>
      <c r="O107">
        <v>51169.61</v>
      </c>
    </row>
    <row r="108" spans="1:15" x14ac:dyDescent="0.25">
      <c r="A108" s="14" t="str">
        <f>MID(Tabla1[[#This Row],[Org 2]],1,2)</f>
        <v>01</v>
      </c>
      <c r="B108" s="21" t="s">
        <v>89</v>
      </c>
      <c r="C108" s="21" t="s">
        <v>92</v>
      </c>
      <c r="D108" s="15" t="str">
        <f>VLOOKUP(Tabla1[[#This Row],[Prog.]],Hoja2!B:C,2,FALSE)</f>
        <v>Unidad de régimen interior</v>
      </c>
      <c r="E108" s="16" t="str">
        <f t="shared" si="2"/>
        <v>1</v>
      </c>
      <c r="F108" s="16" t="str">
        <f t="shared" si="3"/>
        <v>12</v>
      </c>
      <c r="G108" s="21" t="s">
        <v>583</v>
      </c>
      <c r="H108" t="s">
        <v>584</v>
      </c>
      <c r="I108">
        <v>18926</v>
      </c>
      <c r="J108">
        <v>0</v>
      </c>
      <c r="K108">
        <v>18926</v>
      </c>
      <c r="L108">
        <v>9209.08</v>
      </c>
      <c r="M108">
        <v>9209.08</v>
      </c>
      <c r="N108">
        <v>15.08</v>
      </c>
      <c r="O108">
        <v>15.08</v>
      </c>
    </row>
    <row r="109" spans="1:15" x14ac:dyDescent="0.25">
      <c r="A109" s="14" t="str">
        <f>MID(Tabla1[[#This Row],[Org 2]],1,2)</f>
        <v>01</v>
      </c>
      <c r="B109" s="21" t="s">
        <v>89</v>
      </c>
      <c r="C109" s="21" t="s">
        <v>92</v>
      </c>
      <c r="D109" s="15" t="str">
        <f>VLOOKUP(Tabla1[[#This Row],[Prog.]],Hoja2!B:C,2,FALSE)</f>
        <v>Unidad de régimen interior</v>
      </c>
      <c r="E109" s="16" t="str">
        <f t="shared" si="2"/>
        <v>1</v>
      </c>
      <c r="F109" s="16" t="str">
        <f t="shared" si="3"/>
        <v>12</v>
      </c>
      <c r="G109" s="21" t="s">
        <v>440</v>
      </c>
      <c r="H109" t="s">
        <v>441</v>
      </c>
      <c r="I109">
        <v>28772</v>
      </c>
      <c r="J109">
        <v>0</v>
      </c>
      <c r="K109">
        <v>28772</v>
      </c>
      <c r="L109">
        <v>27768.83</v>
      </c>
      <c r="M109">
        <v>27768.83</v>
      </c>
      <c r="N109">
        <v>22573.47</v>
      </c>
      <c r="O109">
        <v>22573.47</v>
      </c>
    </row>
    <row r="110" spans="1:15" x14ac:dyDescent="0.25">
      <c r="A110" s="14" t="str">
        <f>MID(Tabla1[[#This Row],[Org 2]],1,2)</f>
        <v>01</v>
      </c>
      <c r="B110" s="21" t="s">
        <v>89</v>
      </c>
      <c r="C110" s="21" t="s">
        <v>92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21" t="s">
        <v>442</v>
      </c>
      <c r="H110" t="s">
        <v>443</v>
      </c>
      <c r="I110">
        <v>63619</v>
      </c>
      <c r="J110">
        <v>0</v>
      </c>
      <c r="K110">
        <v>63619</v>
      </c>
      <c r="L110">
        <v>50798.85</v>
      </c>
      <c r="M110">
        <v>50798.85</v>
      </c>
      <c r="N110">
        <v>38181.94</v>
      </c>
      <c r="O110">
        <v>38181.94</v>
      </c>
    </row>
    <row r="111" spans="1:15" x14ac:dyDescent="0.25">
      <c r="A111" s="14" t="str">
        <f>MID(Tabla1[[#This Row],[Org 2]],1,2)</f>
        <v>01</v>
      </c>
      <c r="B111" s="21" t="s">
        <v>89</v>
      </c>
      <c r="C111" s="21" t="s">
        <v>92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21" t="s">
        <v>444</v>
      </c>
      <c r="H111" t="s">
        <v>445</v>
      </c>
      <c r="I111">
        <v>172005</v>
      </c>
      <c r="J111">
        <v>-29000</v>
      </c>
      <c r="K111">
        <v>143005</v>
      </c>
      <c r="L111">
        <v>134086.28</v>
      </c>
      <c r="M111">
        <v>134086.28</v>
      </c>
      <c r="N111">
        <v>110481.76</v>
      </c>
      <c r="O111">
        <v>110481.76</v>
      </c>
    </row>
    <row r="112" spans="1:15" x14ac:dyDescent="0.25">
      <c r="A112" s="14" t="str">
        <f>MID(Tabla1[[#This Row],[Org 2]],1,2)</f>
        <v>01</v>
      </c>
      <c r="B112" s="21" t="s">
        <v>89</v>
      </c>
      <c r="C112" s="21" t="s">
        <v>92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21" t="s">
        <v>446</v>
      </c>
      <c r="H112" t="s">
        <v>447</v>
      </c>
      <c r="I112">
        <v>25828</v>
      </c>
      <c r="J112">
        <v>0</v>
      </c>
      <c r="K112">
        <v>25828</v>
      </c>
      <c r="L112">
        <v>25824.76</v>
      </c>
      <c r="M112">
        <v>25824.76</v>
      </c>
      <c r="N112">
        <v>19405.599999999999</v>
      </c>
      <c r="O112">
        <v>19405.599999999999</v>
      </c>
    </row>
    <row r="113" spans="1:15" x14ac:dyDescent="0.25">
      <c r="A113" s="14" t="str">
        <f>MID(Tabla1[[#This Row],[Org 2]],1,2)</f>
        <v>01</v>
      </c>
      <c r="B113" s="21" t="s">
        <v>89</v>
      </c>
      <c r="C113" s="21" t="s">
        <v>92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13</v>
      </c>
      <c r="G113" s="21" t="s">
        <v>448</v>
      </c>
      <c r="H113" t="s">
        <v>431</v>
      </c>
      <c r="I113">
        <v>246533</v>
      </c>
      <c r="J113">
        <v>0</v>
      </c>
      <c r="K113">
        <v>246533</v>
      </c>
      <c r="L113">
        <v>213550.55</v>
      </c>
      <c r="M113">
        <v>213550.55</v>
      </c>
      <c r="N113">
        <v>176822.84</v>
      </c>
      <c r="O113">
        <v>176822.84</v>
      </c>
    </row>
    <row r="114" spans="1:15" x14ac:dyDescent="0.25">
      <c r="A114" s="14" t="str">
        <f>MID(Tabla1[[#This Row],[Org 2]],1,2)</f>
        <v>01</v>
      </c>
      <c r="B114" s="21" t="s">
        <v>89</v>
      </c>
      <c r="C114" s="21" t="s">
        <v>92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13</v>
      </c>
      <c r="G114" s="21" t="s">
        <v>585</v>
      </c>
      <c r="H114" t="s">
        <v>586</v>
      </c>
      <c r="I114">
        <v>12000</v>
      </c>
      <c r="J114">
        <v>0</v>
      </c>
      <c r="K114">
        <v>12000</v>
      </c>
      <c r="L114">
        <v>14560.74</v>
      </c>
      <c r="M114">
        <v>14560.74</v>
      </c>
      <c r="N114">
        <v>9897.2099999999991</v>
      </c>
      <c r="O114">
        <v>9897.2099999999991</v>
      </c>
    </row>
    <row r="115" spans="1:15" x14ac:dyDescent="0.25">
      <c r="A115" s="14" t="str">
        <f>MID(Tabla1[[#This Row],[Org 2]],1,2)</f>
        <v>01</v>
      </c>
      <c r="B115" s="21" t="s">
        <v>89</v>
      </c>
      <c r="C115" s="21" t="s">
        <v>92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13</v>
      </c>
      <c r="G115" s="21" t="s">
        <v>449</v>
      </c>
      <c r="H115" t="s">
        <v>450</v>
      </c>
      <c r="I115">
        <v>211883</v>
      </c>
      <c r="J115">
        <v>35000</v>
      </c>
      <c r="K115">
        <v>246883</v>
      </c>
      <c r="L115">
        <v>219536.98</v>
      </c>
      <c r="M115">
        <v>219536.98</v>
      </c>
      <c r="N115">
        <v>188213.2</v>
      </c>
      <c r="O115">
        <v>188213.2</v>
      </c>
    </row>
    <row r="116" spans="1:15" x14ac:dyDescent="0.25">
      <c r="A116" s="14" t="str">
        <f>MID(Tabla1[[#This Row],[Org 2]],1,2)</f>
        <v>01</v>
      </c>
      <c r="B116" s="21" t="s">
        <v>89</v>
      </c>
      <c r="C116" s="21" t="s">
        <v>92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21" t="s">
        <v>451</v>
      </c>
      <c r="H116" t="s">
        <v>452</v>
      </c>
      <c r="I116">
        <v>15000</v>
      </c>
      <c r="J116">
        <v>0</v>
      </c>
      <c r="K116">
        <v>15000</v>
      </c>
      <c r="L116">
        <v>37437.31</v>
      </c>
      <c r="M116">
        <v>37437.31</v>
      </c>
      <c r="N116">
        <v>25740.83</v>
      </c>
      <c r="O116">
        <v>25740.83</v>
      </c>
    </row>
    <row r="117" spans="1:15" x14ac:dyDescent="0.25">
      <c r="A117" s="14" t="str">
        <f>MID(Tabla1[[#This Row],[Org 2]],1,2)</f>
        <v>01</v>
      </c>
      <c r="B117" s="21" t="s">
        <v>89</v>
      </c>
      <c r="C117" s="21" t="s">
        <v>92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15</v>
      </c>
      <c r="G117" s="21" t="s">
        <v>587</v>
      </c>
      <c r="H117" t="s">
        <v>588</v>
      </c>
      <c r="I117">
        <v>15000</v>
      </c>
      <c r="J117">
        <v>0</v>
      </c>
      <c r="K117">
        <v>15000</v>
      </c>
      <c r="L117">
        <v>14591.38</v>
      </c>
      <c r="M117">
        <v>14591.38</v>
      </c>
      <c r="N117">
        <v>14523.03</v>
      </c>
      <c r="O117">
        <v>14523.03</v>
      </c>
    </row>
    <row r="118" spans="1:15" x14ac:dyDescent="0.25">
      <c r="A118" s="14" t="str">
        <f>MID(Tabla1[[#This Row],[Org 2]],1,2)</f>
        <v>01</v>
      </c>
      <c r="B118" s="21" t="s">
        <v>89</v>
      </c>
      <c r="C118" s="21" t="s">
        <v>92</v>
      </c>
      <c r="D118" s="15" t="str">
        <f>VLOOKUP(Tabla1[[#This Row],[Prog.]],Hoja2!B:C,2,FALSE)</f>
        <v>Unidad de régimen interior</v>
      </c>
      <c r="E118" s="16" t="str">
        <f t="shared" si="2"/>
        <v>2</v>
      </c>
      <c r="F118" s="16" t="str">
        <f t="shared" si="3"/>
        <v>20</v>
      </c>
      <c r="G118" s="21" t="s">
        <v>455</v>
      </c>
      <c r="H118" t="s">
        <v>456</v>
      </c>
      <c r="I118">
        <v>5000</v>
      </c>
      <c r="J118">
        <v>0</v>
      </c>
      <c r="K118">
        <v>5000</v>
      </c>
      <c r="L118">
        <v>4753.37</v>
      </c>
      <c r="M118">
        <v>4753.37</v>
      </c>
      <c r="N118">
        <v>4466.6499999999996</v>
      </c>
      <c r="O118">
        <v>4466.6499999999996</v>
      </c>
    </row>
    <row r="119" spans="1:15" x14ac:dyDescent="0.25">
      <c r="A119" s="14" t="str">
        <f>MID(Tabla1[[#This Row],[Org 2]],1,2)</f>
        <v>01</v>
      </c>
      <c r="B119" s="21" t="s">
        <v>89</v>
      </c>
      <c r="C119" s="21" t="s">
        <v>92</v>
      </c>
      <c r="D119" s="15" t="str">
        <f>VLOOKUP(Tabla1[[#This Row],[Prog.]],Hoja2!B:C,2,FALSE)</f>
        <v>Unidad de régimen interior</v>
      </c>
      <c r="E119" s="16" t="str">
        <f t="shared" si="2"/>
        <v>2</v>
      </c>
      <c r="F119" s="16" t="str">
        <f t="shared" si="3"/>
        <v>21</v>
      </c>
      <c r="G119" s="21" t="s">
        <v>461</v>
      </c>
      <c r="H119" t="s">
        <v>462</v>
      </c>
      <c r="I119">
        <v>10000</v>
      </c>
      <c r="J119">
        <v>0</v>
      </c>
      <c r="K119">
        <v>10000</v>
      </c>
      <c r="L119">
        <v>8206.9</v>
      </c>
      <c r="M119">
        <v>8206.9</v>
      </c>
      <c r="N119">
        <v>7266.36</v>
      </c>
      <c r="O119">
        <v>7266.36</v>
      </c>
    </row>
    <row r="120" spans="1:15" x14ac:dyDescent="0.25">
      <c r="A120" s="14" t="str">
        <f>MID(Tabla1[[#This Row],[Org 2]],1,2)</f>
        <v>01</v>
      </c>
      <c r="B120" s="21" t="s">
        <v>89</v>
      </c>
      <c r="C120" s="21" t="s">
        <v>92</v>
      </c>
      <c r="D120" s="15" t="str">
        <f>VLOOKUP(Tabla1[[#This Row],[Prog.]],Hoja2!B:C,2,FALSE)</f>
        <v>Unidad de régimen interior</v>
      </c>
      <c r="E120" s="16" t="str">
        <f t="shared" si="2"/>
        <v>2</v>
      </c>
      <c r="F120" s="16" t="str">
        <f t="shared" si="3"/>
        <v>21</v>
      </c>
      <c r="G120" s="21" t="s">
        <v>463</v>
      </c>
      <c r="H120" t="s">
        <v>464</v>
      </c>
      <c r="I120">
        <v>5000</v>
      </c>
      <c r="J120">
        <v>0</v>
      </c>
      <c r="K120">
        <v>5000</v>
      </c>
      <c r="L120">
        <v>3799.42</v>
      </c>
      <c r="M120">
        <v>3755.91</v>
      </c>
      <c r="N120">
        <v>3755.91</v>
      </c>
      <c r="O120">
        <v>3755.91</v>
      </c>
    </row>
    <row r="121" spans="1:15" x14ac:dyDescent="0.25">
      <c r="A121" s="14" t="str">
        <f>MID(Tabla1[[#This Row],[Org 2]],1,2)</f>
        <v>01</v>
      </c>
      <c r="B121" s="21" t="s">
        <v>89</v>
      </c>
      <c r="C121" s="21" t="s">
        <v>92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21</v>
      </c>
      <c r="G121" s="21" t="s">
        <v>589</v>
      </c>
      <c r="H121" t="s">
        <v>558</v>
      </c>
      <c r="I121">
        <v>0</v>
      </c>
      <c r="J121">
        <v>0</v>
      </c>
      <c r="K121">
        <v>0</v>
      </c>
      <c r="L121">
        <v>1694</v>
      </c>
      <c r="M121">
        <v>1694</v>
      </c>
      <c r="N121">
        <v>1694</v>
      </c>
      <c r="O121">
        <v>1694</v>
      </c>
    </row>
    <row r="122" spans="1:15" x14ac:dyDescent="0.25">
      <c r="A122" s="14" t="str">
        <f>MID(Tabla1[[#This Row],[Org 2]],1,2)</f>
        <v>01</v>
      </c>
      <c r="B122" s="21" t="s">
        <v>89</v>
      </c>
      <c r="C122" s="21" t="s">
        <v>92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22</v>
      </c>
      <c r="G122" s="21" t="s">
        <v>465</v>
      </c>
      <c r="H122" t="s">
        <v>466</v>
      </c>
      <c r="I122">
        <v>110000</v>
      </c>
      <c r="J122">
        <v>0</v>
      </c>
      <c r="K122">
        <v>110000</v>
      </c>
      <c r="L122">
        <v>76966.960000000006</v>
      </c>
      <c r="M122">
        <v>76966.960000000006</v>
      </c>
      <c r="N122">
        <v>36890.519999999997</v>
      </c>
      <c r="O122">
        <v>36890.519999999997</v>
      </c>
    </row>
    <row r="123" spans="1:15" x14ac:dyDescent="0.25">
      <c r="A123" s="14" t="str">
        <f>MID(Tabla1[[#This Row],[Org 2]],1,2)</f>
        <v>01</v>
      </c>
      <c r="B123" s="21" t="s">
        <v>89</v>
      </c>
      <c r="C123" s="21" t="s">
        <v>92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22</v>
      </c>
      <c r="G123" s="21" t="s">
        <v>590</v>
      </c>
      <c r="H123" t="s">
        <v>591</v>
      </c>
      <c r="I123">
        <v>9000</v>
      </c>
      <c r="J123">
        <v>0</v>
      </c>
      <c r="K123">
        <v>9000</v>
      </c>
      <c r="L123">
        <v>10427.959999999999</v>
      </c>
      <c r="M123">
        <v>10427.959999999999</v>
      </c>
      <c r="N123">
        <v>5184.59</v>
      </c>
      <c r="O123">
        <v>5184.59</v>
      </c>
    </row>
    <row r="124" spans="1:15" x14ac:dyDescent="0.25">
      <c r="A124" s="14" t="str">
        <f>MID(Tabla1[[#This Row],[Org 2]],1,2)</f>
        <v>01</v>
      </c>
      <c r="B124" s="21" t="s">
        <v>89</v>
      </c>
      <c r="C124" s="21" t="s">
        <v>92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22</v>
      </c>
      <c r="G124" s="21" t="s">
        <v>592</v>
      </c>
      <c r="H124" t="s">
        <v>593</v>
      </c>
      <c r="I124">
        <v>14000</v>
      </c>
      <c r="J124">
        <v>0</v>
      </c>
      <c r="K124">
        <v>14000</v>
      </c>
      <c r="L124">
        <v>13740.97</v>
      </c>
      <c r="M124">
        <v>13740.97</v>
      </c>
      <c r="N124">
        <v>0</v>
      </c>
      <c r="O124">
        <v>0</v>
      </c>
    </row>
    <row r="125" spans="1:15" x14ac:dyDescent="0.25">
      <c r="A125" s="14" t="str">
        <f>MID(Tabla1[[#This Row],[Org 2]],1,2)</f>
        <v>01</v>
      </c>
      <c r="B125" s="21" t="s">
        <v>89</v>
      </c>
      <c r="C125" s="21" t="s">
        <v>92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21" t="s">
        <v>594</v>
      </c>
      <c r="H125" t="s">
        <v>595</v>
      </c>
      <c r="I125">
        <v>1000</v>
      </c>
      <c r="J125">
        <v>0</v>
      </c>
      <c r="K125">
        <v>1000</v>
      </c>
      <c r="L125">
        <v>0</v>
      </c>
      <c r="M125">
        <v>0</v>
      </c>
      <c r="N125">
        <v>0</v>
      </c>
      <c r="O125">
        <v>0</v>
      </c>
    </row>
    <row r="126" spans="1:15" x14ac:dyDescent="0.25">
      <c r="A126" s="14" t="str">
        <f>MID(Tabla1[[#This Row],[Org 2]],1,2)</f>
        <v>01</v>
      </c>
      <c r="B126" s="21" t="s">
        <v>89</v>
      </c>
      <c r="C126" s="21" t="s">
        <v>92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21" t="s">
        <v>473</v>
      </c>
      <c r="H126" t="s">
        <v>474</v>
      </c>
      <c r="I126">
        <v>1000</v>
      </c>
      <c r="J126">
        <v>0</v>
      </c>
      <c r="K126">
        <v>1000</v>
      </c>
      <c r="L126">
        <v>0</v>
      </c>
      <c r="M126">
        <v>0</v>
      </c>
      <c r="N126">
        <v>0</v>
      </c>
      <c r="O126">
        <v>0</v>
      </c>
    </row>
    <row r="127" spans="1:15" x14ac:dyDescent="0.25">
      <c r="A127" s="14" t="str">
        <f>MID(Tabla1[[#This Row],[Org 2]],1,2)</f>
        <v>01</v>
      </c>
      <c r="B127" s="21" t="s">
        <v>89</v>
      </c>
      <c r="C127" s="21" t="s">
        <v>92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21" t="s">
        <v>567</v>
      </c>
      <c r="H127" t="s">
        <v>568</v>
      </c>
      <c r="I127">
        <v>1000</v>
      </c>
      <c r="J127">
        <v>0</v>
      </c>
      <c r="K127">
        <v>1000</v>
      </c>
      <c r="L127">
        <v>179.61</v>
      </c>
      <c r="M127">
        <v>179.61</v>
      </c>
      <c r="N127">
        <v>179.61</v>
      </c>
      <c r="O127">
        <v>179.61</v>
      </c>
    </row>
    <row r="128" spans="1:15" x14ac:dyDescent="0.25">
      <c r="A128" s="14" t="str">
        <f>MID(Tabla1[[#This Row],[Org 2]],1,2)</f>
        <v>01</v>
      </c>
      <c r="B128" s="21" t="s">
        <v>89</v>
      </c>
      <c r="C128" s="21" t="s">
        <v>92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21" t="s">
        <v>569</v>
      </c>
      <c r="H128" t="s">
        <v>570</v>
      </c>
      <c r="I128">
        <v>12500</v>
      </c>
      <c r="J128">
        <v>0</v>
      </c>
      <c r="K128">
        <v>12500</v>
      </c>
      <c r="L128">
        <v>7503.79</v>
      </c>
      <c r="M128">
        <v>7503.79</v>
      </c>
      <c r="N128">
        <v>6474.08</v>
      </c>
      <c r="O128">
        <v>6474.08</v>
      </c>
    </row>
    <row r="129" spans="1:15" x14ac:dyDescent="0.25">
      <c r="A129" s="14" t="str">
        <f>MID(Tabla1[[#This Row],[Org 2]],1,2)</f>
        <v>01</v>
      </c>
      <c r="B129" s="21" t="s">
        <v>89</v>
      </c>
      <c r="C129" s="21" t="s">
        <v>92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21" t="s">
        <v>479</v>
      </c>
      <c r="H129" t="s">
        <v>480</v>
      </c>
      <c r="I129">
        <v>3500</v>
      </c>
      <c r="J129">
        <v>0</v>
      </c>
      <c r="K129">
        <v>3500</v>
      </c>
      <c r="L129">
        <v>2744.61</v>
      </c>
      <c r="M129">
        <v>2744.61</v>
      </c>
      <c r="N129">
        <v>0</v>
      </c>
      <c r="O129">
        <v>0</v>
      </c>
    </row>
    <row r="130" spans="1:15" x14ac:dyDescent="0.25">
      <c r="A130" s="14" t="str">
        <f>MID(Tabla1[[#This Row],[Org 2]],1,2)</f>
        <v>01</v>
      </c>
      <c r="B130" s="21" t="s">
        <v>89</v>
      </c>
      <c r="C130" s="21" t="s">
        <v>92</v>
      </c>
      <c r="D130" s="15" t="str">
        <f>VLOOKUP(Tabla1[[#This Row],[Prog.]],Hoja2!B:C,2,FALSE)</f>
        <v>Unidad de régimen interior</v>
      </c>
      <c r="E130" s="16" t="str">
        <f t="shared" si="2"/>
        <v>2</v>
      </c>
      <c r="F130" s="16" t="str">
        <f t="shared" si="3"/>
        <v>22</v>
      </c>
      <c r="G130" s="21" t="s">
        <v>596</v>
      </c>
      <c r="H130" t="s">
        <v>597</v>
      </c>
      <c r="I130">
        <v>1000</v>
      </c>
      <c r="J130">
        <v>0</v>
      </c>
      <c r="K130">
        <v>1000</v>
      </c>
      <c r="L130">
        <v>0</v>
      </c>
      <c r="M130">
        <v>0</v>
      </c>
      <c r="N130">
        <v>0</v>
      </c>
      <c r="O130">
        <v>0</v>
      </c>
    </row>
    <row r="131" spans="1:15" x14ac:dyDescent="0.25">
      <c r="A131" s="14" t="str">
        <f>MID(Tabla1[[#This Row],[Org 2]],1,2)</f>
        <v>01</v>
      </c>
      <c r="B131" s="21" t="s">
        <v>89</v>
      </c>
      <c r="C131" s="21" t="s">
        <v>92</v>
      </c>
      <c r="D131" s="15" t="str">
        <f>VLOOKUP(Tabla1[[#This Row],[Prog.]],Hoja2!B:C,2,FALSE)</f>
        <v>Unidad de régimen interior</v>
      </c>
      <c r="E131" s="16" t="str">
        <f t="shared" ref="E131:E193" si="4">LEFT(G131,1)</f>
        <v>2</v>
      </c>
      <c r="F131" s="16" t="str">
        <f t="shared" ref="F131:F193" si="5">LEFT(G131,2)</f>
        <v>22</v>
      </c>
      <c r="G131" s="21" t="s">
        <v>483</v>
      </c>
      <c r="H131" t="s">
        <v>484</v>
      </c>
      <c r="I131">
        <v>9500</v>
      </c>
      <c r="J131">
        <v>0</v>
      </c>
      <c r="K131">
        <v>9500</v>
      </c>
      <c r="L131">
        <v>8565.19</v>
      </c>
      <c r="M131">
        <v>8565.19</v>
      </c>
      <c r="N131">
        <v>7227.05</v>
      </c>
      <c r="O131">
        <v>7227.05</v>
      </c>
    </row>
    <row r="132" spans="1:15" x14ac:dyDescent="0.25">
      <c r="A132" s="14" t="str">
        <f>MID(Tabla1[[#This Row],[Org 2]],1,2)</f>
        <v>01</v>
      </c>
      <c r="B132" s="21" t="s">
        <v>89</v>
      </c>
      <c r="C132" s="21" t="s">
        <v>92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22</v>
      </c>
      <c r="G132" s="21" t="s">
        <v>489</v>
      </c>
      <c r="H132" t="s">
        <v>490</v>
      </c>
      <c r="I132">
        <v>8500</v>
      </c>
      <c r="J132">
        <v>0</v>
      </c>
      <c r="K132">
        <v>8500</v>
      </c>
      <c r="L132">
        <v>859.1</v>
      </c>
      <c r="M132">
        <v>859.1</v>
      </c>
      <c r="N132">
        <v>0</v>
      </c>
      <c r="O132">
        <v>0</v>
      </c>
    </row>
    <row r="133" spans="1:15" x14ac:dyDescent="0.25">
      <c r="A133" s="14" t="str">
        <f>MID(Tabla1[[#This Row],[Org 2]],1,2)</f>
        <v>01</v>
      </c>
      <c r="B133" s="21" t="s">
        <v>89</v>
      </c>
      <c r="C133" s="21" t="s">
        <v>92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23</v>
      </c>
      <c r="G133" s="21" t="s">
        <v>491</v>
      </c>
      <c r="H133" t="s">
        <v>492</v>
      </c>
      <c r="I133">
        <v>1000</v>
      </c>
      <c r="J133">
        <v>0</v>
      </c>
      <c r="K133">
        <v>1000</v>
      </c>
      <c r="L133">
        <v>239.81</v>
      </c>
      <c r="M133">
        <v>239.81</v>
      </c>
      <c r="N133">
        <v>239.81</v>
      </c>
      <c r="O133">
        <v>211.61</v>
      </c>
    </row>
    <row r="134" spans="1:15" x14ac:dyDescent="0.25">
      <c r="A134" s="14" t="str">
        <f>MID(Tabla1[[#This Row],[Org 2]],1,2)</f>
        <v>01</v>
      </c>
      <c r="B134" s="21" t="s">
        <v>89</v>
      </c>
      <c r="C134" s="21" t="s">
        <v>92</v>
      </c>
      <c r="D134" s="15" t="str">
        <f>VLOOKUP(Tabla1[[#This Row],[Prog.]],Hoja2!B:C,2,FALSE)</f>
        <v>Unidad de régimen interior</v>
      </c>
      <c r="E134" s="16" t="str">
        <f t="shared" si="4"/>
        <v>2</v>
      </c>
      <c r="F134" s="16" t="str">
        <f t="shared" si="5"/>
        <v>23</v>
      </c>
      <c r="G134" s="21" t="s">
        <v>493</v>
      </c>
      <c r="H134" t="s">
        <v>494</v>
      </c>
      <c r="I134">
        <v>1000</v>
      </c>
      <c r="J134">
        <v>0</v>
      </c>
      <c r="K134">
        <v>1000</v>
      </c>
      <c r="L134">
        <v>724.9</v>
      </c>
      <c r="M134">
        <v>724.9</v>
      </c>
      <c r="N134">
        <v>724.9</v>
      </c>
      <c r="O134">
        <v>724.9</v>
      </c>
    </row>
    <row r="135" spans="1:15" x14ac:dyDescent="0.25">
      <c r="A135" s="14" t="str">
        <f>MID(Tabla1[[#This Row],[Org 2]],1,2)</f>
        <v>01</v>
      </c>
      <c r="B135" s="21" t="s">
        <v>89</v>
      </c>
      <c r="C135" s="21" t="s">
        <v>93</v>
      </c>
      <c r="D135" s="15" t="str">
        <f>VLOOKUP(Tabla1[[#This Row],[Prog.]],Hoja2!B:C,2,FALSE)</f>
        <v>Imprenta municipal</v>
      </c>
      <c r="E135" s="16" t="str">
        <f t="shared" si="4"/>
        <v>1</v>
      </c>
      <c r="F135" s="16" t="str">
        <f t="shared" si="5"/>
        <v>13</v>
      </c>
      <c r="G135" s="21" t="s">
        <v>448</v>
      </c>
      <c r="H135" t="s">
        <v>431</v>
      </c>
      <c r="I135">
        <v>47317</v>
      </c>
      <c r="J135">
        <v>0</v>
      </c>
      <c r="K135">
        <v>47317</v>
      </c>
      <c r="L135">
        <v>47600.59</v>
      </c>
      <c r="M135">
        <v>47600.59</v>
      </c>
      <c r="N135">
        <v>40326.379999999997</v>
      </c>
      <c r="O135">
        <v>40326.379999999997</v>
      </c>
    </row>
    <row r="136" spans="1:15" x14ac:dyDescent="0.25">
      <c r="A136" s="14" t="str">
        <f>MID(Tabla1[[#This Row],[Org 2]],1,2)</f>
        <v>01</v>
      </c>
      <c r="B136" s="21" t="s">
        <v>89</v>
      </c>
      <c r="C136" s="21" t="s">
        <v>93</v>
      </c>
      <c r="D136" s="15" t="str">
        <f>VLOOKUP(Tabla1[[#This Row],[Prog.]],Hoja2!B:C,2,FALSE)</f>
        <v>Imprenta municipal</v>
      </c>
      <c r="E136" s="16" t="str">
        <f t="shared" si="4"/>
        <v>1</v>
      </c>
      <c r="F136" s="16" t="str">
        <f t="shared" si="5"/>
        <v>13</v>
      </c>
      <c r="G136" s="21" t="s">
        <v>449</v>
      </c>
      <c r="H136" t="s">
        <v>450</v>
      </c>
      <c r="I136">
        <v>48445</v>
      </c>
      <c r="J136">
        <v>10000</v>
      </c>
      <c r="K136">
        <v>58445</v>
      </c>
      <c r="L136">
        <v>48989.25</v>
      </c>
      <c r="M136">
        <v>48989.25</v>
      </c>
      <c r="N136">
        <v>41743.26</v>
      </c>
      <c r="O136">
        <v>41743.26</v>
      </c>
    </row>
    <row r="137" spans="1:15" x14ac:dyDescent="0.25">
      <c r="A137" s="14" t="str">
        <f>MID(Tabla1[[#This Row],[Org 2]],1,2)</f>
        <v>01</v>
      </c>
      <c r="B137" s="21" t="s">
        <v>89</v>
      </c>
      <c r="C137" s="21" t="s">
        <v>93</v>
      </c>
      <c r="D137" s="15" t="str">
        <f>VLOOKUP(Tabla1[[#This Row],[Prog.]],Hoja2!B:C,2,FALSE)</f>
        <v>Imprenta municipal</v>
      </c>
      <c r="E137" s="16" t="str">
        <f t="shared" si="4"/>
        <v>2</v>
      </c>
      <c r="F137" s="16" t="str">
        <f t="shared" si="5"/>
        <v>20</v>
      </c>
      <c r="G137" s="21" t="s">
        <v>455</v>
      </c>
      <c r="H137" t="s">
        <v>456</v>
      </c>
      <c r="I137">
        <v>5200</v>
      </c>
      <c r="J137">
        <v>500</v>
      </c>
      <c r="K137">
        <v>5700</v>
      </c>
      <c r="L137">
        <v>5290.22</v>
      </c>
      <c r="M137">
        <v>5290.22</v>
      </c>
      <c r="N137">
        <v>3590.21</v>
      </c>
      <c r="O137">
        <v>3590.21</v>
      </c>
    </row>
    <row r="138" spans="1:15" x14ac:dyDescent="0.25">
      <c r="A138" s="14" t="str">
        <f>MID(Tabla1[[#This Row],[Org 2]],1,2)</f>
        <v>01</v>
      </c>
      <c r="B138" s="21" t="s">
        <v>89</v>
      </c>
      <c r="C138" s="21" t="s">
        <v>93</v>
      </c>
      <c r="D138" s="15" t="str">
        <f>VLOOKUP(Tabla1[[#This Row],[Prog.]],Hoja2!B:C,2,FALSE)</f>
        <v>Imprenta municipal</v>
      </c>
      <c r="E138" s="16" t="str">
        <f t="shared" si="4"/>
        <v>2</v>
      </c>
      <c r="F138" s="16" t="str">
        <f t="shared" si="5"/>
        <v>21</v>
      </c>
      <c r="G138" s="21" t="s">
        <v>461</v>
      </c>
      <c r="H138" t="s">
        <v>462</v>
      </c>
      <c r="I138">
        <v>9000</v>
      </c>
      <c r="J138">
        <v>0</v>
      </c>
      <c r="K138">
        <v>9000</v>
      </c>
      <c r="L138">
        <v>74.099999999999994</v>
      </c>
      <c r="M138">
        <v>74.099999999999994</v>
      </c>
      <c r="N138">
        <v>48.72</v>
      </c>
      <c r="O138">
        <v>48.72</v>
      </c>
    </row>
    <row r="139" spans="1:15" x14ac:dyDescent="0.25">
      <c r="A139" s="14" t="str">
        <f>MID(Tabla1[[#This Row],[Org 2]],1,2)</f>
        <v>01</v>
      </c>
      <c r="B139" s="21" t="s">
        <v>89</v>
      </c>
      <c r="C139" s="21" t="s">
        <v>93</v>
      </c>
      <c r="D139" s="15" t="str">
        <f>VLOOKUP(Tabla1[[#This Row],[Prog.]],Hoja2!B:C,2,FALSE)</f>
        <v>Imprenta municipal</v>
      </c>
      <c r="E139" s="16" t="str">
        <f t="shared" si="4"/>
        <v>2</v>
      </c>
      <c r="F139" s="16" t="str">
        <f t="shared" si="5"/>
        <v>21</v>
      </c>
      <c r="G139" s="21" t="s">
        <v>463</v>
      </c>
      <c r="H139" t="s">
        <v>464</v>
      </c>
      <c r="I139">
        <v>500</v>
      </c>
      <c r="J139">
        <v>0</v>
      </c>
      <c r="K139">
        <v>500</v>
      </c>
      <c r="L139">
        <v>0</v>
      </c>
      <c r="M139">
        <v>0</v>
      </c>
      <c r="N139">
        <v>0</v>
      </c>
      <c r="O139">
        <v>0</v>
      </c>
    </row>
    <row r="140" spans="1:15" x14ac:dyDescent="0.25">
      <c r="A140" s="14" t="str">
        <f>MID(Tabla1[[#This Row],[Org 2]],1,2)</f>
        <v>01</v>
      </c>
      <c r="B140" s="21" t="s">
        <v>89</v>
      </c>
      <c r="C140" s="21" t="s">
        <v>93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22</v>
      </c>
      <c r="G140" s="21" t="s">
        <v>469</v>
      </c>
      <c r="H140" t="s">
        <v>470</v>
      </c>
      <c r="I140">
        <v>7000</v>
      </c>
      <c r="J140">
        <v>0</v>
      </c>
      <c r="K140">
        <v>7000</v>
      </c>
      <c r="L140">
        <v>4680</v>
      </c>
      <c r="M140">
        <v>4680</v>
      </c>
      <c r="N140">
        <v>2570.09</v>
      </c>
      <c r="O140">
        <v>2570.09</v>
      </c>
    </row>
    <row r="141" spans="1:15" x14ac:dyDescent="0.25">
      <c r="A141" s="14" t="str">
        <f>MID(Tabla1[[#This Row],[Org 2]],1,2)</f>
        <v>01</v>
      </c>
      <c r="B141" s="21" t="s">
        <v>89</v>
      </c>
      <c r="C141" s="21" t="s">
        <v>93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22</v>
      </c>
      <c r="G141" s="21" t="s">
        <v>592</v>
      </c>
      <c r="H141" t="s">
        <v>593</v>
      </c>
      <c r="I141">
        <v>2000</v>
      </c>
      <c r="J141">
        <v>0</v>
      </c>
      <c r="K141">
        <v>2000</v>
      </c>
      <c r="L141">
        <v>976.77</v>
      </c>
      <c r="M141">
        <v>976.77</v>
      </c>
      <c r="N141">
        <v>976.77</v>
      </c>
      <c r="O141">
        <v>976.77</v>
      </c>
    </row>
    <row r="142" spans="1:15" x14ac:dyDescent="0.25">
      <c r="A142" s="14" t="str">
        <f>MID(Tabla1[[#This Row],[Org 2]],1,2)</f>
        <v>01</v>
      </c>
      <c r="B142" s="21" t="s">
        <v>89</v>
      </c>
      <c r="C142" s="21" t="s">
        <v>93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22</v>
      </c>
      <c r="G142" s="21" t="s">
        <v>473</v>
      </c>
      <c r="H142" t="s">
        <v>474</v>
      </c>
      <c r="I142">
        <v>112000</v>
      </c>
      <c r="J142">
        <v>-10500</v>
      </c>
      <c r="K142">
        <v>101500</v>
      </c>
      <c r="L142">
        <v>52503.360000000001</v>
      </c>
      <c r="M142">
        <v>52503.360000000001</v>
      </c>
      <c r="N142">
        <v>26019.08</v>
      </c>
      <c r="O142">
        <v>26019.08</v>
      </c>
    </row>
    <row r="143" spans="1:15" x14ac:dyDescent="0.25">
      <c r="A143" s="14" t="str">
        <f>MID(Tabla1[[#This Row],[Org 2]],1,2)</f>
        <v>01</v>
      </c>
      <c r="B143" s="21" t="s">
        <v>89</v>
      </c>
      <c r="C143" s="21" t="s">
        <v>93</v>
      </c>
      <c r="D143" s="15" t="str">
        <f>VLOOKUP(Tabla1[[#This Row],[Prog.]],Hoja2!B:C,2,FALSE)</f>
        <v>Imprenta municipal</v>
      </c>
      <c r="E143" s="16" t="str">
        <f t="shared" si="4"/>
        <v>2</v>
      </c>
      <c r="F143" s="16" t="str">
        <f t="shared" si="5"/>
        <v>22</v>
      </c>
      <c r="G143" s="21" t="s">
        <v>483</v>
      </c>
      <c r="H143" t="s">
        <v>484</v>
      </c>
      <c r="I143">
        <v>2000</v>
      </c>
      <c r="J143">
        <v>0</v>
      </c>
      <c r="K143">
        <v>2000</v>
      </c>
      <c r="L143">
        <v>1600.1</v>
      </c>
      <c r="M143">
        <v>1600.1</v>
      </c>
      <c r="N143">
        <v>248.68</v>
      </c>
      <c r="O143">
        <v>248.68</v>
      </c>
    </row>
    <row r="144" spans="1:15" x14ac:dyDescent="0.25">
      <c r="A144" s="14" t="str">
        <f>MID(Tabla1[[#This Row],[Org 2]],1,2)</f>
        <v>01</v>
      </c>
      <c r="B144" s="21" t="s">
        <v>89</v>
      </c>
      <c r="C144" s="21" t="s">
        <v>94</v>
      </c>
      <c r="D144" s="15" t="str">
        <f>VLOOKUP(Tabla1[[#This Row],[Prog.]],Hoja2!B:C,2,FALSE)</f>
        <v>Archivo municipal</v>
      </c>
      <c r="E144" s="16" t="str">
        <f t="shared" si="4"/>
        <v>1</v>
      </c>
      <c r="F144" s="16" t="str">
        <f t="shared" si="5"/>
        <v>12</v>
      </c>
      <c r="G144" s="21" t="s">
        <v>432</v>
      </c>
      <c r="H144" t="s">
        <v>433</v>
      </c>
      <c r="I144">
        <v>18087</v>
      </c>
      <c r="J144">
        <v>0</v>
      </c>
      <c r="K144">
        <v>18087</v>
      </c>
      <c r="L144">
        <v>18611.53</v>
      </c>
      <c r="M144">
        <v>18611.53</v>
      </c>
      <c r="N144">
        <v>15576.25</v>
      </c>
      <c r="O144">
        <v>15576.25</v>
      </c>
    </row>
    <row r="145" spans="1:15" x14ac:dyDescent="0.25">
      <c r="A145" s="14" t="str">
        <f>MID(Tabla1[[#This Row],[Org 2]],1,2)</f>
        <v>01</v>
      </c>
      <c r="B145" s="21" t="s">
        <v>89</v>
      </c>
      <c r="C145" s="21" t="s">
        <v>94</v>
      </c>
      <c r="D145" s="15" t="str">
        <f>VLOOKUP(Tabla1[[#This Row],[Prog.]],Hoja2!B:C,2,FALSE)</f>
        <v>Archivo municipal</v>
      </c>
      <c r="E145" s="16" t="str">
        <f t="shared" si="4"/>
        <v>1</v>
      </c>
      <c r="F145" s="16" t="str">
        <f t="shared" si="5"/>
        <v>12</v>
      </c>
      <c r="G145" s="21" t="s">
        <v>434</v>
      </c>
      <c r="H145" t="s">
        <v>435</v>
      </c>
      <c r="I145">
        <v>95430</v>
      </c>
      <c r="J145">
        <v>-4000</v>
      </c>
      <c r="K145">
        <v>91430</v>
      </c>
      <c r="L145">
        <v>81741.429999999993</v>
      </c>
      <c r="M145">
        <v>81741.429999999993</v>
      </c>
      <c r="N145">
        <v>65273.71</v>
      </c>
      <c r="O145">
        <v>65273.71</v>
      </c>
    </row>
    <row r="146" spans="1:15" x14ac:dyDescent="0.25">
      <c r="A146" s="14" t="str">
        <f>MID(Tabla1[[#This Row],[Org 2]],1,2)</f>
        <v>01</v>
      </c>
      <c r="B146" s="21" t="s">
        <v>89</v>
      </c>
      <c r="C146" s="21" t="s">
        <v>94</v>
      </c>
      <c r="D146" s="15" t="str">
        <f>VLOOKUP(Tabla1[[#This Row],[Prog.]],Hoja2!B:C,2,FALSE)</f>
        <v>Archivo municipal</v>
      </c>
      <c r="E146" s="16" t="str">
        <f t="shared" si="4"/>
        <v>1</v>
      </c>
      <c r="F146" s="16" t="str">
        <f t="shared" si="5"/>
        <v>12</v>
      </c>
      <c r="G146" s="21" t="s">
        <v>438</v>
      </c>
      <c r="H146" t="s">
        <v>439</v>
      </c>
      <c r="I146">
        <v>10325</v>
      </c>
      <c r="J146">
        <v>0</v>
      </c>
      <c r="K146">
        <v>10325</v>
      </c>
      <c r="L146">
        <v>10553.13</v>
      </c>
      <c r="M146">
        <v>10553.13</v>
      </c>
      <c r="N146">
        <v>8688.39</v>
      </c>
      <c r="O146">
        <v>8688.39</v>
      </c>
    </row>
    <row r="147" spans="1:15" x14ac:dyDescent="0.25">
      <c r="A147" s="14" t="str">
        <f>MID(Tabla1[[#This Row],[Org 2]],1,2)</f>
        <v>01</v>
      </c>
      <c r="B147" s="21" t="s">
        <v>89</v>
      </c>
      <c r="C147" s="21" t="s">
        <v>94</v>
      </c>
      <c r="D147" s="15" t="str">
        <f>VLOOKUP(Tabla1[[#This Row],[Prog.]],Hoja2!B:C,2,FALSE)</f>
        <v>Archivo municipal</v>
      </c>
      <c r="E147" s="16" t="str">
        <f t="shared" si="4"/>
        <v>1</v>
      </c>
      <c r="F147" s="16" t="str">
        <f t="shared" si="5"/>
        <v>12</v>
      </c>
      <c r="G147" s="21" t="s">
        <v>440</v>
      </c>
      <c r="H147" t="s">
        <v>441</v>
      </c>
      <c r="I147">
        <v>30174</v>
      </c>
      <c r="J147">
        <v>0</v>
      </c>
      <c r="K147">
        <v>30174</v>
      </c>
      <c r="L147">
        <v>26689.01</v>
      </c>
      <c r="M147">
        <v>26689.01</v>
      </c>
      <c r="N147">
        <v>22168.43</v>
      </c>
      <c r="O147">
        <v>22168.43</v>
      </c>
    </row>
    <row r="148" spans="1:15" x14ac:dyDescent="0.25">
      <c r="A148" s="14" t="str">
        <f>MID(Tabla1[[#This Row],[Org 2]],1,2)</f>
        <v>01</v>
      </c>
      <c r="B148" s="21" t="s">
        <v>89</v>
      </c>
      <c r="C148" s="21" t="s">
        <v>94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21" t="s">
        <v>442</v>
      </c>
      <c r="H148" t="s">
        <v>443</v>
      </c>
      <c r="I148">
        <v>70713</v>
      </c>
      <c r="J148">
        <v>0</v>
      </c>
      <c r="K148">
        <v>70713</v>
      </c>
      <c r="L148">
        <v>70067.38</v>
      </c>
      <c r="M148">
        <v>70067.38</v>
      </c>
      <c r="N148">
        <v>51828.61</v>
      </c>
      <c r="O148">
        <v>51828.61</v>
      </c>
    </row>
    <row r="149" spans="1:15" x14ac:dyDescent="0.25">
      <c r="A149" s="14" t="str">
        <f>MID(Tabla1[[#This Row],[Org 2]],1,2)</f>
        <v>01</v>
      </c>
      <c r="B149" s="21" t="s">
        <v>89</v>
      </c>
      <c r="C149" s="21" t="s">
        <v>94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21" t="s">
        <v>444</v>
      </c>
      <c r="H149" t="s">
        <v>445</v>
      </c>
      <c r="I149">
        <v>177149</v>
      </c>
      <c r="J149">
        <v>0</v>
      </c>
      <c r="K149">
        <v>177149</v>
      </c>
      <c r="L149">
        <v>164207.04999999999</v>
      </c>
      <c r="M149">
        <v>164207.04999999999</v>
      </c>
      <c r="N149">
        <v>134844.94</v>
      </c>
      <c r="O149">
        <v>134844.94</v>
      </c>
    </row>
    <row r="150" spans="1:15" x14ac:dyDescent="0.25">
      <c r="A150" s="14" t="str">
        <f>MID(Tabla1[[#This Row],[Org 2]],1,2)</f>
        <v>01</v>
      </c>
      <c r="B150" s="21" t="s">
        <v>89</v>
      </c>
      <c r="C150" s="21" t="s">
        <v>94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12</v>
      </c>
      <c r="G150" s="21" t="s">
        <v>446</v>
      </c>
      <c r="H150" t="s">
        <v>447</v>
      </c>
      <c r="I150">
        <v>12222</v>
      </c>
      <c r="J150">
        <v>0</v>
      </c>
      <c r="K150">
        <v>12222</v>
      </c>
      <c r="L150">
        <v>13257.1</v>
      </c>
      <c r="M150">
        <v>13257.1</v>
      </c>
      <c r="N150">
        <v>10485.94</v>
      </c>
      <c r="O150">
        <v>10485.94</v>
      </c>
    </row>
    <row r="151" spans="1:15" x14ac:dyDescent="0.25">
      <c r="A151" s="14" t="str">
        <f>MID(Tabla1[[#This Row],[Org 2]],1,2)</f>
        <v>01</v>
      </c>
      <c r="B151" s="21" t="s">
        <v>89</v>
      </c>
      <c r="C151" s="21" t="s">
        <v>94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13</v>
      </c>
      <c r="G151" s="21" t="s">
        <v>448</v>
      </c>
      <c r="H151" t="s">
        <v>431</v>
      </c>
      <c r="I151">
        <v>34156</v>
      </c>
      <c r="J151">
        <v>0</v>
      </c>
      <c r="K151">
        <v>34156</v>
      </c>
      <c r="L151">
        <v>33622.74</v>
      </c>
      <c r="M151">
        <v>33622.74</v>
      </c>
      <c r="N151">
        <v>27471.91</v>
      </c>
      <c r="O151">
        <v>27471.91</v>
      </c>
    </row>
    <row r="152" spans="1:15" x14ac:dyDescent="0.25">
      <c r="A152" s="14" t="str">
        <f>MID(Tabla1[[#This Row],[Org 2]],1,2)</f>
        <v>01</v>
      </c>
      <c r="B152" s="21" t="s">
        <v>89</v>
      </c>
      <c r="C152" s="21" t="s">
        <v>94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13</v>
      </c>
      <c r="G152" s="21" t="s">
        <v>449</v>
      </c>
      <c r="H152" t="s">
        <v>450</v>
      </c>
      <c r="I152">
        <v>35585</v>
      </c>
      <c r="J152">
        <v>8000</v>
      </c>
      <c r="K152">
        <v>43585</v>
      </c>
      <c r="L152">
        <v>32739.09</v>
      </c>
      <c r="M152">
        <v>32739.09</v>
      </c>
      <c r="N152">
        <v>27569.29</v>
      </c>
      <c r="O152">
        <v>27569.29</v>
      </c>
    </row>
    <row r="153" spans="1:15" x14ac:dyDescent="0.25">
      <c r="A153" s="14" t="str">
        <f>MID(Tabla1[[#This Row],[Org 2]],1,2)</f>
        <v>01</v>
      </c>
      <c r="B153" s="21" t="s">
        <v>89</v>
      </c>
      <c r="C153" s="21" t="s">
        <v>94</v>
      </c>
      <c r="D153" s="15" t="str">
        <f>VLOOKUP(Tabla1[[#This Row],[Prog.]],Hoja2!B:C,2,FALSE)</f>
        <v>Archivo municipal</v>
      </c>
      <c r="E153" s="16" t="str">
        <f t="shared" si="4"/>
        <v>1</v>
      </c>
      <c r="F153" s="16" t="str">
        <f t="shared" si="5"/>
        <v>13</v>
      </c>
      <c r="G153" s="21" t="s">
        <v>451</v>
      </c>
      <c r="H153" t="s">
        <v>452</v>
      </c>
      <c r="I153">
        <v>0</v>
      </c>
      <c r="J153">
        <v>0</v>
      </c>
      <c r="K153">
        <v>0</v>
      </c>
      <c r="L153">
        <v>3376.34</v>
      </c>
      <c r="M153">
        <v>3376.34</v>
      </c>
      <c r="N153">
        <v>2704.26</v>
      </c>
      <c r="O153">
        <v>2704.26</v>
      </c>
    </row>
    <row r="154" spans="1:15" x14ac:dyDescent="0.25">
      <c r="A154" s="14" t="str">
        <f>MID(Tabla1[[#This Row],[Org 2]],1,2)</f>
        <v>01</v>
      </c>
      <c r="B154" s="21" t="s">
        <v>89</v>
      </c>
      <c r="C154" s="21" t="s">
        <v>94</v>
      </c>
      <c r="D154" s="15" t="str">
        <f>VLOOKUP(Tabla1[[#This Row],[Prog.]],Hoja2!B:C,2,FALSE)</f>
        <v>Archivo municipal</v>
      </c>
      <c r="E154" s="16" t="str">
        <f t="shared" si="4"/>
        <v>2</v>
      </c>
      <c r="F154" s="16" t="str">
        <f t="shared" si="5"/>
        <v>20</v>
      </c>
      <c r="G154" s="21" t="s">
        <v>455</v>
      </c>
      <c r="H154" t="s">
        <v>456</v>
      </c>
      <c r="I154">
        <v>1600</v>
      </c>
      <c r="J154">
        <v>0</v>
      </c>
      <c r="K154">
        <v>1600</v>
      </c>
      <c r="L154">
        <v>1485</v>
      </c>
      <c r="M154">
        <v>1485</v>
      </c>
      <c r="N154">
        <v>985.53</v>
      </c>
      <c r="O154">
        <v>985.53</v>
      </c>
    </row>
    <row r="155" spans="1:15" x14ac:dyDescent="0.25">
      <c r="A155" s="14" t="str">
        <f>MID(Tabla1[[#This Row],[Org 2]],1,2)</f>
        <v>01</v>
      </c>
      <c r="B155" s="21" t="s">
        <v>89</v>
      </c>
      <c r="C155" s="21" t="s">
        <v>94</v>
      </c>
      <c r="D155" s="15" t="str">
        <f>VLOOKUP(Tabla1[[#This Row],[Prog.]],Hoja2!B:C,2,FALSE)</f>
        <v>Archivo municipal</v>
      </c>
      <c r="E155" s="16" t="str">
        <f t="shared" si="4"/>
        <v>2</v>
      </c>
      <c r="F155" s="16" t="str">
        <f t="shared" si="5"/>
        <v>21</v>
      </c>
      <c r="G155" s="21" t="s">
        <v>461</v>
      </c>
      <c r="H155" t="s">
        <v>462</v>
      </c>
      <c r="I155">
        <v>1000</v>
      </c>
      <c r="J155">
        <v>0</v>
      </c>
      <c r="K155">
        <v>1000</v>
      </c>
      <c r="L155">
        <v>535.26</v>
      </c>
      <c r="M155">
        <v>535.26</v>
      </c>
      <c r="N155">
        <v>344.28</v>
      </c>
      <c r="O155">
        <v>344.28</v>
      </c>
    </row>
    <row r="156" spans="1:15" x14ac:dyDescent="0.25">
      <c r="A156" s="14" t="str">
        <f>MID(Tabla1[[#This Row],[Org 2]],1,2)</f>
        <v>01</v>
      </c>
      <c r="B156" s="21" t="s">
        <v>89</v>
      </c>
      <c r="C156" s="21" t="s">
        <v>94</v>
      </c>
      <c r="D156" s="15" t="str">
        <f>VLOOKUP(Tabla1[[#This Row],[Prog.]],Hoja2!B:C,2,FALSE)</f>
        <v>Archivo municipal</v>
      </c>
      <c r="E156" s="16" t="str">
        <f t="shared" si="4"/>
        <v>2</v>
      </c>
      <c r="F156" s="16" t="str">
        <f t="shared" si="5"/>
        <v>22</v>
      </c>
      <c r="G156" s="21" t="s">
        <v>465</v>
      </c>
      <c r="H156" t="s">
        <v>466</v>
      </c>
      <c r="I156">
        <v>910</v>
      </c>
      <c r="J156">
        <v>0</v>
      </c>
      <c r="K156">
        <v>910</v>
      </c>
      <c r="L156">
        <v>0</v>
      </c>
      <c r="M156">
        <v>0</v>
      </c>
      <c r="N156">
        <v>0</v>
      </c>
      <c r="O156">
        <v>0</v>
      </c>
    </row>
    <row r="157" spans="1:15" x14ac:dyDescent="0.25">
      <c r="A157" s="14" t="str">
        <f>MID(Tabla1[[#This Row],[Org 2]],1,2)</f>
        <v>01</v>
      </c>
      <c r="B157" s="21" t="s">
        <v>89</v>
      </c>
      <c r="C157" s="21" t="s">
        <v>94</v>
      </c>
      <c r="D157" s="15" t="str">
        <f>VLOOKUP(Tabla1[[#This Row],[Prog.]],Hoja2!B:C,2,FALSE)</f>
        <v>Archivo municipal</v>
      </c>
      <c r="E157" s="16" t="str">
        <f t="shared" si="4"/>
        <v>2</v>
      </c>
      <c r="F157" s="16" t="str">
        <f t="shared" si="5"/>
        <v>22</v>
      </c>
      <c r="G157" s="21" t="s">
        <v>467</v>
      </c>
      <c r="H157" t="s">
        <v>468</v>
      </c>
      <c r="I157">
        <v>59000</v>
      </c>
      <c r="J157">
        <v>0</v>
      </c>
      <c r="K157">
        <v>59000</v>
      </c>
      <c r="L157">
        <v>62826.93</v>
      </c>
      <c r="M157">
        <v>60857.69</v>
      </c>
      <c r="N157">
        <v>60437.69</v>
      </c>
      <c r="O157">
        <v>60437.69</v>
      </c>
    </row>
    <row r="158" spans="1:15" x14ac:dyDescent="0.25">
      <c r="A158" s="14" t="str">
        <f>MID(Tabla1[[#This Row],[Org 2]],1,2)</f>
        <v>01</v>
      </c>
      <c r="B158" s="21" t="s">
        <v>89</v>
      </c>
      <c r="C158" s="21" t="s">
        <v>94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22</v>
      </c>
      <c r="G158" s="21" t="s">
        <v>473</v>
      </c>
      <c r="H158" t="s">
        <v>474</v>
      </c>
      <c r="I158">
        <v>1000</v>
      </c>
      <c r="J158">
        <v>0</v>
      </c>
      <c r="K158">
        <v>1000</v>
      </c>
      <c r="L158">
        <v>2000</v>
      </c>
      <c r="M158">
        <v>411.43</v>
      </c>
      <c r="N158">
        <v>411.43</v>
      </c>
      <c r="O158">
        <v>411.43</v>
      </c>
    </row>
    <row r="159" spans="1:15" x14ac:dyDescent="0.25">
      <c r="A159" s="14" t="str">
        <f>MID(Tabla1[[#This Row],[Org 2]],1,2)</f>
        <v>01</v>
      </c>
      <c r="B159" s="21" t="s">
        <v>89</v>
      </c>
      <c r="C159" s="21" t="s">
        <v>94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22</v>
      </c>
      <c r="G159" s="21" t="s">
        <v>479</v>
      </c>
      <c r="H159" t="s">
        <v>480</v>
      </c>
      <c r="I159">
        <v>3000</v>
      </c>
      <c r="J159">
        <v>0</v>
      </c>
      <c r="K159">
        <v>3000</v>
      </c>
      <c r="L159">
        <v>7884.1</v>
      </c>
      <c r="M159">
        <v>7884.1</v>
      </c>
      <c r="N159">
        <v>4617.1000000000004</v>
      </c>
      <c r="O159">
        <v>4617.1000000000004</v>
      </c>
    </row>
    <row r="160" spans="1:15" x14ac:dyDescent="0.25">
      <c r="A160" s="14" t="str">
        <f>MID(Tabla1[[#This Row],[Org 2]],1,2)</f>
        <v>01</v>
      </c>
      <c r="B160" s="21" t="s">
        <v>89</v>
      </c>
      <c r="C160" s="21" t="s">
        <v>94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21" t="s">
        <v>481</v>
      </c>
      <c r="H160" t="s">
        <v>482</v>
      </c>
      <c r="I160">
        <v>4500</v>
      </c>
      <c r="J160">
        <v>0</v>
      </c>
      <c r="K160">
        <v>4500</v>
      </c>
      <c r="L160">
        <v>828.85</v>
      </c>
      <c r="M160">
        <v>828.85</v>
      </c>
      <c r="N160">
        <v>828.85</v>
      </c>
      <c r="O160">
        <v>828.85</v>
      </c>
    </row>
    <row r="161" spans="1:15" x14ac:dyDescent="0.25">
      <c r="A161" s="14" t="str">
        <f>MID(Tabla1[[#This Row],[Org 2]],1,2)</f>
        <v>01</v>
      </c>
      <c r="B161" s="21" t="s">
        <v>89</v>
      </c>
      <c r="C161" s="21" t="s">
        <v>94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21" t="s">
        <v>483</v>
      </c>
      <c r="H161" t="s">
        <v>484</v>
      </c>
      <c r="I161">
        <v>0</v>
      </c>
      <c r="J161">
        <v>0</v>
      </c>
      <c r="K161">
        <v>0</v>
      </c>
      <c r="L161">
        <v>148.5</v>
      </c>
      <c r="M161">
        <v>148.5</v>
      </c>
      <c r="N161">
        <v>148.5</v>
      </c>
      <c r="O161">
        <v>148.5</v>
      </c>
    </row>
    <row r="162" spans="1:15" x14ac:dyDescent="0.25">
      <c r="A162" s="14" t="str">
        <f>MID(Tabla1[[#This Row],[Org 2]],1,2)</f>
        <v>01</v>
      </c>
      <c r="B162" s="21" t="s">
        <v>89</v>
      </c>
      <c r="C162" s="21" t="s">
        <v>94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21" t="s">
        <v>487</v>
      </c>
      <c r="H162" t="s">
        <v>488</v>
      </c>
      <c r="I162">
        <v>80500</v>
      </c>
      <c r="J162">
        <v>0</v>
      </c>
      <c r="K162">
        <v>80500</v>
      </c>
      <c r="L162">
        <v>58266.9</v>
      </c>
      <c r="M162">
        <v>58266.9</v>
      </c>
      <c r="N162">
        <v>50219.86</v>
      </c>
      <c r="O162">
        <v>50219.86</v>
      </c>
    </row>
    <row r="163" spans="1:15" x14ac:dyDescent="0.25">
      <c r="A163" s="14" t="str">
        <f>MID(Tabla1[[#This Row],[Org 2]],1,2)</f>
        <v>01</v>
      </c>
      <c r="B163" s="21" t="s">
        <v>89</v>
      </c>
      <c r="C163" s="21" t="s">
        <v>94</v>
      </c>
      <c r="D163" s="15" t="str">
        <f>VLOOKUP(Tabla1[[#This Row],[Prog.]],Hoja2!B:C,2,FALSE)</f>
        <v>Archivo municipal</v>
      </c>
      <c r="E163" s="16" t="str">
        <f t="shared" si="4"/>
        <v>2</v>
      </c>
      <c r="F163" s="16" t="str">
        <f t="shared" si="5"/>
        <v>22</v>
      </c>
      <c r="G163" s="21" t="s">
        <v>489</v>
      </c>
      <c r="H163" t="s">
        <v>490</v>
      </c>
      <c r="I163">
        <v>58100</v>
      </c>
      <c r="J163">
        <v>0</v>
      </c>
      <c r="K163">
        <v>58100</v>
      </c>
      <c r="L163">
        <v>64230.68</v>
      </c>
      <c r="M163">
        <v>64230.68</v>
      </c>
      <c r="N163">
        <v>22415.58</v>
      </c>
      <c r="O163">
        <v>22415.58</v>
      </c>
    </row>
    <row r="164" spans="1:15" x14ac:dyDescent="0.25">
      <c r="A164" s="14" t="str">
        <f>MID(Tabla1[[#This Row],[Org 2]],1,2)</f>
        <v>01</v>
      </c>
      <c r="B164" s="21" t="s">
        <v>89</v>
      </c>
      <c r="C164" s="21" t="s">
        <v>94</v>
      </c>
      <c r="D164" s="15" t="str">
        <f>VLOOKUP(Tabla1[[#This Row],[Prog.]],Hoja2!B:C,2,FALSE)</f>
        <v>Archivo municipal</v>
      </c>
      <c r="E164" s="16" t="str">
        <f t="shared" si="4"/>
        <v>6</v>
      </c>
      <c r="F164" s="16" t="str">
        <f t="shared" si="5"/>
        <v>62</v>
      </c>
      <c r="G164" s="21" t="s">
        <v>553</v>
      </c>
      <c r="H164" t="s">
        <v>554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</row>
    <row r="165" spans="1:15" x14ac:dyDescent="0.25">
      <c r="A165" s="14" t="str">
        <f>MID(Tabla1[[#This Row],[Org 2]],1,2)</f>
        <v>01</v>
      </c>
      <c r="B165" s="21" t="s">
        <v>89</v>
      </c>
      <c r="C165" s="21" t="s">
        <v>94</v>
      </c>
      <c r="D165" s="15" t="str">
        <f>VLOOKUP(Tabla1[[#This Row],[Prog.]],Hoja2!B:C,2,FALSE)</f>
        <v>Archivo municipal</v>
      </c>
      <c r="E165" s="16" t="str">
        <f t="shared" si="4"/>
        <v>6</v>
      </c>
      <c r="F165" s="16" t="str">
        <f t="shared" si="5"/>
        <v>68</v>
      </c>
      <c r="G165" s="21" t="s">
        <v>598</v>
      </c>
      <c r="H165" t="s">
        <v>599</v>
      </c>
      <c r="I165">
        <v>7000</v>
      </c>
      <c r="J165">
        <v>0</v>
      </c>
      <c r="K165">
        <v>7000</v>
      </c>
      <c r="L165">
        <v>0</v>
      </c>
      <c r="M165">
        <v>0</v>
      </c>
      <c r="N165">
        <v>0</v>
      </c>
      <c r="O165">
        <v>0</v>
      </c>
    </row>
    <row r="166" spans="1:15" x14ac:dyDescent="0.25">
      <c r="A166" s="14" t="str">
        <f>MID(Tabla1[[#This Row],[Org 2]],1,2)</f>
        <v>01</v>
      </c>
      <c r="B166" s="21" t="s">
        <v>89</v>
      </c>
      <c r="C166" s="21" t="s">
        <v>95</v>
      </c>
      <c r="D166" s="15" t="str">
        <f>VLOOKUP(Tabla1[[#This Row],[Prog.]],Hoja2!B:C,2,FALSE)</f>
        <v>Gobierno y relaciones</v>
      </c>
      <c r="E166" s="16" t="str">
        <f t="shared" si="4"/>
        <v>1</v>
      </c>
      <c r="F166" s="16" t="str">
        <f t="shared" si="5"/>
        <v>12</v>
      </c>
      <c r="G166" s="21" t="s">
        <v>432</v>
      </c>
      <c r="H166" t="s">
        <v>433</v>
      </c>
      <c r="I166">
        <v>18087</v>
      </c>
      <c r="J166">
        <v>0</v>
      </c>
      <c r="K166">
        <v>18087</v>
      </c>
      <c r="L166">
        <v>18311.53</v>
      </c>
      <c r="M166">
        <v>18311.53</v>
      </c>
      <c r="N166">
        <v>15576.25</v>
      </c>
      <c r="O166">
        <v>15576.25</v>
      </c>
    </row>
    <row r="167" spans="1:15" x14ac:dyDescent="0.25">
      <c r="A167" s="14" t="str">
        <f>MID(Tabla1[[#This Row],[Org 2]],1,2)</f>
        <v>01</v>
      </c>
      <c r="B167" s="21" t="s">
        <v>89</v>
      </c>
      <c r="C167" s="21" t="s">
        <v>95</v>
      </c>
      <c r="D167" s="15" t="str">
        <f>VLOOKUP(Tabla1[[#This Row],[Prog.]],Hoja2!B:C,2,FALSE)</f>
        <v>Gobierno y relaciones</v>
      </c>
      <c r="E167" s="16" t="str">
        <f t="shared" si="4"/>
        <v>1</v>
      </c>
      <c r="F167" s="16" t="str">
        <f t="shared" si="5"/>
        <v>12</v>
      </c>
      <c r="G167" s="21" t="s">
        <v>436</v>
      </c>
      <c r="H167" t="s">
        <v>437</v>
      </c>
      <c r="I167">
        <v>12181</v>
      </c>
      <c r="J167">
        <v>0</v>
      </c>
      <c r="K167">
        <v>12181</v>
      </c>
      <c r="L167">
        <v>12161.13</v>
      </c>
      <c r="M167">
        <v>12161.13</v>
      </c>
      <c r="N167">
        <v>10328.629999999999</v>
      </c>
      <c r="O167">
        <v>10328.629999999999</v>
      </c>
    </row>
    <row r="168" spans="1:15" x14ac:dyDescent="0.25">
      <c r="A168" s="14" t="str">
        <f>MID(Tabla1[[#This Row],[Org 2]],1,2)</f>
        <v>01</v>
      </c>
      <c r="B168" s="21" t="s">
        <v>89</v>
      </c>
      <c r="C168" s="21" t="s">
        <v>95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21" t="s">
        <v>438</v>
      </c>
      <c r="H168" t="s">
        <v>439</v>
      </c>
      <c r="I168">
        <v>10325</v>
      </c>
      <c r="J168">
        <v>0</v>
      </c>
      <c r="K168">
        <v>10325</v>
      </c>
      <c r="L168">
        <v>10153.129999999999</v>
      </c>
      <c r="M168">
        <v>10153.129999999999</v>
      </c>
      <c r="N168">
        <v>8688.39</v>
      </c>
      <c r="O168">
        <v>8688.39</v>
      </c>
    </row>
    <row r="169" spans="1:15" x14ac:dyDescent="0.25">
      <c r="A169" s="14" t="str">
        <f>MID(Tabla1[[#This Row],[Org 2]],1,2)</f>
        <v>01</v>
      </c>
      <c r="B169" s="21" t="s">
        <v>89</v>
      </c>
      <c r="C169" s="21" t="s">
        <v>95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21" t="s">
        <v>440</v>
      </c>
      <c r="H169" t="s">
        <v>441</v>
      </c>
      <c r="I169">
        <v>15784</v>
      </c>
      <c r="J169">
        <v>6000</v>
      </c>
      <c r="K169">
        <v>21784</v>
      </c>
      <c r="L169">
        <v>16472.21</v>
      </c>
      <c r="M169">
        <v>16472.21</v>
      </c>
      <c r="N169">
        <v>14160.73</v>
      </c>
      <c r="O169">
        <v>14160.73</v>
      </c>
    </row>
    <row r="170" spans="1:15" x14ac:dyDescent="0.25">
      <c r="A170" s="14" t="str">
        <f>MID(Tabla1[[#This Row],[Org 2]],1,2)</f>
        <v>01</v>
      </c>
      <c r="B170" s="21" t="s">
        <v>89</v>
      </c>
      <c r="C170" s="21" t="s">
        <v>95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21" t="s">
        <v>442</v>
      </c>
      <c r="H170" t="s">
        <v>443</v>
      </c>
      <c r="I170">
        <v>28759</v>
      </c>
      <c r="J170">
        <v>0</v>
      </c>
      <c r="K170">
        <v>28759</v>
      </c>
      <c r="L170">
        <v>28301.94</v>
      </c>
      <c r="M170">
        <v>28301.94</v>
      </c>
      <c r="N170">
        <v>24186.7</v>
      </c>
      <c r="O170">
        <v>24186.7</v>
      </c>
    </row>
    <row r="171" spans="1:15" x14ac:dyDescent="0.25">
      <c r="A171" s="14" t="str">
        <f>MID(Tabla1[[#This Row],[Org 2]],1,2)</f>
        <v>01</v>
      </c>
      <c r="B171" s="21" t="s">
        <v>89</v>
      </c>
      <c r="C171" s="21" t="s">
        <v>95</v>
      </c>
      <c r="D171" s="15" t="str">
        <f>VLOOKUP(Tabla1[[#This Row],[Prog.]],Hoja2!B:C,2,FALSE)</f>
        <v>Gobierno y relaciones</v>
      </c>
      <c r="E171" s="16" t="str">
        <f t="shared" si="4"/>
        <v>1</v>
      </c>
      <c r="F171" s="16" t="str">
        <f t="shared" si="5"/>
        <v>12</v>
      </c>
      <c r="G171" s="21" t="s">
        <v>444</v>
      </c>
      <c r="H171" t="s">
        <v>445</v>
      </c>
      <c r="I171">
        <v>65383</v>
      </c>
      <c r="J171">
        <v>0</v>
      </c>
      <c r="K171">
        <v>65383</v>
      </c>
      <c r="L171">
        <v>64263.839999999997</v>
      </c>
      <c r="M171">
        <v>64263.839999999997</v>
      </c>
      <c r="N171">
        <v>54988</v>
      </c>
      <c r="O171">
        <v>54988</v>
      </c>
    </row>
    <row r="172" spans="1:15" x14ac:dyDescent="0.25">
      <c r="A172" s="14" t="str">
        <f>MID(Tabla1[[#This Row],[Org 2]],1,2)</f>
        <v>01</v>
      </c>
      <c r="B172" s="21" t="s">
        <v>89</v>
      </c>
      <c r="C172" s="21" t="s">
        <v>95</v>
      </c>
      <c r="D172" s="15" t="str">
        <f>VLOOKUP(Tabla1[[#This Row],[Prog.]],Hoja2!B:C,2,FALSE)</f>
        <v>Gobierno y relaciones</v>
      </c>
      <c r="E172" s="16" t="str">
        <f t="shared" si="4"/>
        <v>1</v>
      </c>
      <c r="F172" s="16" t="str">
        <f t="shared" si="5"/>
        <v>12</v>
      </c>
      <c r="G172" s="21" t="s">
        <v>446</v>
      </c>
      <c r="H172" t="s">
        <v>447</v>
      </c>
      <c r="I172">
        <v>7390</v>
      </c>
      <c r="J172">
        <v>0</v>
      </c>
      <c r="K172">
        <v>7390</v>
      </c>
      <c r="L172">
        <v>9891.67</v>
      </c>
      <c r="M172">
        <v>9891.67</v>
      </c>
      <c r="N172">
        <v>8067.49</v>
      </c>
      <c r="O172">
        <v>8067.49</v>
      </c>
    </row>
    <row r="173" spans="1:15" x14ac:dyDescent="0.25">
      <c r="A173" s="14" t="str">
        <f>MID(Tabla1[[#This Row],[Org 2]],1,2)</f>
        <v>01</v>
      </c>
      <c r="B173" s="21" t="s">
        <v>89</v>
      </c>
      <c r="C173" s="21" t="s">
        <v>95</v>
      </c>
      <c r="D173" s="15" t="str">
        <f>VLOOKUP(Tabla1[[#This Row],[Prog.]],Hoja2!B:C,2,FALSE)</f>
        <v>Gobierno y relaciones</v>
      </c>
      <c r="E173" s="16" t="str">
        <f t="shared" si="4"/>
        <v>2</v>
      </c>
      <c r="F173" s="16" t="str">
        <f t="shared" si="5"/>
        <v>20</v>
      </c>
      <c r="G173" s="21" t="s">
        <v>455</v>
      </c>
      <c r="H173" t="s">
        <v>456</v>
      </c>
      <c r="I173">
        <v>4500</v>
      </c>
      <c r="J173">
        <v>0</v>
      </c>
      <c r="K173">
        <v>4500</v>
      </c>
      <c r="L173">
        <v>3026.55</v>
      </c>
      <c r="M173">
        <v>3026.55</v>
      </c>
      <c r="N173">
        <v>2668.81</v>
      </c>
      <c r="O173">
        <v>2668.81</v>
      </c>
    </row>
    <row r="174" spans="1:15" x14ac:dyDescent="0.25">
      <c r="A174" s="14" t="str">
        <f>MID(Tabla1[[#This Row],[Org 2]],1,2)</f>
        <v>01</v>
      </c>
      <c r="B174" s="21" t="s">
        <v>89</v>
      </c>
      <c r="C174" s="21" t="s">
        <v>95</v>
      </c>
      <c r="D174" s="15" t="str">
        <f>VLOOKUP(Tabla1[[#This Row],[Prog.]],Hoja2!B:C,2,FALSE)</f>
        <v>Gobierno y relaciones</v>
      </c>
      <c r="E174" s="16" t="str">
        <f t="shared" si="4"/>
        <v>2</v>
      </c>
      <c r="F174" s="16" t="str">
        <f t="shared" si="5"/>
        <v>21</v>
      </c>
      <c r="G174" s="21" t="s">
        <v>461</v>
      </c>
      <c r="H174" t="s">
        <v>462</v>
      </c>
      <c r="I174">
        <v>3500</v>
      </c>
      <c r="J174">
        <v>2990</v>
      </c>
      <c r="K174">
        <v>6490</v>
      </c>
      <c r="L174">
        <v>3932.35</v>
      </c>
      <c r="M174">
        <v>3932.35</v>
      </c>
      <c r="N174">
        <v>1779.38</v>
      </c>
      <c r="O174">
        <v>1779.38</v>
      </c>
    </row>
    <row r="175" spans="1:15" x14ac:dyDescent="0.25">
      <c r="A175" s="14" t="str">
        <f>MID(Tabla1[[#This Row],[Org 2]],1,2)</f>
        <v>01</v>
      </c>
      <c r="B175" s="21" t="s">
        <v>89</v>
      </c>
      <c r="C175" s="21" t="s">
        <v>95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22</v>
      </c>
      <c r="G175" s="21" t="s">
        <v>467</v>
      </c>
      <c r="H175" t="s">
        <v>468</v>
      </c>
      <c r="I175">
        <v>50500</v>
      </c>
      <c r="J175">
        <v>0</v>
      </c>
      <c r="K175">
        <v>50500</v>
      </c>
      <c r="L175">
        <v>57511.78</v>
      </c>
      <c r="M175">
        <v>57511.78</v>
      </c>
      <c r="N175">
        <v>51444.480000000003</v>
      </c>
      <c r="O175">
        <v>51444.480000000003</v>
      </c>
    </row>
    <row r="176" spans="1:15" x14ac:dyDescent="0.25">
      <c r="A176" s="14" t="str">
        <f>MID(Tabla1[[#This Row],[Org 2]],1,2)</f>
        <v>01</v>
      </c>
      <c r="B176" s="21" t="s">
        <v>89</v>
      </c>
      <c r="C176" s="21" t="s">
        <v>95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22</v>
      </c>
      <c r="G176" s="21" t="s">
        <v>479</v>
      </c>
      <c r="H176" t="s">
        <v>480</v>
      </c>
      <c r="I176">
        <v>59000</v>
      </c>
      <c r="J176">
        <v>-4970</v>
      </c>
      <c r="K176">
        <v>54030</v>
      </c>
      <c r="L176">
        <v>34158.300000000003</v>
      </c>
      <c r="M176">
        <v>34158.300000000003</v>
      </c>
      <c r="N176">
        <v>34037.300000000003</v>
      </c>
      <c r="O176">
        <v>34037.300000000003</v>
      </c>
    </row>
    <row r="177" spans="1:15" x14ac:dyDescent="0.25">
      <c r="A177" s="14" t="str">
        <f>MID(Tabla1[[#This Row],[Org 2]],1,2)</f>
        <v>01</v>
      </c>
      <c r="B177" s="21" t="s">
        <v>89</v>
      </c>
      <c r="C177" s="21" t="s">
        <v>95</v>
      </c>
      <c r="D177" s="15" t="str">
        <f>VLOOKUP(Tabla1[[#This Row],[Prog.]],Hoja2!B:C,2,FALSE)</f>
        <v>Gobierno y relaciones</v>
      </c>
      <c r="E177" s="16" t="str">
        <f t="shared" si="4"/>
        <v>2</v>
      </c>
      <c r="F177" s="16" t="str">
        <f t="shared" si="5"/>
        <v>22</v>
      </c>
      <c r="G177" s="21" t="s">
        <v>483</v>
      </c>
      <c r="H177" t="s">
        <v>484</v>
      </c>
      <c r="I177">
        <v>25000</v>
      </c>
      <c r="J177">
        <v>10000</v>
      </c>
      <c r="K177">
        <v>35000</v>
      </c>
      <c r="L177">
        <v>41723.03</v>
      </c>
      <c r="M177">
        <v>41723.03</v>
      </c>
      <c r="N177">
        <v>29845.75</v>
      </c>
      <c r="O177">
        <v>29845.75</v>
      </c>
    </row>
    <row r="178" spans="1:15" x14ac:dyDescent="0.25">
      <c r="A178" s="14" t="str">
        <f>MID(Tabla1[[#This Row],[Org 2]],1,2)</f>
        <v>01</v>
      </c>
      <c r="B178" s="21" t="s">
        <v>89</v>
      </c>
      <c r="C178" s="21" t="s">
        <v>95</v>
      </c>
      <c r="D178" s="15" t="str">
        <f>VLOOKUP(Tabla1[[#This Row],[Prog.]],Hoja2!B:C,2,FALSE)</f>
        <v>Gobierno y relaciones</v>
      </c>
      <c r="E178" s="16" t="str">
        <f t="shared" si="4"/>
        <v>2</v>
      </c>
      <c r="F178" s="16" t="str">
        <f t="shared" si="5"/>
        <v>23</v>
      </c>
      <c r="G178" s="21" t="s">
        <v>495</v>
      </c>
      <c r="H178" t="s">
        <v>496</v>
      </c>
      <c r="I178">
        <v>13000</v>
      </c>
      <c r="J178">
        <v>1980</v>
      </c>
      <c r="K178">
        <v>14980</v>
      </c>
      <c r="L178">
        <v>14490</v>
      </c>
      <c r="M178">
        <v>14490</v>
      </c>
      <c r="N178">
        <v>14490</v>
      </c>
      <c r="O178">
        <v>12420</v>
      </c>
    </row>
    <row r="179" spans="1:15" x14ac:dyDescent="0.25">
      <c r="A179" s="14" t="str">
        <f>MID(Tabla1[[#This Row],[Org 2]],1,2)</f>
        <v>01</v>
      </c>
      <c r="B179" s="21" t="s">
        <v>89</v>
      </c>
      <c r="C179" s="21" t="s">
        <v>95</v>
      </c>
      <c r="D179" s="15" t="str">
        <f>VLOOKUP(Tabla1[[#This Row],[Prog.]],Hoja2!B:C,2,FALSE)</f>
        <v>Gobierno y relaciones</v>
      </c>
      <c r="E179" s="16" t="str">
        <f t="shared" si="4"/>
        <v>4</v>
      </c>
      <c r="F179" s="16" t="str">
        <f t="shared" si="5"/>
        <v>46</v>
      </c>
      <c r="G179" s="21" t="s">
        <v>600</v>
      </c>
      <c r="H179" t="s">
        <v>601</v>
      </c>
      <c r="I179">
        <v>13700</v>
      </c>
      <c r="J179">
        <v>0</v>
      </c>
      <c r="K179">
        <v>13700</v>
      </c>
      <c r="L179">
        <v>0</v>
      </c>
      <c r="M179">
        <v>0</v>
      </c>
      <c r="N179">
        <v>0</v>
      </c>
      <c r="O179">
        <v>0</v>
      </c>
    </row>
    <row r="180" spans="1:15" x14ac:dyDescent="0.25">
      <c r="A180" s="14" t="str">
        <f>MID(Tabla1[[#This Row],[Org 2]],1,2)</f>
        <v>01</v>
      </c>
      <c r="B180" s="21" t="s">
        <v>89</v>
      </c>
      <c r="C180" s="21" t="s">
        <v>95</v>
      </c>
      <c r="D180" s="15" t="str">
        <f>VLOOKUP(Tabla1[[#This Row],[Prog.]],Hoja2!B:C,2,FALSE)</f>
        <v>Gobierno y relaciones</v>
      </c>
      <c r="E180" s="16" t="str">
        <f t="shared" si="4"/>
        <v>4</v>
      </c>
      <c r="F180" s="16" t="str">
        <f t="shared" si="5"/>
        <v>46</v>
      </c>
      <c r="G180" s="21" t="s">
        <v>602</v>
      </c>
      <c r="H180" t="s">
        <v>603</v>
      </c>
      <c r="I180">
        <v>46000</v>
      </c>
      <c r="J180">
        <v>0</v>
      </c>
      <c r="K180">
        <v>46000</v>
      </c>
      <c r="L180">
        <v>45776.66</v>
      </c>
      <c r="M180">
        <v>45776.66</v>
      </c>
      <c r="N180">
        <v>45776.66</v>
      </c>
      <c r="O180">
        <v>45776.66</v>
      </c>
    </row>
    <row r="181" spans="1:15" x14ac:dyDescent="0.25">
      <c r="A181" s="14" t="str">
        <f>MID(Tabla1[[#This Row],[Org 2]],1,2)</f>
        <v>01</v>
      </c>
      <c r="B181" s="21" t="s">
        <v>89</v>
      </c>
      <c r="C181" s="21" t="s">
        <v>96</v>
      </c>
      <c r="D181" s="15" t="str">
        <f>VLOOKUP(Tabla1[[#This Row],[Prog.]],Hoja2!B:C,2,FALSE)</f>
        <v>Intervención General</v>
      </c>
      <c r="E181" s="16" t="str">
        <f t="shared" si="4"/>
        <v>1</v>
      </c>
      <c r="F181" s="16" t="str">
        <f t="shared" si="5"/>
        <v>12</v>
      </c>
      <c r="G181" s="21" t="s">
        <v>432</v>
      </c>
      <c r="H181" t="s">
        <v>433</v>
      </c>
      <c r="I181">
        <v>126611</v>
      </c>
      <c r="J181">
        <v>0</v>
      </c>
      <c r="K181">
        <v>126611</v>
      </c>
      <c r="L181">
        <v>118195.82</v>
      </c>
      <c r="M181">
        <v>118195.82</v>
      </c>
      <c r="N181">
        <v>88463.09</v>
      </c>
      <c r="O181">
        <v>88463.09</v>
      </c>
    </row>
    <row r="182" spans="1:15" x14ac:dyDescent="0.25">
      <c r="A182" s="14" t="str">
        <f>MID(Tabla1[[#This Row],[Org 2]],1,2)</f>
        <v>01</v>
      </c>
      <c r="B182" s="21" t="s">
        <v>89</v>
      </c>
      <c r="C182" s="21" t="s">
        <v>96</v>
      </c>
      <c r="D182" s="15" t="str">
        <f>VLOOKUP(Tabla1[[#This Row],[Prog.]],Hoja2!B:C,2,FALSE)</f>
        <v>Intervención General</v>
      </c>
      <c r="E182" s="16" t="str">
        <f t="shared" si="4"/>
        <v>1</v>
      </c>
      <c r="F182" s="16" t="str">
        <f t="shared" si="5"/>
        <v>12</v>
      </c>
      <c r="G182" s="21" t="s">
        <v>434</v>
      </c>
      <c r="H182" t="s">
        <v>435</v>
      </c>
      <c r="I182">
        <v>47715</v>
      </c>
      <c r="J182">
        <v>0</v>
      </c>
      <c r="K182">
        <v>47715</v>
      </c>
      <c r="L182">
        <v>32067.25</v>
      </c>
      <c r="M182">
        <v>32067.25</v>
      </c>
      <c r="N182">
        <v>27065.29</v>
      </c>
      <c r="O182">
        <v>27065.29</v>
      </c>
    </row>
    <row r="183" spans="1:15" x14ac:dyDescent="0.25">
      <c r="A183" s="14" t="str">
        <f>MID(Tabla1[[#This Row],[Org 2]],1,2)</f>
        <v>01</v>
      </c>
      <c r="B183" s="21" t="s">
        <v>89</v>
      </c>
      <c r="C183" s="21" t="s">
        <v>96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21" t="s">
        <v>436</v>
      </c>
      <c r="H183" t="s">
        <v>437</v>
      </c>
      <c r="I183">
        <v>158358</v>
      </c>
      <c r="J183">
        <v>0</v>
      </c>
      <c r="K183">
        <v>158358</v>
      </c>
      <c r="L183">
        <v>140885.01999999999</v>
      </c>
      <c r="M183">
        <v>140885.01999999999</v>
      </c>
      <c r="N183">
        <v>113608.13</v>
      </c>
      <c r="O183">
        <v>113608.13</v>
      </c>
    </row>
    <row r="184" spans="1:15" x14ac:dyDescent="0.25">
      <c r="A184" s="14" t="str">
        <f>MID(Tabla1[[#This Row],[Org 2]],1,2)</f>
        <v>01</v>
      </c>
      <c r="B184" s="21" t="s">
        <v>89</v>
      </c>
      <c r="C184" s="21" t="s">
        <v>96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21" t="s">
        <v>438</v>
      </c>
      <c r="H184" t="s">
        <v>439</v>
      </c>
      <c r="I184">
        <v>30976</v>
      </c>
      <c r="J184">
        <v>0</v>
      </c>
      <c r="K184">
        <v>30976</v>
      </c>
      <c r="L184">
        <v>20870.66</v>
      </c>
      <c r="M184">
        <v>20870.66</v>
      </c>
      <c r="N184">
        <v>15128.21</v>
      </c>
      <c r="O184">
        <v>15128.21</v>
      </c>
    </row>
    <row r="185" spans="1:15" x14ac:dyDescent="0.25">
      <c r="A185" s="14" t="str">
        <f>MID(Tabla1[[#This Row],[Org 2]],1,2)</f>
        <v>01</v>
      </c>
      <c r="B185" s="21" t="s">
        <v>89</v>
      </c>
      <c r="C185" s="21" t="s">
        <v>96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21" t="s">
        <v>440</v>
      </c>
      <c r="H185" t="s">
        <v>441</v>
      </c>
      <c r="I185">
        <v>85727</v>
      </c>
      <c r="J185">
        <v>0</v>
      </c>
      <c r="K185">
        <v>85727</v>
      </c>
      <c r="L185">
        <v>86373.14</v>
      </c>
      <c r="M185">
        <v>86373.14</v>
      </c>
      <c r="N185">
        <v>71980.95</v>
      </c>
      <c r="O185">
        <v>71980.95</v>
      </c>
    </row>
    <row r="186" spans="1:15" x14ac:dyDescent="0.25">
      <c r="A186" s="14" t="str">
        <f>MID(Tabla1[[#This Row],[Org 2]],1,2)</f>
        <v>01</v>
      </c>
      <c r="B186" s="21" t="s">
        <v>89</v>
      </c>
      <c r="C186" s="21" t="s">
        <v>96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21" t="s">
        <v>442</v>
      </c>
      <c r="H186" t="s">
        <v>443</v>
      </c>
      <c r="I186">
        <v>234957</v>
      </c>
      <c r="J186">
        <v>0</v>
      </c>
      <c r="K186">
        <v>234957</v>
      </c>
      <c r="L186">
        <v>190728.19</v>
      </c>
      <c r="M186">
        <v>190728.19</v>
      </c>
      <c r="N186">
        <v>156539.84</v>
      </c>
      <c r="O186">
        <v>156539.84</v>
      </c>
    </row>
    <row r="187" spans="1:15" x14ac:dyDescent="0.25">
      <c r="A187" s="14" t="str">
        <f>MID(Tabla1[[#This Row],[Org 2]],1,2)</f>
        <v>01</v>
      </c>
      <c r="B187" s="21" t="s">
        <v>89</v>
      </c>
      <c r="C187" s="21" t="s">
        <v>96</v>
      </c>
      <c r="D187" s="15" t="str">
        <f>VLOOKUP(Tabla1[[#This Row],[Prog.]],Hoja2!B:C,2,FALSE)</f>
        <v>Intervención General</v>
      </c>
      <c r="E187" s="16" t="str">
        <f t="shared" si="4"/>
        <v>1</v>
      </c>
      <c r="F187" s="16" t="str">
        <f t="shared" si="5"/>
        <v>12</v>
      </c>
      <c r="G187" s="21" t="s">
        <v>444</v>
      </c>
      <c r="H187" t="s">
        <v>445</v>
      </c>
      <c r="I187">
        <v>595970</v>
      </c>
      <c r="J187">
        <v>-35000</v>
      </c>
      <c r="K187">
        <v>560970</v>
      </c>
      <c r="L187">
        <v>536918.4</v>
      </c>
      <c r="M187">
        <v>536918.4</v>
      </c>
      <c r="N187">
        <v>448009.78</v>
      </c>
      <c r="O187">
        <v>448009.78</v>
      </c>
    </row>
    <row r="188" spans="1:15" x14ac:dyDescent="0.25">
      <c r="A188" s="14" t="str">
        <f>MID(Tabla1[[#This Row],[Org 2]],1,2)</f>
        <v>01</v>
      </c>
      <c r="B188" s="21" t="s">
        <v>89</v>
      </c>
      <c r="C188" s="21" t="s">
        <v>96</v>
      </c>
      <c r="D188" s="15" t="str">
        <f>VLOOKUP(Tabla1[[#This Row],[Prog.]],Hoja2!B:C,2,FALSE)</f>
        <v>Intervención General</v>
      </c>
      <c r="E188" s="16" t="str">
        <f t="shared" si="4"/>
        <v>1</v>
      </c>
      <c r="F188" s="16" t="str">
        <f t="shared" si="5"/>
        <v>12</v>
      </c>
      <c r="G188" s="21" t="s">
        <v>446</v>
      </c>
      <c r="H188" t="s">
        <v>447</v>
      </c>
      <c r="I188">
        <v>39006</v>
      </c>
      <c r="J188">
        <v>0</v>
      </c>
      <c r="K188">
        <v>39006</v>
      </c>
      <c r="L188">
        <v>42799.22</v>
      </c>
      <c r="M188">
        <v>42799.22</v>
      </c>
      <c r="N188">
        <v>35390.769999999997</v>
      </c>
      <c r="O188">
        <v>35390.769999999997</v>
      </c>
    </row>
    <row r="189" spans="1:15" x14ac:dyDescent="0.25">
      <c r="A189" s="14" t="str">
        <f>MID(Tabla1[[#This Row],[Org 2]],1,2)</f>
        <v>01</v>
      </c>
      <c r="B189" s="21" t="s">
        <v>89</v>
      </c>
      <c r="C189" s="21" t="s">
        <v>96</v>
      </c>
      <c r="D189" s="15" t="str">
        <f>VLOOKUP(Tabla1[[#This Row],[Prog.]],Hoja2!B:C,2,FALSE)</f>
        <v>Intervención General</v>
      </c>
      <c r="E189" s="16" t="str">
        <f t="shared" si="4"/>
        <v>2</v>
      </c>
      <c r="F189" s="16" t="str">
        <f t="shared" si="5"/>
        <v>20</v>
      </c>
      <c r="G189" s="21" t="s">
        <v>455</v>
      </c>
      <c r="H189" t="s">
        <v>456</v>
      </c>
      <c r="I189">
        <v>1000</v>
      </c>
      <c r="J189">
        <v>0</v>
      </c>
      <c r="K189">
        <v>1000</v>
      </c>
      <c r="L189">
        <v>786.6</v>
      </c>
      <c r="M189">
        <v>786.6</v>
      </c>
      <c r="N189">
        <v>479.16</v>
      </c>
      <c r="O189">
        <v>479.16</v>
      </c>
    </row>
    <row r="190" spans="1:15" x14ac:dyDescent="0.25">
      <c r="A190" s="14" t="str">
        <f>MID(Tabla1[[#This Row],[Org 2]],1,2)</f>
        <v>01</v>
      </c>
      <c r="B190" s="21" t="s">
        <v>89</v>
      </c>
      <c r="C190" s="21" t="s">
        <v>96</v>
      </c>
      <c r="D190" s="15" t="str">
        <f>VLOOKUP(Tabla1[[#This Row],[Prog.]],Hoja2!B:C,2,FALSE)</f>
        <v>Intervención General</v>
      </c>
      <c r="E190" s="16" t="str">
        <f t="shared" si="4"/>
        <v>2</v>
      </c>
      <c r="F190" s="16" t="str">
        <f t="shared" si="5"/>
        <v>21</v>
      </c>
      <c r="G190" s="21" t="s">
        <v>461</v>
      </c>
      <c r="H190" t="s">
        <v>462</v>
      </c>
      <c r="I190">
        <v>1200</v>
      </c>
      <c r="J190">
        <v>0</v>
      </c>
      <c r="K190">
        <v>1200</v>
      </c>
      <c r="L190">
        <v>356.78</v>
      </c>
      <c r="M190">
        <v>356.78</v>
      </c>
      <c r="N190">
        <v>355.47</v>
      </c>
      <c r="O190">
        <v>355.47</v>
      </c>
    </row>
    <row r="191" spans="1:15" x14ac:dyDescent="0.25">
      <c r="A191" s="14" t="str">
        <f>MID(Tabla1[[#This Row],[Org 2]],1,2)</f>
        <v>01</v>
      </c>
      <c r="B191" s="21" t="s">
        <v>89</v>
      </c>
      <c r="C191" s="21" t="s">
        <v>96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22</v>
      </c>
      <c r="G191" s="21" t="s">
        <v>479</v>
      </c>
      <c r="H191" t="s">
        <v>480</v>
      </c>
      <c r="I191">
        <v>100</v>
      </c>
      <c r="J191">
        <v>0</v>
      </c>
      <c r="K191">
        <v>100</v>
      </c>
      <c r="L191">
        <v>19.2</v>
      </c>
      <c r="M191">
        <v>19.2</v>
      </c>
      <c r="N191">
        <v>19.2</v>
      </c>
      <c r="O191">
        <v>19.2</v>
      </c>
    </row>
    <row r="192" spans="1:15" x14ac:dyDescent="0.25">
      <c r="A192" s="14" t="str">
        <f>MID(Tabla1[[#This Row],[Org 2]],1,2)</f>
        <v>01</v>
      </c>
      <c r="B192" s="21" t="s">
        <v>89</v>
      </c>
      <c r="C192" s="21" t="s">
        <v>96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22</v>
      </c>
      <c r="G192" s="21" t="s">
        <v>483</v>
      </c>
      <c r="H192" t="s">
        <v>484</v>
      </c>
      <c r="I192">
        <v>1000</v>
      </c>
      <c r="J192">
        <v>0</v>
      </c>
      <c r="K192">
        <v>1000</v>
      </c>
      <c r="L192">
        <v>0</v>
      </c>
      <c r="M192">
        <v>0</v>
      </c>
      <c r="N192">
        <v>0</v>
      </c>
      <c r="O192">
        <v>0</v>
      </c>
    </row>
    <row r="193" spans="1:15" x14ac:dyDescent="0.25">
      <c r="A193" s="14" t="str">
        <f>MID(Tabla1[[#This Row],[Org 2]],1,2)</f>
        <v>01</v>
      </c>
      <c r="B193" s="21" t="s">
        <v>89</v>
      </c>
      <c r="C193" s="21" t="s">
        <v>96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22</v>
      </c>
      <c r="G193" s="21" t="s">
        <v>487</v>
      </c>
      <c r="H193" t="s">
        <v>488</v>
      </c>
      <c r="I193">
        <v>65060</v>
      </c>
      <c r="J193">
        <v>0</v>
      </c>
      <c r="K193">
        <v>65060</v>
      </c>
      <c r="L193">
        <v>49562.99</v>
      </c>
      <c r="M193">
        <v>49562.99</v>
      </c>
      <c r="N193">
        <v>24563</v>
      </c>
      <c r="O193">
        <v>24563</v>
      </c>
    </row>
    <row r="194" spans="1:15" x14ac:dyDescent="0.25">
      <c r="A194" s="14" t="str">
        <f>MID(Tabla1[[#This Row],[Org 2]],1,2)</f>
        <v>01</v>
      </c>
      <c r="B194" s="21" t="s">
        <v>89</v>
      </c>
      <c r="C194" s="21" t="s">
        <v>96</v>
      </c>
      <c r="D194" s="15" t="str">
        <f>VLOOKUP(Tabla1[[#This Row],[Prog.]],Hoja2!B:C,2,FALSE)</f>
        <v>Intervención General</v>
      </c>
      <c r="E194" s="16" t="str">
        <f t="shared" ref="E194:E256" si="6">LEFT(G194,1)</f>
        <v>2</v>
      </c>
      <c r="F194" s="16" t="str">
        <f t="shared" ref="F194:F256" si="7">LEFT(G194,2)</f>
        <v>23</v>
      </c>
      <c r="G194" s="21" t="s">
        <v>491</v>
      </c>
      <c r="H194" t="s">
        <v>492</v>
      </c>
      <c r="I194">
        <v>400</v>
      </c>
      <c r="J194">
        <v>0</v>
      </c>
      <c r="K194">
        <v>400</v>
      </c>
      <c r="L194">
        <v>0</v>
      </c>
      <c r="M194">
        <v>0</v>
      </c>
      <c r="N194">
        <v>0</v>
      </c>
      <c r="O194">
        <v>0</v>
      </c>
    </row>
    <row r="195" spans="1:15" x14ac:dyDescent="0.25">
      <c r="A195" s="14" t="str">
        <f>MID(Tabla1[[#This Row],[Org 2]],1,2)</f>
        <v>01</v>
      </c>
      <c r="B195" s="21" t="s">
        <v>89</v>
      </c>
      <c r="C195" s="21" t="s">
        <v>96</v>
      </c>
      <c r="D195" s="15" t="str">
        <f>VLOOKUP(Tabla1[[#This Row],[Prog.]],Hoja2!B:C,2,FALSE)</f>
        <v>Intervención General</v>
      </c>
      <c r="E195" s="16" t="str">
        <f t="shared" si="6"/>
        <v>2</v>
      </c>
      <c r="F195" s="16" t="str">
        <f t="shared" si="7"/>
        <v>23</v>
      </c>
      <c r="G195" s="21" t="s">
        <v>493</v>
      </c>
      <c r="H195" t="s">
        <v>494</v>
      </c>
      <c r="I195">
        <v>400</v>
      </c>
      <c r="J195">
        <v>0</v>
      </c>
      <c r="K195">
        <v>400</v>
      </c>
      <c r="L195">
        <v>0</v>
      </c>
      <c r="M195">
        <v>0</v>
      </c>
      <c r="N195">
        <v>0</v>
      </c>
      <c r="O195">
        <v>0</v>
      </c>
    </row>
    <row r="196" spans="1:15" x14ac:dyDescent="0.25">
      <c r="A196" s="14" t="str">
        <f>MID(Tabla1[[#This Row],[Org 2]],1,2)</f>
        <v>01</v>
      </c>
      <c r="B196" s="21" t="s">
        <v>89</v>
      </c>
      <c r="C196" s="21" t="s">
        <v>96</v>
      </c>
      <c r="D196" s="15" t="str">
        <f>VLOOKUP(Tabla1[[#This Row],[Prog.]],Hoja2!B:C,2,FALSE)</f>
        <v>Intervención General</v>
      </c>
      <c r="E196" s="16" t="str">
        <f t="shared" si="6"/>
        <v>2</v>
      </c>
      <c r="F196" s="16" t="str">
        <f t="shared" si="7"/>
        <v>23</v>
      </c>
      <c r="G196" s="21" t="s">
        <v>495</v>
      </c>
      <c r="H196" t="s">
        <v>496</v>
      </c>
      <c r="I196">
        <v>200</v>
      </c>
      <c r="J196">
        <v>0</v>
      </c>
      <c r="K196">
        <v>200</v>
      </c>
      <c r="L196">
        <v>0</v>
      </c>
      <c r="M196">
        <v>0</v>
      </c>
      <c r="N196">
        <v>0</v>
      </c>
      <c r="O196">
        <v>0</v>
      </c>
    </row>
    <row r="197" spans="1:15" x14ac:dyDescent="0.25">
      <c r="A197" s="14" t="str">
        <f>MID(Tabla1[[#This Row],[Org 2]],1,2)</f>
        <v>02</v>
      </c>
      <c r="B197" s="21" t="s">
        <v>97</v>
      </c>
      <c r="C197" s="21" t="s">
        <v>98</v>
      </c>
      <c r="D197" s="15" t="str">
        <f>VLOOKUP(Tabla1[[#This Row],[Prog.]],Hoja2!B:C,2,FALSE)</f>
        <v>Dirección del área de urbanismo y vivienda</v>
      </c>
      <c r="E197" s="16" t="str">
        <f t="shared" si="6"/>
        <v>1</v>
      </c>
      <c r="F197" s="16" t="str">
        <f t="shared" si="7"/>
        <v>12</v>
      </c>
      <c r="G197" s="21" t="s">
        <v>432</v>
      </c>
      <c r="H197" t="s">
        <v>433</v>
      </c>
      <c r="I197">
        <v>81393</v>
      </c>
      <c r="J197">
        <v>0</v>
      </c>
      <c r="K197">
        <v>81393</v>
      </c>
      <c r="L197">
        <v>54450.74</v>
      </c>
      <c r="M197">
        <v>54450.74</v>
      </c>
      <c r="N197">
        <v>46772.91</v>
      </c>
      <c r="O197">
        <v>46772.91</v>
      </c>
    </row>
    <row r="198" spans="1:15" x14ac:dyDescent="0.25">
      <c r="A198" s="14" t="str">
        <f>MID(Tabla1[[#This Row],[Org 2]],1,2)</f>
        <v>02</v>
      </c>
      <c r="B198" s="21" t="s">
        <v>97</v>
      </c>
      <c r="C198" s="21" t="s">
        <v>98</v>
      </c>
      <c r="D198" s="15" t="str">
        <f>VLOOKUP(Tabla1[[#This Row],[Prog.]],Hoja2!B:C,2,FALSE)</f>
        <v>Dirección del área de urbanismo y vivienda</v>
      </c>
      <c r="E198" s="16" t="str">
        <f t="shared" si="6"/>
        <v>1</v>
      </c>
      <c r="F198" s="16" t="str">
        <f t="shared" si="7"/>
        <v>12</v>
      </c>
      <c r="G198" s="21" t="s">
        <v>436</v>
      </c>
      <c r="H198" t="s">
        <v>437</v>
      </c>
      <c r="I198">
        <v>48726</v>
      </c>
      <c r="J198">
        <v>0</v>
      </c>
      <c r="K198">
        <v>48726</v>
      </c>
      <c r="L198">
        <v>36455.39</v>
      </c>
      <c r="M198">
        <v>36455.39</v>
      </c>
      <c r="N198">
        <v>30910.46</v>
      </c>
      <c r="O198">
        <v>30910.46</v>
      </c>
    </row>
    <row r="199" spans="1:15" x14ac:dyDescent="0.25">
      <c r="A199" s="14" t="str">
        <f>MID(Tabla1[[#This Row],[Org 2]],1,2)</f>
        <v>02</v>
      </c>
      <c r="B199" s="21" t="s">
        <v>97</v>
      </c>
      <c r="C199" s="21" t="s">
        <v>98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21" t="s">
        <v>440</v>
      </c>
      <c r="H199" t="s">
        <v>441</v>
      </c>
      <c r="I199">
        <v>30276</v>
      </c>
      <c r="J199">
        <v>0</v>
      </c>
      <c r="K199">
        <v>30276</v>
      </c>
      <c r="L199">
        <v>30839.56</v>
      </c>
      <c r="M199">
        <v>30839.56</v>
      </c>
      <c r="N199">
        <v>25932.98</v>
      </c>
      <c r="O199">
        <v>25932.98</v>
      </c>
    </row>
    <row r="200" spans="1:15" x14ac:dyDescent="0.25">
      <c r="A200" s="14" t="str">
        <f>MID(Tabla1[[#This Row],[Org 2]],1,2)</f>
        <v>02</v>
      </c>
      <c r="B200" s="21" t="s">
        <v>97</v>
      </c>
      <c r="C200" s="21" t="s">
        <v>98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21" t="s">
        <v>442</v>
      </c>
      <c r="H200" t="s">
        <v>443</v>
      </c>
      <c r="I200">
        <v>91143</v>
      </c>
      <c r="J200">
        <v>0</v>
      </c>
      <c r="K200">
        <v>91143</v>
      </c>
      <c r="L200">
        <v>64516.86</v>
      </c>
      <c r="M200">
        <v>64516.86</v>
      </c>
      <c r="N200">
        <v>54749.3</v>
      </c>
      <c r="O200">
        <v>54749.3</v>
      </c>
    </row>
    <row r="201" spans="1:15" x14ac:dyDescent="0.25">
      <c r="A201" s="14" t="str">
        <f>MID(Tabla1[[#This Row],[Org 2]],1,2)</f>
        <v>02</v>
      </c>
      <c r="B201" s="21" t="s">
        <v>97</v>
      </c>
      <c r="C201" s="21" t="s">
        <v>98</v>
      </c>
      <c r="D201" s="15" t="str">
        <f>VLOOKUP(Tabla1[[#This Row],[Prog.]],Hoja2!B:C,2,FALSE)</f>
        <v>Dirección del área de urbanismo y vivienda</v>
      </c>
      <c r="E201" s="16" t="str">
        <f t="shared" si="6"/>
        <v>1</v>
      </c>
      <c r="F201" s="16" t="str">
        <f t="shared" si="7"/>
        <v>12</v>
      </c>
      <c r="G201" s="21" t="s">
        <v>444</v>
      </c>
      <c r="H201" t="s">
        <v>445</v>
      </c>
      <c r="I201">
        <v>219450</v>
      </c>
      <c r="J201">
        <v>-21000</v>
      </c>
      <c r="K201">
        <v>198450</v>
      </c>
      <c r="L201">
        <v>152721.56</v>
      </c>
      <c r="M201">
        <v>152721.56</v>
      </c>
      <c r="N201">
        <v>130010.43</v>
      </c>
      <c r="O201">
        <v>130010.43</v>
      </c>
    </row>
    <row r="202" spans="1:15" x14ac:dyDescent="0.25">
      <c r="A202" s="14" t="str">
        <f>MID(Tabla1[[#This Row],[Org 2]],1,2)</f>
        <v>02</v>
      </c>
      <c r="B202" s="21" t="s">
        <v>97</v>
      </c>
      <c r="C202" s="21" t="s">
        <v>98</v>
      </c>
      <c r="D202" s="15" t="str">
        <f>VLOOKUP(Tabla1[[#This Row],[Prog.]],Hoja2!B:C,2,FALSE)</f>
        <v>Dirección del área de urbanismo y vivienda</v>
      </c>
      <c r="E202" s="16" t="str">
        <f t="shared" si="6"/>
        <v>1</v>
      </c>
      <c r="F202" s="16" t="str">
        <f t="shared" si="7"/>
        <v>12</v>
      </c>
      <c r="G202" s="21" t="s">
        <v>446</v>
      </c>
      <c r="H202" t="s">
        <v>447</v>
      </c>
      <c r="I202">
        <v>15003</v>
      </c>
      <c r="J202">
        <v>0</v>
      </c>
      <c r="K202">
        <v>15003</v>
      </c>
      <c r="L202">
        <v>16500.34</v>
      </c>
      <c r="M202">
        <v>16500.34</v>
      </c>
      <c r="N202">
        <v>13102.52</v>
      </c>
      <c r="O202">
        <v>13102.52</v>
      </c>
    </row>
    <row r="203" spans="1:15" x14ac:dyDescent="0.25">
      <c r="A203" s="14" t="str">
        <f>MID(Tabla1[[#This Row],[Org 2]],1,2)</f>
        <v>02</v>
      </c>
      <c r="B203" s="21" t="s">
        <v>97</v>
      </c>
      <c r="C203" s="21" t="s">
        <v>98</v>
      </c>
      <c r="D203" s="15" t="str">
        <f>VLOOKUP(Tabla1[[#This Row],[Prog.]],Hoja2!B:C,2,FALSE)</f>
        <v>Dirección del área de urbanismo y vivienda</v>
      </c>
      <c r="E203" s="16" t="str">
        <f t="shared" si="6"/>
        <v>2</v>
      </c>
      <c r="F203" s="16" t="str">
        <f t="shared" si="7"/>
        <v>20</v>
      </c>
      <c r="G203" s="21" t="s">
        <v>604</v>
      </c>
      <c r="H203" t="s">
        <v>605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5">
      <c r="A204" s="14" t="str">
        <f>MID(Tabla1[[#This Row],[Org 2]],1,2)</f>
        <v>02</v>
      </c>
      <c r="B204" s="21" t="s">
        <v>97</v>
      </c>
      <c r="C204" s="21" t="s">
        <v>98</v>
      </c>
      <c r="D204" s="15" t="str">
        <f>VLOOKUP(Tabla1[[#This Row],[Prog.]],Hoja2!B:C,2,FALSE)</f>
        <v>Dirección del área de urbanismo y vivienda</v>
      </c>
      <c r="E204" s="16" t="str">
        <f t="shared" si="6"/>
        <v>2</v>
      </c>
      <c r="F204" s="16" t="str">
        <f t="shared" si="7"/>
        <v>20</v>
      </c>
      <c r="G204" s="21" t="s">
        <v>455</v>
      </c>
      <c r="H204" t="s">
        <v>456</v>
      </c>
      <c r="I204">
        <v>12000</v>
      </c>
      <c r="J204">
        <v>0</v>
      </c>
      <c r="K204">
        <v>12000</v>
      </c>
      <c r="L204">
        <v>9521.5</v>
      </c>
      <c r="M204">
        <v>9521.5</v>
      </c>
      <c r="N204">
        <v>6835.53</v>
      </c>
      <c r="O204">
        <v>6835.53</v>
      </c>
    </row>
    <row r="205" spans="1:15" x14ac:dyDescent="0.25">
      <c r="A205" s="14" t="str">
        <f>MID(Tabla1[[#This Row],[Org 2]],1,2)</f>
        <v>02</v>
      </c>
      <c r="B205" s="21" t="s">
        <v>97</v>
      </c>
      <c r="C205" s="21" t="s">
        <v>98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22</v>
      </c>
      <c r="G205" s="21" t="s">
        <v>477</v>
      </c>
      <c r="H205" t="s">
        <v>478</v>
      </c>
      <c r="I205">
        <v>2000</v>
      </c>
      <c r="J205">
        <v>0</v>
      </c>
      <c r="K205">
        <v>2000</v>
      </c>
      <c r="L205">
        <v>0</v>
      </c>
      <c r="M205">
        <v>0</v>
      </c>
      <c r="N205">
        <v>0</v>
      </c>
      <c r="O205">
        <v>0</v>
      </c>
    </row>
    <row r="206" spans="1:15" x14ac:dyDescent="0.25">
      <c r="A206" s="14" t="str">
        <f>MID(Tabla1[[#This Row],[Org 2]],1,2)</f>
        <v>02</v>
      </c>
      <c r="B206" s="21" t="s">
        <v>97</v>
      </c>
      <c r="C206" s="21" t="s">
        <v>98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21" t="s">
        <v>479</v>
      </c>
      <c r="H206" t="s">
        <v>480</v>
      </c>
      <c r="I206">
        <v>10000</v>
      </c>
      <c r="J206">
        <v>0</v>
      </c>
      <c r="K206">
        <v>10000</v>
      </c>
      <c r="L206">
        <v>7139</v>
      </c>
      <c r="M206">
        <v>7139</v>
      </c>
      <c r="N206">
        <v>0</v>
      </c>
      <c r="O206">
        <v>0</v>
      </c>
    </row>
    <row r="207" spans="1:15" x14ac:dyDescent="0.25">
      <c r="A207" s="14" t="str">
        <f>MID(Tabla1[[#This Row],[Org 2]],1,2)</f>
        <v>02</v>
      </c>
      <c r="B207" s="21" t="s">
        <v>97</v>
      </c>
      <c r="C207" s="21" t="s">
        <v>98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22</v>
      </c>
      <c r="G207" s="21" t="s">
        <v>581</v>
      </c>
      <c r="H207" t="s">
        <v>582</v>
      </c>
      <c r="I207">
        <v>0</v>
      </c>
      <c r="J207">
        <v>0</v>
      </c>
      <c r="K207">
        <v>0</v>
      </c>
      <c r="L207">
        <v>2357.06</v>
      </c>
      <c r="M207">
        <v>2357.06</v>
      </c>
      <c r="N207">
        <v>2357.06</v>
      </c>
      <c r="O207">
        <v>2357.06</v>
      </c>
    </row>
    <row r="208" spans="1:15" x14ac:dyDescent="0.25">
      <c r="A208" s="14" t="str">
        <f>MID(Tabla1[[#This Row],[Org 2]],1,2)</f>
        <v>02</v>
      </c>
      <c r="B208" s="21" t="s">
        <v>97</v>
      </c>
      <c r="C208" s="21" t="s">
        <v>98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22</v>
      </c>
      <c r="G208" s="21" t="s">
        <v>483</v>
      </c>
      <c r="H208" t="s">
        <v>484</v>
      </c>
      <c r="I208">
        <v>13000</v>
      </c>
      <c r="J208">
        <v>0</v>
      </c>
      <c r="K208">
        <v>13000</v>
      </c>
      <c r="L208">
        <v>6864.99</v>
      </c>
      <c r="M208">
        <v>6864.99</v>
      </c>
      <c r="N208">
        <v>6864.99</v>
      </c>
      <c r="O208">
        <v>6864.99</v>
      </c>
    </row>
    <row r="209" spans="1:15" x14ac:dyDescent="0.25">
      <c r="A209" s="14" t="str">
        <f>MID(Tabla1[[#This Row],[Org 2]],1,2)</f>
        <v>02</v>
      </c>
      <c r="B209" s="21" t="s">
        <v>97</v>
      </c>
      <c r="C209" s="21" t="s">
        <v>98</v>
      </c>
      <c r="D209" s="15" t="str">
        <f>VLOOKUP(Tabla1[[#This Row],[Prog.]],Hoja2!B:C,2,FALSE)</f>
        <v>Dirección del área de urbanismo y vivienda</v>
      </c>
      <c r="E209" s="16" t="str">
        <f t="shared" si="6"/>
        <v>2</v>
      </c>
      <c r="F209" s="16" t="str">
        <f t="shared" si="7"/>
        <v>22</v>
      </c>
      <c r="G209" s="21" t="s">
        <v>487</v>
      </c>
      <c r="H209" t="s">
        <v>488</v>
      </c>
      <c r="I209">
        <v>35750</v>
      </c>
      <c r="J209">
        <v>0</v>
      </c>
      <c r="K209">
        <v>35750</v>
      </c>
      <c r="L209">
        <v>15953.85</v>
      </c>
      <c r="M209">
        <v>15953.85</v>
      </c>
      <c r="N209">
        <v>6957.5</v>
      </c>
      <c r="O209">
        <v>6957.5</v>
      </c>
    </row>
    <row r="210" spans="1:15" x14ac:dyDescent="0.25">
      <c r="A210" s="14" t="str">
        <f>MID(Tabla1[[#This Row],[Org 2]],1,2)</f>
        <v>02</v>
      </c>
      <c r="B210" s="21" t="s">
        <v>97</v>
      </c>
      <c r="C210" s="21" t="s">
        <v>98</v>
      </c>
      <c r="D210" s="15" t="str">
        <f>VLOOKUP(Tabla1[[#This Row],[Prog.]],Hoja2!B:C,2,FALSE)</f>
        <v>Dirección del área de urbanismo y vivienda</v>
      </c>
      <c r="E210" s="16" t="str">
        <f t="shared" si="6"/>
        <v>2</v>
      </c>
      <c r="F210" s="16" t="str">
        <f t="shared" si="7"/>
        <v>23</v>
      </c>
      <c r="G210" s="21" t="s">
        <v>491</v>
      </c>
      <c r="H210" t="s">
        <v>492</v>
      </c>
      <c r="I210">
        <v>500</v>
      </c>
      <c r="J210">
        <v>0</v>
      </c>
      <c r="K210">
        <v>500</v>
      </c>
      <c r="L210">
        <v>0</v>
      </c>
      <c r="M210">
        <v>0</v>
      </c>
      <c r="N210">
        <v>0</v>
      </c>
      <c r="O210">
        <v>0</v>
      </c>
    </row>
    <row r="211" spans="1:15" x14ac:dyDescent="0.25">
      <c r="A211" s="14" t="str">
        <f>MID(Tabla1[[#This Row],[Org 2]],1,2)</f>
        <v>02</v>
      </c>
      <c r="B211" s="21" t="s">
        <v>97</v>
      </c>
      <c r="C211" s="21" t="s">
        <v>98</v>
      </c>
      <c r="D211" s="15" t="str">
        <f>VLOOKUP(Tabla1[[#This Row],[Prog.]],Hoja2!B:C,2,FALSE)</f>
        <v>Dirección del área de urbanismo y vivienda</v>
      </c>
      <c r="E211" s="16" t="str">
        <f t="shared" si="6"/>
        <v>2</v>
      </c>
      <c r="F211" s="16" t="str">
        <f t="shared" si="7"/>
        <v>23</v>
      </c>
      <c r="G211" s="21" t="s">
        <v>493</v>
      </c>
      <c r="H211" t="s">
        <v>494</v>
      </c>
      <c r="I211">
        <v>500</v>
      </c>
      <c r="J211">
        <v>0</v>
      </c>
      <c r="K211">
        <v>500</v>
      </c>
      <c r="L211">
        <v>0</v>
      </c>
      <c r="M211">
        <v>0</v>
      </c>
      <c r="N211">
        <v>0</v>
      </c>
      <c r="O211">
        <v>0</v>
      </c>
    </row>
    <row r="212" spans="1:15" x14ac:dyDescent="0.25">
      <c r="A212" s="14" t="str">
        <f>MID(Tabla1[[#This Row],[Org 2]],1,2)</f>
        <v>02</v>
      </c>
      <c r="B212" s="21" t="s">
        <v>97</v>
      </c>
      <c r="C212" s="21" t="s">
        <v>98</v>
      </c>
      <c r="D212" s="15" t="str">
        <f>VLOOKUP(Tabla1[[#This Row],[Prog.]],Hoja2!B:C,2,FALSE)</f>
        <v>Dirección del área de urbanismo y vivienda</v>
      </c>
      <c r="E212" s="16" t="str">
        <f t="shared" si="6"/>
        <v>3</v>
      </c>
      <c r="F212" s="16" t="str">
        <f t="shared" si="7"/>
        <v>35</v>
      </c>
      <c r="G212" s="21" t="s">
        <v>606</v>
      </c>
      <c r="H212" t="s">
        <v>607</v>
      </c>
      <c r="I212">
        <v>200</v>
      </c>
      <c r="J212">
        <v>0</v>
      </c>
      <c r="K212">
        <v>200</v>
      </c>
      <c r="L212">
        <v>0</v>
      </c>
      <c r="M212">
        <v>0</v>
      </c>
      <c r="N212">
        <v>0</v>
      </c>
      <c r="O212">
        <v>0</v>
      </c>
    </row>
    <row r="213" spans="1:15" x14ac:dyDescent="0.25">
      <c r="A213" s="14" t="str">
        <f>MID(Tabla1[[#This Row],[Org 2]],1,2)</f>
        <v>02</v>
      </c>
      <c r="B213" s="21" t="s">
        <v>97</v>
      </c>
      <c r="C213" s="21" t="s">
        <v>98</v>
      </c>
      <c r="D213" s="15" t="str">
        <f>VLOOKUP(Tabla1[[#This Row],[Prog.]],Hoja2!B:C,2,FALSE)</f>
        <v>Dirección del área de urbanismo y vivienda</v>
      </c>
      <c r="E213" s="16" t="str">
        <f t="shared" si="6"/>
        <v>4</v>
      </c>
      <c r="F213" s="16" t="str">
        <f t="shared" si="7"/>
        <v>44</v>
      </c>
      <c r="G213" s="21" t="s">
        <v>608</v>
      </c>
      <c r="H213" t="s">
        <v>609</v>
      </c>
      <c r="I213">
        <v>612980</v>
      </c>
      <c r="J213">
        <v>0</v>
      </c>
      <c r="K213">
        <v>612980</v>
      </c>
      <c r="L213">
        <v>100860.95</v>
      </c>
      <c r="M213">
        <v>100860.95</v>
      </c>
      <c r="N213">
        <v>0</v>
      </c>
      <c r="O213">
        <v>0</v>
      </c>
    </row>
    <row r="214" spans="1:15" x14ac:dyDescent="0.25">
      <c r="A214" s="14" t="str">
        <f>MID(Tabla1[[#This Row],[Org 2]],1,2)</f>
        <v>02</v>
      </c>
      <c r="B214" s="21" t="s">
        <v>97</v>
      </c>
      <c r="C214" s="21" t="s">
        <v>98</v>
      </c>
      <c r="D214" s="15" t="str">
        <f>VLOOKUP(Tabla1[[#This Row],[Prog.]],Hoja2!B:C,2,FALSE)</f>
        <v>Dirección del área de urbanismo y vivienda</v>
      </c>
      <c r="E214" s="16" t="str">
        <f t="shared" si="6"/>
        <v>6</v>
      </c>
      <c r="F214" s="16" t="str">
        <f t="shared" si="7"/>
        <v>61</v>
      </c>
      <c r="G214" s="21" t="s">
        <v>549</v>
      </c>
      <c r="H214" t="s">
        <v>550</v>
      </c>
      <c r="I214">
        <v>50000</v>
      </c>
      <c r="J214">
        <v>0</v>
      </c>
      <c r="K214">
        <v>50000</v>
      </c>
      <c r="L214">
        <v>14156.08</v>
      </c>
      <c r="M214">
        <v>0</v>
      </c>
      <c r="N214">
        <v>0</v>
      </c>
      <c r="O214">
        <v>0</v>
      </c>
    </row>
    <row r="215" spans="1:15" x14ac:dyDescent="0.25">
      <c r="A215" s="14" t="str">
        <f>MID(Tabla1[[#This Row],[Org 2]],1,2)</f>
        <v>02</v>
      </c>
      <c r="B215" s="21" t="s">
        <v>97</v>
      </c>
      <c r="C215" s="21" t="s">
        <v>98</v>
      </c>
      <c r="D215" s="15" t="str">
        <f>VLOOKUP(Tabla1[[#This Row],[Prog.]],Hoja2!B:C,2,FALSE)</f>
        <v>Dirección del área de urbanismo y vivienda</v>
      </c>
      <c r="E215" s="16" t="str">
        <f t="shared" si="6"/>
        <v>7</v>
      </c>
      <c r="F215" s="16" t="str">
        <f t="shared" si="7"/>
        <v>74</v>
      </c>
      <c r="G215" s="21" t="s">
        <v>610</v>
      </c>
      <c r="H215" t="s">
        <v>611</v>
      </c>
      <c r="I215">
        <v>3201000</v>
      </c>
      <c r="J215">
        <v>-50000</v>
      </c>
      <c r="K215">
        <v>3151000</v>
      </c>
      <c r="L215">
        <v>0</v>
      </c>
      <c r="M215">
        <v>0</v>
      </c>
      <c r="N215">
        <v>0</v>
      </c>
      <c r="O215">
        <v>0</v>
      </c>
    </row>
    <row r="216" spans="1:15" x14ac:dyDescent="0.25">
      <c r="A216" s="14" t="str">
        <f>MID(Tabla1[[#This Row],[Org 2]],1,2)</f>
        <v>02</v>
      </c>
      <c r="B216" s="21" t="s">
        <v>97</v>
      </c>
      <c r="C216" s="21" t="s">
        <v>98</v>
      </c>
      <c r="D216" s="15" t="str">
        <f>VLOOKUP(Tabla1[[#This Row],[Prog.]],Hoja2!B:C,2,FALSE)</f>
        <v>Dirección del área de urbanismo y vivienda</v>
      </c>
      <c r="E216" s="16" t="str">
        <f t="shared" si="6"/>
        <v>7</v>
      </c>
      <c r="F216" s="16" t="str">
        <f t="shared" si="7"/>
        <v>78</v>
      </c>
      <c r="G216" s="21" t="s">
        <v>612</v>
      </c>
      <c r="H216" t="s">
        <v>613</v>
      </c>
      <c r="I216">
        <v>0</v>
      </c>
      <c r="J216">
        <v>50000</v>
      </c>
      <c r="K216">
        <v>50000</v>
      </c>
      <c r="L216">
        <v>50000</v>
      </c>
      <c r="M216">
        <v>50000</v>
      </c>
      <c r="N216">
        <v>50000</v>
      </c>
      <c r="O216">
        <v>50000</v>
      </c>
    </row>
    <row r="217" spans="1:15" x14ac:dyDescent="0.25">
      <c r="A217" s="14" t="str">
        <f>MID(Tabla1[[#This Row],[Org 2]],1,2)</f>
        <v>02</v>
      </c>
      <c r="B217" s="21" t="s">
        <v>97</v>
      </c>
      <c r="C217" s="21" t="s">
        <v>98</v>
      </c>
      <c r="D217" s="15" t="str">
        <f>VLOOKUP(Tabla1[[#This Row],[Prog.]],Hoja2!B:C,2,FALSE)</f>
        <v>Dirección del área de urbanismo y vivienda</v>
      </c>
      <c r="E217" s="16" t="str">
        <f t="shared" si="6"/>
        <v>8</v>
      </c>
      <c r="F217" s="16" t="str">
        <f t="shared" si="7"/>
        <v>82</v>
      </c>
      <c r="G217" s="21" t="s">
        <v>614</v>
      </c>
      <c r="H217" t="s">
        <v>615</v>
      </c>
      <c r="I217">
        <v>9670556</v>
      </c>
      <c r="J217">
        <v>0</v>
      </c>
      <c r="K217">
        <v>9670556</v>
      </c>
      <c r="L217">
        <v>9670555.5600000005</v>
      </c>
      <c r="M217">
        <v>9670555.5600000005</v>
      </c>
      <c r="N217">
        <v>9670555.5600000005</v>
      </c>
      <c r="O217">
        <v>9670555.5600000005</v>
      </c>
    </row>
    <row r="218" spans="1:15" x14ac:dyDescent="0.25">
      <c r="A218" s="14" t="str">
        <f>MID(Tabla1[[#This Row],[Org 2]],1,2)</f>
        <v>02</v>
      </c>
      <c r="B218" s="21" t="s">
        <v>97</v>
      </c>
      <c r="C218" s="21" t="s">
        <v>98</v>
      </c>
      <c r="D218" s="15" t="str">
        <f>VLOOKUP(Tabla1[[#This Row],[Prog.]],Hoja2!B:C,2,FALSE)</f>
        <v>Dirección del área de urbanismo y vivienda</v>
      </c>
      <c r="E218" s="16" t="str">
        <f t="shared" si="6"/>
        <v>8</v>
      </c>
      <c r="F218" s="16" t="str">
        <f t="shared" si="7"/>
        <v>83</v>
      </c>
      <c r="G218" s="21" t="s">
        <v>616</v>
      </c>
      <c r="H218" t="s">
        <v>617</v>
      </c>
      <c r="I218">
        <v>5000</v>
      </c>
      <c r="J218">
        <v>0</v>
      </c>
      <c r="K218">
        <v>5000</v>
      </c>
      <c r="L218">
        <v>0</v>
      </c>
      <c r="M218">
        <v>0</v>
      </c>
      <c r="N218">
        <v>0</v>
      </c>
      <c r="O218">
        <v>0</v>
      </c>
    </row>
    <row r="219" spans="1:15" x14ac:dyDescent="0.25">
      <c r="A219" s="14" t="str">
        <f>MID(Tabla1[[#This Row],[Org 2]],1,2)</f>
        <v>02</v>
      </c>
      <c r="B219" s="21" t="s">
        <v>97</v>
      </c>
      <c r="C219" s="21" t="s">
        <v>99</v>
      </c>
      <c r="D219" s="15" t="str">
        <f>VLOOKUP(Tabla1[[#This Row],[Prog.]],Hoja2!B:C,2,FALSE)</f>
        <v>Planificación y gestión del patrimonio</v>
      </c>
      <c r="E219" s="16" t="str">
        <f t="shared" si="6"/>
        <v>1</v>
      </c>
      <c r="F219" s="16" t="str">
        <f t="shared" si="7"/>
        <v>12</v>
      </c>
      <c r="G219" s="21" t="s">
        <v>432</v>
      </c>
      <c r="H219" t="s">
        <v>433</v>
      </c>
      <c r="I219">
        <v>217198</v>
      </c>
      <c r="J219">
        <v>0</v>
      </c>
      <c r="K219">
        <v>217198</v>
      </c>
      <c r="L219">
        <v>183225.16</v>
      </c>
      <c r="M219">
        <v>183225.16</v>
      </c>
      <c r="N219">
        <v>156251.96</v>
      </c>
      <c r="O219">
        <v>156251.96</v>
      </c>
    </row>
    <row r="220" spans="1:15" x14ac:dyDescent="0.25">
      <c r="A220" s="14" t="str">
        <f>MID(Tabla1[[#This Row],[Org 2]],1,2)</f>
        <v>02</v>
      </c>
      <c r="B220" s="21" t="s">
        <v>97</v>
      </c>
      <c r="C220" s="21" t="s">
        <v>99</v>
      </c>
      <c r="D220" s="15" t="str">
        <f>VLOOKUP(Tabla1[[#This Row],[Prog.]],Hoja2!B:C,2,FALSE)</f>
        <v>Planificación y gestión del patrimonio</v>
      </c>
      <c r="E220" s="16" t="str">
        <f t="shared" si="6"/>
        <v>1</v>
      </c>
      <c r="F220" s="16" t="str">
        <f t="shared" si="7"/>
        <v>12</v>
      </c>
      <c r="G220" s="21" t="s">
        <v>434</v>
      </c>
      <c r="H220" t="s">
        <v>435</v>
      </c>
      <c r="I220">
        <v>47715</v>
      </c>
      <c r="J220">
        <v>0</v>
      </c>
      <c r="K220">
        <v>47715</v>
      </c>
      <c r="L220">
        <v>50280.19</v>
      </c>
      <c r="M220">
        <v>50280.19</v>
      </c>
      <c r="N220">
        <v>45928.41</v>
      </c>
      <c r="O220">
        <v>45928.41</v>
      </c>
    </row>
    <row r="221" spans="1:15" x14ac:dyDescent="0.25">
      <c r="A221" s="14" t="str">
        <f>MID(Tabla1[[#This Row],[Org 2]],1,2)</f>
        <v>02</v>
      </c>
      <c r="B221" s="21" t="s">
        <v>97</v>
      </c>
      <c r="C221" s="21" t="s">
        <v>99</v>
      </c>
      <c r="D221" s="15" t="str">
        <f>VLOOKUP(Tabla1[[#This Row],[Prog.]],Hoja2!B:C,2,FALSE)</f>
        <v>Planificación y gestión del patrimonio</v>
      </c>
      <c r="E221" s="16" t="str">
        <f t="shared" si="6"/>
        <v>1</v>
      </c>
      <c r="F221" s="16" t="str">
        <f t="shared" si="7"/>
        <v>12</v>
      </c>
      <c r="G221" s="21" t="s">
        <v>436</v>
      </c>
      <c r="H221" t="s">
        <v>437</v>
      </c>
      <c r="I221">
        <v>170540</v>
      </c>
      <c r="J221">
        <v>0</v>
      </c>
      <c r="K221">
        <v>170540</v>
      </c>
      <c r="L221">
        <v>101253.95</v>
      </c>
      <c r="M221">
        <v>101253.95</v>
      </c>
      <c r="N221">
        <v>84551.98</v>
      </c>
      <c r="O221">
        <v>84551.98</v>
      </c>
    </row>
    <row r="222" spans="1:15" x14ac:dyDescent="0.25">
      <c r="A222" s="14" t="str">
        <f>MID(Tabla1[[#This Row],[Org 2]],1,2)</f>
        <v>02</v>
      </c>
      <c r="B222" s="21" t="s">
        <v>97</v>
      </c>
      <c r="C222" s="21" t="s">
        <v>99</v>
      </c>
      <c r="D222" s="15" t="str">
        <f>VLOOKUP(Tabla1[[#This Row],[Prog.]],Hoja2!B:C,2,FALSE)</f>
        <v>Planificación y gestión del patrimonio</v>
      </c>
      <c r="E222" s="16" t="str">
        <f t="shared" si="6"/>
        <v>1</v>
      </c>
      <c r="F222" s="16" t="str">
        <f t="shared" si="7"/>
        <v>12</v>
      </c>
      <c r="G222" s="21" t="s">
        <v>438</v>
      </c>
      <c r="H222" t="s">
        <v>439</v>
      </c>
      <c r="I222">
        <v>51627</v>
      </c>
      <c r="J222">
        <v>0</v>
      </c>
      <c r="K222">
        <v>51627</v>
      </c>
      <c r="L222">
        <v>24257.09</v>
      </c>
      <c r="M222">
        <v>24257.09</v>
      </c>
      <c r="N222">
        <v>17792.490000000002</v>
      </c>
      <c r="O222">
        <v>17792.490000000002</v>
      </c>
    </row>
    <row r="223" spans="1:15" x14ac:dyDescent="0.25">
      <c r="A223" s="14" t="str">
        <f>MID(Tabla1[[#This Row],[Org 2]],1,2)</f>
        <v>02</v>
      </c>
      <c r="B223" s="21" t="s">
        <v>97</v>
      </c>
      <c r="C223" s="21" t="s">
        <v>99</v>
      </c>
      <c r="D223" s="15" t="str">
        <f>VLOOKUP(Tabla1[[#This Row],[Prog.]],Hoja2!B:C,2,FALSE)</f>
        <v>Planificación y gestión del patrimonio</v>
      </c>
      <c r="E223" s="16" t="str">
        <f t="shared" si="6"/>
        <v>1</v>
      </c>
      <c r="F223" s="16" t="str">
        <f t="shared" si="7"/>
        <v>12</v>
      </c>
      <c r="G223" s="21" t="s">
        <v>440</v>
      </c>
      <c r="H223" t="s">
        <v>441</v>
      </c>
      <c r="I223">
        <v>105570</v>
      </c>
      <c r="J223">
        <v>0</v>
      </c>
      <c r="K223">
        <v>105570</v>
      </c>
      <c r="L223">
        <v>93826.94</v>
      </c>
      <c r="M223">
        <v>93826.94</v>
      </c>
      <c r="N223">
        <v>78438.16</v>
      </c>
      <c r="O223">
        <v>78438.16</v>
      </c>
    </row>
    <row r="224" spans="1:15" x14ac:dyDescent="0.25">
      <c r="A224" s="14" t="str">
        <f>MID(Tabla1[[#This Row],[Org 2]],1,2)</f>
        <v>02</v>
      </c>
      <c r="B224" s="21" t="s">
        <v>97</v>
      </c>
      <c r="C224" s="21" t="s">
        <v>99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12</v>
      </c>
      <c r="G224" s="21" t="s">
        <v>442</v>
      </c>
      <c r="H224" t="s">
        <v>443</v>
      </c>
      <c r="I224">
        <v>297239</v>
      </c>
      <c r="J224">
        <v>0</v>
      </c>
      <c r="K224">
        <v>297239</v>
      </c>
      <c r="L224">
        <v>210625.87</v>
      </c>
      <c r="M224">
        <v>210625.87</v>
      </c>
      <c r="N224">
        <v>173567.35</v>
      </c>
      <c r="O224">
        <v>173567.35</v>
      </c>
    </row>
    <row r="225" spans="1:15" x14ac:dyDescent="0.25">
      <c r="A225" s="14" t="str">
        <f>MID(Tabla1[[#This Row],[Org 2]],1,2)</f>
        <v>02</v>
      </c>
      <c r="B225" s="21" t="s">
        <v>97</v>
      </c>
      <c r="C225" s="21" t="s">
        <v>99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12</v>
      </c>
      <c r="G225" s="21" t="s">
        <v>444</v>
      </c>
      <c r="H225" t="s">
        <v>445</v>
      </c>
      <c r="I225">
        <v>722012</v>
      </c>
      <c r="J225">
        <v>-35000</v>
      </c>
      <c r="K225">
        <v>687012</v>
      </c>
      <c r="L225">
        <v>656888.81000000006</v>
      </c>
      <c r="M225">
        <v>656888.81000000006</v>
      </c>
      <c r="N225">
        <v>569401.99</v>
      </c>
      <c r="O225">
        <v>569401.99</v>
      </c>
    </row>
    <row r="226" spans="1:15" x14ac:dyDescent="0.25">
      <c r="A226" s="14" t="str">
        <f>MID(Tabla1[[#This Row],[Org 2]],1,2)</f>
        <v>02</v>
      </c>
      <c r="B226" s="21" t="s">
        <v>97</v>
      </c>
      <c r="C226" s="21" t="s">
        <v>99</v>
      </c>
      <c r="D226" s="15" t="str">
        <f>VLOOKUP(Tabla1[[#This Row],[Prog.]],Hoja2!B:C,2,FALSE)</f>
        <v>Planificación y gestión del patrimonio</v>
      </c>
      <c r="E226" s="16" t="str">
        <f t="shared" si="6"/>
        <v>1</v>
      </c>
      <c r="F226" s="16" t="str">
        <f t="shared" si="7"/>
        <v>12</v>
      </c>
      <c r="G226" s="21" t="s">
        <v>446</v>
      </c>
      <c r="H226" t="s">
        <v>447</v>
      </c>
      <c r="I226">
        <v>51360</v>
      </c>
      <c r="J226">
        <v>0</v>
      </c>
      <c r="K226">
        <v>51360</v>
      </c>
      <c r="L226">
        <v>50905.599999999999</v>
      </c>
      <c r="M226">
        <v>50905.599999999999</v>
      </c>
      <c r="N226">
        <v>41758.85</v>
      </c>
      <c r="O226">
        <v>41758.85</v>
      </c>
    </row>
    <row r="227" spans="1:15" x14ac:dyDescent="0.25">
      <c r="A227" s="14" t="str">
        <f>MID(Tabla1[[#This Row],[Org 2]],1,2)</f>
        <v>02</v>
      </c>
      <c r="B227" s="21" t="s">
        <v>97</v>
      </c>
      <c r="C227" s="21" t="s">
        <v>99</v>
      </c>
      <c r="D227" s="15" t="str">
        <f>VLOOKUP(Tabla1[[#This Row],[Prog.]],Hoja2!B:C,2,FALSE)</f>
        <v>Planificación y gestión del patrimonio</v>
      </c>
      <c r="E227" s="16" t="str">
        <f t="shared" si="6"/>
        <v>1</v>
      </c>
      <c r="F227" s="16" t="str">
        <f t="shared" si="7"/>
        <v>13</v>
      </c>
      <c r="G227" s="21" t="s">
        <v>448</v>
      </c>
      <c r="H227" t="s">
        <v>431</v>
      </c>
      <c r="I227">
        <v>37642</v>
      </c>
      <c r="J227">
        <v>0</v>
      </c>
      <c r="K227">
        <v>37642</v>
      </c>
      <c r="L227">
        <v>38272.400000000001</v>
      </c>
      <c r="M227">
        <v>38272.400000000001</v>
      </c>
      <c r="N227">
        <v>32153.4</v>
      </c>
      <c r="O227">
        <v>32153.4</v>
      </c>
    </row>
    <row r="228" spans="1:15" x14ac:dyDescent="0.25">
      <c r="A228" s="14" t="str">
        <f>MID(Tabla1[[#This Row],[Org 2]],1,2)</f>
        <v>02</v>
      </c>
      <c r="B228" s="21" t="s">
        <v>97</v>
      </c>
      <c r="C228" s="21" t="s">
        <v>99</v>
      </c>
      <c r="D228" s="15" t="str">
        <f>VLOOKUP(Tabla1[[#This Row],[Prog.]],Hoja2!B:C,2,FALSE)</f>
        <v>Planificación y gestión del patrimonio</v>
      </c>
      <c r="E228" s="16" t="str">
        <f t="shared" si="6"/>
        <v>1</v>
      </c>
      <c r="F228" s="16" t="str">
        <f t="shared" si="7"/>
        <v>13</v>
      </c>
      <c r="G228" s="21" t="s">
        <v>449</v>
      </c>
      <c r="H228" t="s">
        <v>450</v>
      </c>
      <c r="I228">
        <v>33604</v>
      </c>
      <c r="J228">
        <v>0</v>
      </c>
      <c r="K228">
        <v>33604</v>
      </c>
      <c r="L228">
        <v>33532.11</v>
      </c>
      <c r="M228">
        <v>33532.11</v>
      </c>
      <c r="N228">
        <v>29290.47</v>
      </c>
      <c r="O228">
        <v>29290.47</v>
      </c>
    </row>
    <row r="229" spans="1:15" x14ac:dyDescent="0.25">
      <c r="A229" s="14" t="str">
        <f>MID(Tabla1[[#This Row],[Org 2]],1,2)</f>
        <v>02</v>
      </c>
      <c r="B229" s="21" t="s">
        <v>97</v>
      </c>
      <c r="C229" s="21" t="s">
        <v>99</v>
      </c>
      <c r="D229" s="15" t="str">
        <f>VLOOKUP(Tabla1[[#This Row],[Prog.]],Hoja2!B:C,2,FALSE)</f>
        <v>Planificación y gestión del patrimonio</v>
      </c>
      <c r="E229" s="16" t="str">
        <f t="shared" si="6"/>
        <v>2</v>
      </c>
      <c r="F229" s="16" t="str">
        <f t="shared" si="7"/>
        <v>20</v>
      </c>
      <c r="G229" s="21" t="s">
        <v>455</v>
      </c>
      <c r="H229" t="s">
        <v>456</v>
      </c>
      <c r="I229">
        <v>2250</v>
      </c>
      <c r="J229">
        <v>0</v>
      </c>
      <c r="K229">
        <v>2250</v>
      </c>
      <c r="L229">
        <v>0</v>
      </c>
      <c r="M229">
        <v>0</v>
      </c>
      <c r="N229">
        <v>0</v>
      </c>
      <c r="O229">
        <v>0</v>
      </c>
    </row>
    <row r="230" spans="1:15" x14ac:dyDescent="0.25">
      <c r="A230" s="14" t="str">
        <f>MID(Tabla1[[#This Row],[Org 2]],1,2)</f>
        <v>02</v>
      </c>
      <c r="B230" s="21" t="s">
        <v>97</v>
      </c>
      <c r="C230" s="21" t="s">
        <v>99</v>
      </c>
      <c r="D230" s="15" t="str">
        <f>VLOOKUP(Tabla1[[#This Row],[Prog.]],Hoja2!B:C,2,FALSE)</f>
        <v>Planificación y gestión del patrimonio</v>
      </c>
      <c r="E230" s="16" t="str">
        <f t="shared" si="6"/>
        <v>2</v>
      </c>
      <c r="F230" s="16" t="str">
        <f t="shared" si="7"/>
        <v>20</v>
      </c>
      <c r="G230" s="21" t="s">
        <v>618</v>
      </c>
      <c r="H230" t="s">
        <v>619</v>
      </c>
      <c r="I230">
        <v>9000</v>
      </c>
      <c r="J230">
        <v>0</v>
      </c>
      <c r="K230">
        <v>9000</v>
      </c>
      <c r="L230">
        <v>0</v>
      </c>
      <c r="M230">
        <v>0</v>
      </c>
      <c r="N230">
        <v>0</v>
      </c>
      <c r="O230">
        <v>0</v>
      </c>
    </row>
    <row r="231" spans="1:15" x14ac:dyDescent="0.25">
      <c r="A231" s="14" t="str">
        <f>MID(Tabla1[[#This Row],[Org 2]],1,2)</f>
        <v>02</v>
      </c>
      <c r="B231" s="21" t="s">
        <v>97</v>
      </c>
      <c r="C231" s="21" t="s">
        <v>99</v>
      </c>
      <c r="D231" s="15" t="str">
        <f>VLOOKUP(Tabla1[[#This Row],[Prog.]],Hoja2!B:C,2,FALSE)</f>
        <v>Planificación y gestión del patrimonio</v>
      </c>
      <c r="E231" s="16" t="str">
        <f t="shared" si="6"/>
        <v>2</v>
      </c>
      <c r="F231" s="16" t="str">
        <f t="shared" si="7"/>
        <v>22</v>
      </c>
      <c r="G231" s="21" t="s">
        <v>479</v>
      </c>
      <c r="H231" t="s">
        <v>480</v>
      </c>
      <c r="I231">
        <v>4000</v>
      </c>
      <c r="J231">
        <v>0</v>
      </c>
      <c r="K231">
        <v>4000</v>
      </c>
      <c r="L231">
        <v>1283.03</v>
      </c>
      <c r="M231">
        <v>1283.03</v>
      </c>
      <c r="N231">
        <v>995.53</v>
      </c>
      <c r="O231">
        <v>995.53</v>
      </c>
    </row>
    <row r="232" spans="1:15" x14ac:dyDescent="0.25">
      <c r="A232" s="14" t="str">
        <f>MID(Tabla1[[#This Row],[Org 2]],1,2)</f>
        <v>02</v>
      </c>
      <c r="B232" s="21" t="s">
        <v>97</v>
      </c>
      <c r="C232" s="21" t="s">
        <v>99</v>
      </c>
      <c r="D232" s="15" t="str">
        <f>VLOOKUP(Tabla1[[#This Row],[Prog.]],Hoja2!B:C,2,FALSE)</f>
        <v>Planificación y gestión del patrimonio</v>
      </c>
      <c r="E232" s="16" t="str">
        <f t="shared" si="6"/>
        <v>2</v>
      </c>
      <c r="F232" s="16" t="str">
        <f t="shared" si="7"/>
        <v>22</v>
      </c>
      <c r="G232" s="21" t="s">
        <v>481</v>
      </c>
      <c r="H232" t="s">
        <v>482</v>
      </c>
      <c r="I232">
        <v>4000</v>
      </c>
      <c r="J232">
        <v>0</v>
      </c>
      <c r="K232">
        <v>4000</v>
      </c>
      <c r="L232">
        <v>0</v>
      </c>
      <c r="M232">
        <v>0</v>
      </c>
      <c r="N232">
        <v>0</v>
      </c>
      <c r="O232">
        <v>0</v>
      </c>
    </row>
    <row r="233" spans="1:15" x14ac:dyDescent="0.25">
      <c r="A233" s="14" t="str">
        <f>MID(Tabla1[[#This Row],[Org 2]],1,2)</f>
        <v>02</v>
      </c>
      <c r="B233" s="21" t="s">
        <v>97</v>
      </c>
      <c r="C233" s="21" t="s">
        <v>99</v>
      </c>
      <c r="D233" s="15" t="str">
        <f>VLOOKUP(Tabla1[[#This Row],[Prog.]],Hoja2!B:C,2,FALSE)</f>
        <v>Planificación y gestión del patrimonio</v>
      </c>
      <c r="E233" s="16" t="str">
        <f t="shared" si="6"/>
        <v>2</v>
      </c>
      <c r="F233" s="16" t="str">
        <f t="shared" si="7"/>
        <v>22</v>
      </c>
      <c r="G233" s="21" t="s">
        <v>483</v>
      </c>
      <c r="H233" t="s">
        <v>484</v>
      </c>
      <c r="I233">
        <v>2000</v>
      </c>
      <c r="J233">
        <v>0</v>
      </c>
      <c r="K233">
        <v>2000</v>
      </c>
      <c r="L233">
        <v>628.54999999999995</v>
      </c>
      <c r="M233">
        <v>628.54999999999995</v>
      </c>
      <c r="N233">
        <v>628.54999999999995</v>
      </c>
      <c r="O233">
        <v>628.54999999999995</v>
      </c>
    </row>
    <row r="234" spans="1:15" x14ac:dyDescent="0.25">
      <c r="A234" s="14" t="str">
        <f>MID(Tabla1[[#This Row],[Org 2]],1,2)</f>
        <v>02</v>
      </c>
      <c r="B234" s="21" t="s">
        <v>97</v>
      </c>
      <c r="C234" s="21" t="s">
        <v>99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22</v>
      </c>
      <c r="G234" s="21" t="s">
        <v>487</v>
      </c>
      <c r="H234" t="s">
        <v>488</v>
      </c>
      <c r="I234">
        <v>56000</v>
      </c>
      <c r="J234">
        <v>0</v>
      </c>
      <c r="K234">
        <v>56000</v>
      </c>
      <c r="L234">
        <v>34959.32</v>
      </c>
      <c r="M234">
        <v>34959.32</v>
      </c>
      <c r="N234">
        <v>21951.82</v>
      </c>
      <c r="O234">
        <v>21951.82</v>
      </c>
    </row>
    <row r="235" spans="1:15" x14ac:dyDescent="0.25">
      <c r="A235" s="14" t="str">
        <f>MID(Tabla1[[#This Row],[Org 2]],1,2)</f>
        <v>02</v>
      </c>
      <c r="B235" s="21" t="s">
        <v>97</v>
      </c>
      <c r="C235" s="21" t="s">
        <v>99</v>
      </c>
      <c r="D235" s="15" t="str">
        <f>VLOOKUP(Tabla1[[#This Row],[Prog.]],Hoja2!B:C,2,FALSE)</f>
        <v>Planificación y gestión del patrimonio</v>
      </c>
      <c r="E235" s="16" t="str">
        <f t="shared" si="6"/>
        <v>2</v>
      </c>
      <c r="F235" s="16" t="str">
        <f t="shared" si="7"/>
        <v>22</v>
      </c>
      <c r="G235" s="21" t="s">
        <v>489</v>
      </c>
      <c r="H235" t="s">
        <v>490</v>
      </c>
      <c r="I235">
        <v>32000</v>
      </c>
      <c r="J235">
        <v>0</v>
      </c>
      <c r="K235">
        <v>32000</v>
      </c>
      <c r="L235">
        <v>0</v>
      </c>
      <c r="M235">
        <v>0</v>
      </c>
      <c r="N235">
        <v>0</v>
      </c>
      <c r="O235">
        <v>0</v>
      </c>
    </row>
    <row r="236" spans="1:15" x14ac:dyDescent="0.25">
      <c r="A236" s="14" t="str">
        <f>MID(Tabla1[[#This Row],[Org 2]],1,2)</f>
        <v>02</v>
      </c>
      <c r="B236" s="21" t="s">
        <v>97</v>
      </c>
      <c r="C236" s="21" t="s">
        <v>99</v>
      </c>
      <c r="D236" s="15" t="str">
        <f>VLOOKUP(Tabla1[[#This Row],[Prog.]],Hoja2!B:C,2,FALSE)</f>
        <v>Planificación y gestión del patrimonio</v>
      </c>
      <c r="E236" s="16" t="str">
        <f t="shared" si="6"/>
        <v>2</v>
      </c>
      <c r="F236" s="16" t="str">
        <f t="shared" si="7"/>
        <v>23</v>
      </c>
      <c r="G236" s="21" t="s">
        <v>491</v>
      </c>
      <c r="H236" t="s">
        <v>492</v>
      </c>
      <c r="I236">
        <v>500</v>
      </c>
      <c r="J236">
        <v>0</v>
      </c>
      <c r="K236">
        <v>500</v>
      </c>
      <c r="L236">
        <v>0</v>
      </c>
      <c r="M236">
        <v>0</v>
      </c>
      <c r="N236">
        <v>0</v>
      </c>
      <c r="O236">
        <v>0</v>
      </c>
    </row>
    <row r="237" spans="1:15" x14ac:dyDescent="0.25">
      <c r="A237" s="14" t="str">
        <f>MID(Tabla1[[#This Row],[Org 2]],1,2)</f>
        <v>02</v>
      </c>
      <c r="B237" s="21" t="s">
        <v>97</v>
      </c>
      <c r="C237" s="21" t="s">
        <v>99</v>
      </c>
      <c r="D237" s="15" t="str">
        <f>VLOOKUP(Tabla1[[#This Row],[Prog.]],Hoja2!B:C,2,FALSE)</f>
        <v>Planificación y gestión del patrimonio</v>
      </c>
      <c r="E237" s="16" t="str">
        <f t="shared" si="6"/>
        <v>2</v>
      </c>
      <c r="F237" s="16" t="str">
        <f t="shared" si="7"/>
        <v>23</v>
      </c>
      <c r="G237" s="21" t="s">
        <v>493</v>
      </c>
      <c r="H237" t="s">
        <v>494</v>
      </c>
      <c r="I237">
        <v>500</v>
      </c>
      <c r="J237">
        <v>0</v>
      </c>
      <c r="K237">
        <v>500</v>
      </c>
      <c r="L237">
        <v>0</v>
      </c>
      <c r="M237">
        <v>0</v>
      </c>
      <c r="N237">
        <v>0</v>
      </c>
      <c r="O237">
        <v>0</v>
      </c>
    </row>
    <row r="238" spans="1:15" x14ac:dyDescent="0.25">
      <c r="A238" s="14" t="str">
        <f>MID(Tabla1[[#This Row],[Org 2]],1,2)</f>
        <v>02</v>
      </c>
      <c r="B238" s="21" t="s">
        <v>97</v>
      </c>
      <c r="C238" s="21" t="s">
        <v>99</v>
      </c>
      <c r="D238" s="15" t="str">
        <f>VLOOKUP(Tabla1[[#This Row],[Prog.]],Hoja2!B:C,2,FALSE)</f>
        <v>Planificación y gestión del patrimonio</v>
      </c>
      <c r="E238" s="16" t="str">
        <f t="shared" si="6"/>
        <v>6</v>
      </c>
      <c r="F238" s="16" t="str">
        <f t="shared" si="7"/>
        <v>60</v>
      </c>
      <c r="G238" s="21" t="s">
        <v>620</v>
      </c>
      <c r="H238" t="s">
        <v>621</v>
      </c>
      <c r="I238">
        <v>2120000</v>
      </c>
      <c r="J238">
        <v>0</v>
      </c>
      <c r="K238">
        <v>2120000</v>
      </c>
      <c r="L238">
        <v>153985.68</v>
      </c>
      <c r="M238">
        <v>150985.68</v>
      </c>
      <c r="N238">
        <v>150985.68</v>
      </c>
      <c r="O238">
        <v>150985.68</v>
      </c>
    </row>
    <row r="239" spans="1:15" x14ac:dyDescent="0.25">
      <c r="A239" s="14" t="str">
        <f>MID(Tabla1[[#This Row],[Org 2]],1,2)</f>
        <v>02</v>
      </c>
      <c r="B239" s="21" t="s">
        <v>97</v>
      </c>
      <c r="C239" s="21" t="s">
        <v>99</v>
      </c>
      <c r="D239" s="15" t="str">
        <f>VLOOKUP(Tabla1[[#This Row],[Prog.]],Hoja2!B:C,2,FALSE)</f>
        <v>Planificación y gestión del patrimonio</v>
      </c>
      <c r="E239" s="16" t="str">
        <f t="shared" si="6"/>
        <v>6</v>
      </c>
      <c r="F239" s="16" t="str">
        <f t="shared" si="7"/>
        <v>60</v>
      </c>
      <c r="G239" s="21" t="s">
        <v>622</v>
      </c>
      <c r="H239" t="s">
        <v>623</v>
      </c>
      <c r="I239">
        <v>1557500</v>
      </c>
      <c r="J239">
        <v>1017178.66</v>
      </c>
      <c r="K239">
        <v>2574678.66</v>
      </c>
      <c r="L239">
        <v>1620977.56</v>
      </c>
      <c r="M239">
        <v>1535281.71</v>
      </c>
      <c r="N239">
        <v>529478.02</v>
      </c>
      <c r="O239">
        <v>529478.02</v>
      </c>
    </row>
    <row r="240" spans="1:15" x14ac:dyDescent="0.25">
      <c r="A240" s="14" t="str">
        <f>MID(Tabla1[[#This Row],[Org 2]],1,2)</f>
        <v>02</v>
      </c>
      <c r="B240" s="21" t="s">
        <v>97</v>
      </c>
      <c r="C240" s="21" t="s">
        <v>99</v>
      </c>
      <c r="D240" s="15" t="str">
        <f>VLOOKUP(Tabla1[[#This Row],[Prog.]],Hoja2!B:C,2,FALSE)</f>
        <v>Planificación y gestión del patrimonio</v>
      </c>
      <c r="E240" s="16" t="str">
        <f t="shared" si="6"/>
        <v>6</v>
      </c>
      <c r="F240" s="16" t="str">
        <f t="shared" si="7"/>
        <v>61</v>
      </c>
      <c r="G240" s="21" t="s">
        <v>549</v>
      </c>
      <c r="H240" t="s">
        <v>550</v>
      </c>
      <c r="I240">
        <v>808175</v>
      </c>
      <c r="J240">
        <v>1313506.83</v>
      </c>
      <c r="K240">
        <v>2121681.83</v>
      </c>
      <c r="L240">
        <v>2112447.9</v>
      </c>
      <c r="M240">
        <v>2112447.9</v>
      </c>
      <c r="N240">
        <v>1699645.14</v>
      </c>
      <c r="O240">
        <v>1699645.14</v>
      </c>
    </row>
    <row r="241" spans="1:15" x14ac:dyDescent="0.25">
      <c r="A241" s="14" t="str">
        <f>MID(Tabla1[[#This Row],[Org 2]],1,2)</f>
        <v>02</v>
      </c>
      <c r="B241" s="21" t="s">
        <v>97</v>
      </c>
      <c r="C241" s="21" t="s">
        <v>99</v>
      </c>
      <c r="D241" s="15" t="str">
        <f>VLOOKUP(Tabla1[[#This Row],[Prog.]],Hoja2!B:C,2,FALSE)</f>
        <v>Planificación y gestión del patrimonio</v>
      </c>
      <c r="E241" s="16" t="str">
        <f t="shared" si="6"/>
        <v>6</v>
      </c>
      <c r="F241" s="16" t="str">
        <f t="shared" si="7"/>
        <v>64</v>
      </c>
      <c r="G241" s="21" t="s">
        <v>624</v>
      </c>
      <c r="H241" t="s">
        <v>625</v>
      </c>
      <c r="I241">
        <v>20000</v>
      </c>
      <c r="J241">
        <v>0</v>
      </c>
      <c r="K241">
        <v>20000</v>
      </c>
      <c r="L241">
        <v>19310.09</v>
      </c>
      <c r="M241">
        <v>19310.09</v>
      </c>
      <c r="N241">
        <v>1213.6300000000001</v>
      </c>
      <c r="O241">
        <v>1213.6300000000001</v>
      </c>
    </row>
    <row r="242" spans="1:15" x14ac:dyDescent="0.25">
      <c r="A242" s="14" t="str">
        <f>MID(Tabla1[[#This Row],[Org 2]],1,2)</f>
        <v>02</v>
      </c>
      <c r="B242" s="21" t="s">
        <v>97</v>
      </c>
      <c r="C242" s="21" t="s">
        <v>138</v>
      </c>
      <c r="D242" s="15" t="str">
        <f>VLOOKUP(Tabla1[[#This Row],[Prog.]],Hoja2!B:C,2,FALSE)</f>
        <v xml:space="preserve">Licencias urbanísticas </v>
      </c>
      <c r="E242" s="16" t="str">
        <f t="shared" si="6"/>
        <v>1</v>
      </c>
      <c r="F242" s="16" t="str">
        <f t="shared" si="7"/>
        <v>12</v>
      </c>
      <c r="G242" s="21" t="s">
        <v>432</v>
      </c>
      <c r="H242" t="s">
        <v>433</v>
      </c>
      <c r="I242">
        <v>198960</v>
      </c>
      <c r="J242">
        <v>0</v>
      </c>
      <c r="K242">
        <v>198960</v>
      </c>
      <c r="L242">
        <v>196515.66</v>
      </c>
      <c r="M242">
        <v>196515.66</v>
      </c>
      <c r="N242">
        <v>156525.46</v>
      </c>
      <c r="O242">
        <v>156525.46</v>
      </c>
    </row>
    <row r="243" spans="1:15" x14ac:dyDescent="0.25">
      <c r="A243" s="14" t="str">
        <f>MID(Tabla1[[#This Row],[Org 2]],1,2)</f>
        <v>02</v>
      </c>
      <c r="B243" s="21" t="s">
        <v>97</v>
      </c>
      <c r="C243" s="21" t="s">
        <v>138</v>
      </c>
      <c r="D243" s="15" t="str">
        <f>VLOOKUP(Tabla1[[#This Row],[Prog.]],Hoja2!B:C,2,FALSE)</f>
        <v xml:space="preserve">Licencias urbanísticas </v>
      </c>
      <c r="E243" s="16" t="str">
        <f t="shared" si="6"/>
        <v>1</v>
      </c>
      <c r="F243" s="16" t="str">
        <f t="shared" si="7"/>
        <v>12</v>
      </c>
      <c r="G243" s="21" t="s">
        <v>434</v>
      </c>
      <c r="H243" t="s">
        <v>435</v>
      </c>
      <c r="I243">
        <v>119288</v>
      </c>
      <c r="J243">
        <v>0</v>
      </c>
      <c r="K243">
        <v>119288</v>
      </c>
      <c r="L243">
        <v>104073.3</v>
      </c>
      <c r="M243">
        <v>104073.3</v>
      </c>
      <c r="N243">
        <v>83422.820000000007</v>
      </c>
      <c r="O243">
        <v>83422.820000000007</v>
      </c>
    </row>
    <row r="244" spans="1:15" x14ac:dyDescent="0.25">
      <c r="A244" s="14" t="str">
        <f>MID(Tabla1[[#This Row],[Org 2]],1,2)</f>
        <v>02</v>
      </c>
      <c r="B244" s="21" t="s">
        <v>97</v>
      </c>
      <c r="C244" s="21" t="s">
        <v>138</v>
      </c>
      <c r="D244" s="15" t="str">
        <f>VLOOKUP(Tabla1[[#This Row],[Prog.]],Hoja2!B:C,2,FALSE)</f>
        <v xml:space="preserve">Licencias urbanísticas </v>
      </c>
      <c r="E244" s="16" t="str">
        <f t="shared" si="6"/>
        <v>1</v>
      </c>
      <c r="F244" s="16" t="str">
        <f t="shared" si="7"/>
        <v>12</v>
      </c>
      <c r="G244" s="21" t="s">
        <v>436</v>
      </c>
      <c r="H244" t="s">
        <v>437</v>
      </c>
      <c r="I244">
        <v>148207</v>
      </c>
      <c r="J244">
        <v>0</v>
      </c>
      <c r="K244">
        <v>148207</v>
      </c>
      <c r="L244">
        <v>129308.19</v>
      </c>
      <c r="M244">
        <v>129308.19</v>
      </c>
      <c r="N244">
        <v>111064.64</v>
      </c>
      <c r="O244">
        <v>111064.64</v>
      </c>
    </row>
    <row r="245" spans="1:15" x14ac:dyDescent="0.25">
      <c r="A245" s="14" t="str">
        <f>MID(Tabla1[[#This Row],[Org 2]],1,2)</f>
        <v>02</v>
      </c>
      <c r="B245" s="21" t="s">
        <v>97</v>
      </c>
      <c r="C245" s="21" t="s">
        <v>138</v>
      </c>
      <c r="D245" s="15" t="str">
        <f>VLOOKUP(Tabla1[[#This Row],[Prog.]],Hoja2!B:C,2,FALSE)</f>
        <v xml:space="preserve">Licencias urbanísticas </v>
      </c>
      <c r="E245" s="16" t="str">
        <f t="shared" si="6"/>
        <v>1</v>
      </c>
      <c r="F245" s="16" t="str">
        <f t="shared" si="7"/>
        <v>12</v>
      </c>
      <c r="G245" s="21" t="s">
        <v>438</v>
      </c>
      <c r="H245" t="s">
        <v>439</v>
      </c>
      <c r="I245">
        <v>101533</v>
      </c>
      <c r="J245">
        <v>0</v>
      </c>
      <c r="K245">
        <v>101533</v>
      </c>
      <c r="L245">
        <v>80357.38</v>
      </c>
      <c r="M245">
        <v>80357.38</v>
      </c>
      <c r="N245">
        <v>64898.76</v>
      </c>
      <c r="O245">
        <v>64898.76</v>
      </c>
    </row>
    <row r="246" spans="1:15" x14ac:dyDescent="0.25">
      <c r="A246" s="14" t="str">
        <f>MID(Tabla1[[#This Row],[Org 2]],1,2)</f>
        <v>02</v>
      </c>
      <c r="B246" s="21" t="s">
        <v>97</v>
      </c>
      <c r="C246" s="21" t="s">
        <v>138</v>
      </c>
      <c r="D246" s="15" t="str">
        <f>VLOOKUP(Tabla1[[#This Row],[Prog.]],Hoja2!B:C,2,FALSE)</f>
        <v xml:space="preserve">Licencias urbanísticas </v>
      </c>
      <c r="E246" s="16" t="str">
        <f t="shared" si="6"/>
        <v>1</v>
      </c>
      <c r="F246" s="16" t="str">
        <f t="shared" si="7"/>
        <v>12</v>
      </c>
      <c r="G246" s="21" t="s">
        <v>440</v>
      </c>
      <c r="H246" t="s">
        <v>441</v>
      </c>
      <c r="I246">
        <v>94719</v>
      </c>
      <c r="J246">
        <v>0</v>
      </c>
      <c r="K246">
        <v>94719</v>
      </c>
      <c r="L246">
        <v>104466.43</v>
      </c>
      <c r="M246">
        <v>104466.43</v>
      </c>
      <c r="N246">
        <v>89452.66</v>
      </c>
      <c r="O246">
        <v>89452.66</v>
      </c>
    </row>
    <row r="247" spans="1:15" x14ac:dyDescent="0.25">
      <c r="A247" s="14" t="str">
        <f>MID(Tabla1[[#This Row],[Org 2]],1,2)</f>
        <v>02</v>
      </c>
      <c r="B247" s="21" t="s">
        <v>97</v>
      </c>
      <c r="C247" s="21" t="s">
        <v>138</v>
      </c>
      <c r="D247" s="15" t="str">
        <f>VLOOKUP(Tabla1[[#This Row],[Prog.]],Hoja2!B:C,2,FALSE)</f>
        <v xml:space="preserve">Licencias urbanísticas </v>
      </c>
      <c r="E247" s="16" t="str">
        <f t="shared" si="6"/>
        <v>1</v>
      </c>
      <c r="F247" s="16" t="str">
        <f t="shared" si="7"/>
        <v>12</v>
      </c>
      <c r="G247" s="21" t="s">
        <v>442</v>
      </c>
      <c r="H247" t="s">
        <v>443</v>
      </c>
      <c r="I247">
        <v>318779</v>
      </c>
      <c r="J247">
        <v>0</v>
      </c>
      <c r="K247">
        <v>318779</v>
      </c>
      <c r="L247">
        <v>275200.40000000002</v>
      </c>
      <c r="M247">
        <v>275200.40000000002</v>
      </c>
      <c r="N247">
        <v>232389.09</v>
      </c>
      <c r="O247">
        <v>232389.09</v>
      </c>
    </row>
    <row r="248" spans="1:15" x14ac:dyDescent="0.25">
      <c r="A248" s="14" t="str">
        <f>MID(Tabla1[[#This Row],[Org 2]],1,2)</f>
        <v>02</v>
      </c>
      <c r="B248" s="21" t="s">
        <v>97</v>
      </c>
      <c r="C248" s="21" t="s">
        <v>138</v>
      </c>
      <c r="D248" s="15" t="str">
        <f>VLOOKUP(Tabla1[[#This Row],[Prog.]],Hoja2!B:C,2,FALSE)</f>
        <v xml:space="preserve">Licencias urbanísticas </v>
      </c>
      <c r="E248" s="16" t="str">
        <f t="shared" si="6"/>
        <v>1</v>
      </c>
      <c r="F248" s="16" t="str">
        <f t="shared" si="7"/>
        <v>12</v>
      </c>
      <c r="G248" s="21" t="s">
        <v>444</v>
      </c>
      <c r="H248" t="s">
        <v>445</v>
      </c>
      <c r="I248">
        <v>775061</v>
      </c>
      <c r="J248">
        <v>0</v>
      </c>
      <c r="K248">
        <v>775061</v>
      </c>
      <c r="L248">
        <v>712142.12</v>
      </c>
      <c r="M248">
        <v>712142.12</v>
      </c>
      <c r="N248">
        <v>607746.12</v>
      </c>
      <c r="O248">
        <v>607746.12</v>
      </c>
    </row>
    <row r="249" spans="1:15" x14ac:dyDescent="0.25">
      <c r="A249" s="14" t="str">
        <f>MID(Tabla1[[#This Row],[Org 2]],1,2)</f>
        <v>02</v>
      </c>
      <c r="B249" s="21" t="s">
        <v>97</v>
      </c>
      <c r="C249" s="21" t="s">
        <v>138</v>
      </c>
      <c r="D249" s="15" t="str">
        <f>VLOOKUP(Tabla1[[#This Row],[Prog.]],Hoja2!B:C,2,FALSE)</f>
        <v xml:space="preserve">Licencias urbanísticas </v>
      </c>
      <c r="E249" s="16" t="str">
        <f t="shared" si="6"/>
        <v>1</v>
      </c>
      <c r="F249" s="16" t="str">
        <f t="shared" si="7"/>
        <v>12</v>
      </c>
      <c r="G249" s="21" t="s">
        <v>446</v>
      </c>
      <c r="H249" t="s">
        <v>447</v>
      </c>
      <c r="I249">
        <v>48093</v>
      </c>
      <c r="J249">
        <v>0</v>
      </c>
      <c r="K249">
        <v>48093</v>
      </c>
      <c r="L249">
        <v>60969.23</v>
      </c>
      <c r="M249">
        <v>60969.23</v>
      </c>
      <c r="N249">
        <v>50120.81</v>
      </c>
      <c r="O249">
        <v>50120.81</v>
      </c>
    </row>
    <row r="250" spans="1:15" x14ac:dyDescent="0.25">
      <c r="A250" s="14" t="str">
        <f>MID(Tabla1[[#This Row],[Org 2]],1,2)</f>
        <v>02</v>
      </c>
      <c r="B250" s="21" t="s">
        <v>97</v>
      </c>
      <c r="C250" s="21" t="s">
        <v>138</v>
      </c>
      <c r="D250" s="15" t="str">
        <f>VLOOKUP(Tabla1[[#This Row],[Prog.]],Hoja2!B:C,2,FALSE)</f>
        <v xml:space="preserve">Licencias urbanísticas </v>
      </c>
      <c r="E250" s="16" t="str">
        <f t="shared" si="6"/>
        <v>1</v>
      </c>
      <c r="F250" s="16" t="str">
        <f t="shared" si="7"/>
        <v>13</v>
      </c>
      <c r="G250" s="21" t="s">
        <v>448</v>
      </c>
      <c r="H250" t="s">
        <v>431</v>
      </c>
      <c r="I250">
        <v>41613</v>
      </c>
      <c r="J250">
        <v>0</v>
      </c>
      <c r="K250">
        <v>41613</v>
      </c>
      <c r="L250">
        <v>23562.22</v>
      </c>
      <c r="M250">
        <v>23562.22</v>
      </c>
      <c r="N250">
        <v>20207.3</v>
      </c>
      <c r="O250">
        <v>20207.3</v>
      </c>
    </row>
    <row r="251" spans="1:15" x14ac:dyDescent="0.25">
      <c r="A251" s="14" t="str">
        <f>MID(Tabla1[[#This Row],[Org 2]],1,2)</f>
        <v>02</v>
      </c>
      <c r="B251" s="21" t="s">
        <v>97</v>
      </c>
      <c r="C251" s="21" t="s">
        <v>138</v>
      </c>
      <c r="D251" s="15" t="str">
        <f>VLOOKUP(Tabla1[[#This Row],[Prog.]],Hoja2!B:C,2,FALSE)</f>
        <v xml:space="preserve">Licencias urbanísticas </v>
      </c>
      <c r="E251" s="16" t="str">
        <f t="shared" si="6"/>
        <v>1</v>
      </c>
      <c r="F251" s="16" t="str">
        <f t="shared" si="7"/>
        <v>13</v>
      </c>
      <c r="G251" s="21" t="s">
        <v>449</v>
      </c>
      <c r="H251" t="s">
        <v>450</v>
      </c>
      <c r="I251">
        <v>44165</v>
      </c>
      <c r="J251">
        <v>0</v>
      </c>
      <c r="K251">
        <v>44165</v>
      </c>
      <c r="L251">
        <v>24797.040000000001</v>
      </c>
      <c r="M251">
        <v>24797.040000000001</v>
      </c>
      <c r="N251">
        <v>18887.96</v>
      </c>
      <c r="O251">
        <v>18887.96</v>
      </c>
    </row>
    <row r="252" spans="1:15" x14ac:dyDescent="0.25">
      <c r="A252" s="14" t="str">
        <f>MID(Tabla1[[#This Row],[Org 2]],1,2)</f>
        <v>02</v>
      </c>
      <c r="B252" s="21" t="s">
        <v>97</v>
      </c>
      <c r="C252" s="21" t="s">
        <v>138</v>
      </c>
      <c r="D252" s="15" t="str">
        <f>VLOOKUP(Tabla1[[#This Row],[Prog.]],Hoja2!B:C,2,FALSE)</f>
        <v xml:space="preserve">Licencias urbanísticas </v>
      </c>
      <c r="E252" s="16" t="str">
        <f t="shared" si="6"/>
        <v>2</v>
      </c>
      <c r="F252" s="16" t="str">
        <f t="shared" si="7"/>
        <v>22</v>
      </c>
      <c r="G252" s="21" t="s">
        <v>479</v>
      </c>
      <c r="H252" t="s">
        <v>480</v>
      </c>
      <c r="I252">
        <v>500</v>
      </c>
      <c r="J252">
        <v>0</v>
      </c>
      <c r="K252">
        <v>500</v>
      </c>
      <c r="L252">
        <v>268.8</v>
      </c>
      <c r="M252">
        <v>268.8</v>
      </c>
      <c r="N252">
        <v>268.8</v>
      </c>
      <c r="O252">
        <v>268.8</v>
      </c>
    </row>
    <row r="253" spans="1:15" x14ac:dyDescent="0.25">
      <c r="A253" s="14" t="str">
        <f>MID(Tabla1[[#This Row],[Org 2]],1,2)</f>
        <v>02</v>
      </c>
      <c r="B253" s="21" t="s">
        <v>97</v>
      </c>
      <c r="C253" s="21" t="s">
        <v>138</v>
      </c>
      <c r="D253" s="15" t="str">
        <f>VLOOKUP(Tabla1[[#This Row],[Prog.]],Hoja2!B:C,2,FALSE)</f>
        <v xml:space="preserve">Licencias urbanísticas </v>
      </c>
      <c r="E253" s="16" t="str">
        <f t="shared" si="6"/>
        <v>2</v>
      </c>
      <c r="F253" s="16" t="str">
        <f t="shared" si="7"/>
        <v>22</v>
      </c>
      <c r="G253" s="21" t="s">
        <v>483</v>
      </c>
      <c r="H253" t="s">
        <v>484</v>
      </c>
      <c r="I253">
        <v>1000</v>
      </c>
      <c r="J253">
        <v>0</v>
      </c>
      <c r="K253">
        <v>1000</v>
      </c>
      <c r="L253">
        <v>0</v>
      </c>
      <c r="M253">
        <v>0</v>
      </c>
      <c r="N253">
        <v>0</v>
      </c>
      <c r="O253">
        <v>0</v>
      </c>
    </row>
    <row r="254" spans="1:15" x14ac:dyDescent="0.25">
      <c r="A254" s="14" t="str">
        <f>MID(Tabla1[[#This Row],[Org 2]],1,2)</f>
        <v>02</v>
      </c>
      <c r="B254" s="21" t="s">
        <v>97</v>
      </c>
      <c r="C254" s="21" t="s">
        <v>138</v>
      </c>
      <c r="D254" s="15" t="str">
        <f>VLOOKUP(Tabla1[[#This Row],[Prog.]],Hoja2!B:C,2,FALSE)</f>
        <v xml:space="preserve">Licencias urbanísticas </v>
      </c>
      <c r="E254" s="16" t="str">
        <f t="shared" si="6"/>
        <v>2</v>
      </c>
      <c r="F254" s="16" t="str">
        <f t="shared" si="7"/>
        <v>22</v>
      </c>
      <c r="G254" s="21" t="s">
        <v>626</v>
      </c>
      <c r="H254" t="s">
        <v>627</v>
      </c>
      <c r="I254">
        <v>400000</v>
      </c>
      <c r="J254">
        <v>229221.84</v>
      </c>
      <c r="K254">
        <v>629221.84</v>
      </c>
      <c r="L254">
        <v>589473.53</v>
      </c>
      <c r="M254">
        <v>589473.53</v>
      </c>
      <c r="N254">
        <v>189473.53</v>
      </c>
      <c r="O254">
        <v>189473.53</v>
      </c>
    </row>
    <row r="255" spans="1:15" x14ac:dyDescent="0.25">
      <c r="A255" s="14" t="str">
        <f>MID(Tabla1[[#This Row],[Org 2]],1,2)</f>
        <v>02</v>
      </c>
      <c r="B255" s="21" t="s">
        <v>97</v>
      </c>
      <c r="C255" s="21" t="s">
        <v>100</v>
      </c>
      <c r="D255" s="15" t="str">
        <f>VLOOKUP(Tabla1[[#This Row],[Prog.]],Hoja2!B:C,2,FALSE)</f>
        <v>Gestión del patrimonio</v>
      </c>
      <c r="E255" s="16" t="str">
        <f t="shared" si="6"/>
        <v>1</v>
      </c>
      <c r="F255" s="16" t="str">
        <f t="shared" si="7"/>
        <v>12</v>
      </c>
      <c r="G255" s="21" t="s">
        <v>432</v>
      </c>
      <c r="H255" t="s">
        <v>433</v>
      </c>
      <c r="I255">
        <v>72349</v>
      </c>
      <c r="J255">
        <v>0</v>
      </c>
      <c r="K255">
        <v>72349</v>
      </c>
      <c r="L255">
        <v>73435.039999999994</v>
      </c>
      <c r="M255">
        <v>73435.039999999994</v>
      </c>
      <c r="N255">
        <v>60254.21</v>
      </c>
      <c r="O255">
        <v>60254.21</v>
      </c>
    </row>
    <row r="256" spans="1:15" x14ac:dyDescent="0.25">
      <c r="A256" s="14" t="str">
        <f>MID(Tabla1[[#This Row],[Org 2]],1,2)</f>
        <v>02</v>
      </c>
      <c r="B256" s="21" t="s">
        <v>97</v>
      </c>
      <c r="C256" s="21" t="s">
        <v>100</v>
      </c>
      <c r="D256" s="15" t="str">
        <f>VLOOKUP(Tabla1[[#This Row],[Prog.]],Hoja2!B:C,2,FALSE)</f>
        <v>Gestión del patrimonio</v>
      </c>
      <c r="E256" s="16" t="str">
        <f t="shared" si="6"/>
        <v>1</v>
      </c>
      <c r="F256" s="16" t="str">
        <f t="shared" si="7"/>
        <v>12</v>
      </c>
      <c r="G256" s="21" t="s">
        <v>434</v>
      </c>
      <c r="H256" t="s">
        <v>435</v>
      </c>
      <c r="I256">
        <v>15905</v>
      </c>
      <c r="J256">
        <v>0</v>
      </c>
      <c r="K256">
        <v>15905</v>
      </c>
      <c r="L256">
        <v>15458.48</v>
      </c>
      <c r="M256">
        <v>15458.48</v>
      </c>
      <c r="N256">
        <v>11658.05</v>
      </c>
      <c r="O256">
        <v>11658.05</v>
      </c>
    </row>
    <row r="257" spans="1:15" x14ac:dyDescent="0.25">
      <c r="A257" s="14" t="str">
        <f>MID(Tabla1[[#This Row],[Org 2]],1,2)</f>
        <v>02</v>
      </c>
      <c r="B257" s="21" t="s">
        <v>97</v>
      </c>
      <c r="C257" s="21" t="s">
        <v>100</v>
      </c>
      <c r="D257" s="15" t="str">
        <f>VLOOKUP(Tabla1[[#This Row],[Prog.]],Hoja2!B:C,2,FALSE)</f>
        <v>Gestión del patrimonio</v>
      </c>
      <c r="E257" s="16" t="str">
        <f t="shared" ref="E257:E320" si="8">LEFT(G257,1)</f>
        <v>1</v>
      </c>
      <c r="F257" s="16" t="str">
        <f t="shared" ref="F257:F320" si="9">LEFT(G257,2)</f>
        <v>12</v>
      </c>
      <c r="G257" s="21" t="s">
        <v>436</v>
      </c>
      <c r="H257" t="s">
        <v>437</v>
      </c>
      <c r="I257">
        <v>42635</v>
      </c>
      <c r="J257">
        <v>0</v>
      </c>
      <c r="K257">
        <v>42635</v>
      </c>
      <c r="L257">
        <v>36834.69</v>
      </c>
      <c r="M257">
        <v>36834.69</v>
      </c>
      <c r="N257">
        <v>28847.439999999999</v>
      </c>
      <c r="O257">
        <v>28847.439999999999</v>
      </c>
    </row>
    <row r="258" spans="1:15" x14ac:dyDescent="0.25">
      <c r="A258" s="14" t="str">
        <f>MID(Tabla1[[#This Row],[Org 2]],1,2)</f>
        <v>02</v>
      </c>
      <c r="B258" s="21" t="s">
        <v>97</v>
      </c>
      <c r="C258" s="21" t="s">
        <v>100</v>
      </c>
      <c r="D258" s="15" t="str">
        <f>VLOOKUP(Tabla1[[#This Row],[Prog.]],Hoja2!B:C,2,FALSE)</f>
        <v>Gestión del patrimonio</v>
      </c>
      <c r="E258" s="16" t="str">
        <f t="shared" si="8"/>
        <v>1</v>
      </c>
      <c r="F258" s="16" t="str">
        <f t="shared" si="9"/>
        <v>12</v>
      </c>
      <c r="G258" s="21" t="s">
        <v>440</v>
      </c>
      <c r="H258" t="s">
        <v>441</v>
      </c>
      <c r="I258">
        <v>35073</v>
      </c>
      <c r="J258">
        <v>0</v>
      </c>
      <c r="K258">
        <v>35073</v>
      </c>
      <c r="L258">
        <v>38329.78</v>
      </c>
      <c r="M258">
        <v>38329.78</v>
      </c>
      <c r="N258">
        <v>30942.7</v>
      </c>
      <c r="O258">
        <v>30942.7</v>
      </c>
    </row>
    <row r="259" spans="1:15" x14ac:dyDescent="0.25">
      <c r="A259" s="14" t="str">
        <f>MID(Tabla1[[#This Row],[Org 2]],1,2)</f>
        <v>02</v>
      </c>
      <c r="B259" s="21" t="s">
        <v>97</v>
      </c>
      <c r="C259" s="21" t="s">
        <v>100</v>
      </c>
      <c r="D259" s="15" t="str">
        <f>VLOOKUP(Tabla1[[#This Row],[Prog.]],Hoja2!B:C,2,FALSE)</f>
        <v>Gestión del patrimonio</v>
      </c>
      <c r="E259" s="16" t="str">
        <f t="shared" si="8"/>
        <v>1</v>
      </c>
      <c r="F259" s="16" t="str">
        <f t="shared" si="9"/>
        <v>12</v>
      </c>
      <c r="G259" s="21" t="s">
        <v>442</v>
      </c>
      <c r="H259" t="s">
        <v>443</v>
      </c>
      <c r="I259">
        <v>75374</v>
      </c>
      <c r="J259">
        <v>0</v>
      </c>
      <c r="K259">
        <v>75374</v>
      </c>
      <c r="L259">
        <v>72109.929999999993</v>
      </c>
      <c r="M259">
        <v>72109.929999999993</v>
      </c>
      <c r="N259">
        <v>57541.99</v>
      </c>
      <c r="O259">
        <v>57541.99</v>
      </c>
    </row>
    <row r="260" spans="1:15" x14ac:dyDescent="0.25">
      <c r="A260" s="14" t="str">
        <f>MID(Tabla1[[#This Row],[Org 2]],1,2)</f>
        <v>02</v>
      </c>
      <c r="B260" s="21" t="s">
        <v>97</v>
      </c>
      <c r="C260" s="21" t="s">
        <v>100</v>
      </c>
      <c r="D260" s="15" t="str">
        <f>VLOOKUP(Tabla1[[#This Row],[Prog.]],Hoja2!B:C,2,FALSE)</f>
        <v>Gestión del patrimonio</v>
      </c>
      <c r="E260" s="16" t="str">
        <f t="shared" si="8"/>
        <v>1</v>
      </c>
      <c r="F260" s="16" t="str">
        <f t="shared" si="9"/>
        <v>12</v>
      </c>
      <c r="G260" s="21" t="s">
        <v>444</v>
      </c>
      <c r="H260" t="s">
        <v>445</v>
      </c>
      <c r="I260">
        <v>180816</v>
      </c>
      <c r="J260">
        <v>0</v>
      </c>
      <c r="K260">
        <v>180816</v>
      </c>
      <c r="L260">
        <v>174695.8</v>
      </c>
      <c r="M260">
        <v>174695.8</v>
      </c>
      <c r="N260">
        <v>149079.13</v>
      </c>
      <c r="O260">
        <v>149079.13</v>
      </c>
    </row>
    <row r="261" spans="1:15" x14ac:dyDescent="0.25">
      <c r="A261" s="14" t="str">
        <f>MID(Tabla1[[#This Row],[Org 2]],1,2)</f>
        <v>02</v>
      </c>
      <c r="B261" s="21" t="s">
        <v>97</v>
      </c>
      <c r="C261" s="21" t="s">
        <v>100</v>
      </c>
      <c r="D261" s="15" t="str">
        <f>VLOOKUP(Tabla1[[#This Row],[Prog.]],Hoja2!B:C,2,FALSE)</f>
        <v>Gestión del patrimonio</v>
      </c>
      <c r="E261" s="16" t="str">
        <f t="shared" si="8"/>
        <v>1</v>
      </c>
      <c r="F261" s="16" t="str">
        <f t="shared" si="9"/>
        <v>12</v>
      </c>
      <c r="G261" s="21" t="s">
        <v>446</v>
      </c>
      <c r="H261" t="s">
        <v>447</v>
      </c>
      <c r="I261">
        <v>17198</v>
      </c>
      <c r="J261">
        <v>0</v>
      </c>
      <c r="K261">
        <v>17198</v>
      </c>
      <c r="L261">
        <v>19172.580000000002</v>
      </c>
      <c r="M261">
        <v>19172.580000000002</v>
      </c>
      <c r="N261">
        <v>15381.68</v>
      </c>
      <c r="O261">
        <v>15381.68</v>
      </c>
    </row>
    <row r="262" spans="1:15" x14ac:dyDescent="0.25">
      <c r="A262" s="14" t="str">
        <f>MID(Tabla1[[#This Row],[Org 2]],1,2)</f>
        <v>02</v>
      </c>
      <c r="B262" s="21" t="s">
        <v>97</v>
      </c>
      <c r="C262" s="21" t="s">
        <v>100</v>
      </c>
      <c r="D262" s="15" t="str">
        <f>VLOOKUP(Tabla1[[#This Row],[Prog.]],Hoja2!B:C,2,FALSE)</f>
        <v>Gestión del patrimonio</v>
      </c>
      <c r="E262" s="16" t="str">
        <f t="shared" si="8"/>
        <v>2</v>
      </c>
      <c r="F262" s="16" t="str">
        <f t="shared" si="9"/>
        <v>20</v>
      </c>
      <c r="G262" s="21" t="s">
        <v>455</v>
      </c>
      <c r="H262" t="s">
        <v>456</v>
      </c>
      <c r="I262">
        <v>2000</v>
      </c>
      <c r="J262">
        <v>0</v>
      </c>
      <c r="K262">
        <v>2000</v>
      </c>
      <c r="L262">
        <v>1600</v>
      </c>
      <c r="M262">
        <v>1600</v>
      </c>
      <c r="N262">
        <v>530.88</v>
      </c>
      <c r="O262">
        <v>530.88</v>
      </c>
    </row>
    <row r="263" spans="1:15" x14ac:dyDescent="0.25">
      <c r="A263" s="14" t="str">
        <f>MID(Tabla1[[#This Row],[Org 2]],1,2)</f>
        <v>02</v>
      </c>
      <c r="B263" s="21" t="s">
        <v>97</v>
      </c>
      <c r="C263" s="21" t="s">
        <v>100</v>
      </c>
      <c r="D263" s="15" t="str">
        <f>VLOOKUP(Tabla1[[#This Row],[Prog.]],Hoja2!B:C,2,FALSE)</f>
        <v>Gestión del patrimonio</v>
      </c>
      <c r="E263" s="16" t="str">
        <f t="shared" si="8"/>
        <v>2</v>
      </c>
      <c r="F263" s="16" t="str">
        <f t="shared" si="9"/>
        <v>21</v>
      </c>
      <c r="G263" s="21" t="s">
        <v>628</v>
      </c>
      <c r="H263" t="s">
        <v>629</v>
      </c>
      <c r="I263">
        <v>0</v>
      </c>
      <c r="J263">
        <v>0</v>
      </c>
      <c r="K263">
        <v>0</v>
      </c>
      <c r="L263">
        <v>13313.95</v>
      </c>
      <c r="M263">
        <v>13313.95</v>
      </c>
      <c r="N263">
        <v>9690</v>
      </c>
      <c r="O263">
        <v>9690</v>
      </c>
    </row>
    <row r="264" spans="1:15" x14ac:dyDescent="0.25">
      <c r="A264" s="14" t="str">
        <f>MID(Tabla1[[#This Row],[Org 2]],1,2)</f>
        <v>02</v>
      </c>
      <c r="B264" s="21" t="s">
        <v>97</v>
      </c>
      <c r="C264" s="21" t="s">
        <v>100</v>
      </c>
      <c r="D264" s="15" t="str">
        <f>VLOOKUP(Tabla1[[#This Row],[Prog.]],Hoja2!B:C,2,FALSE)</f>
        <v>Gestión del patrimonio</v>
      </c>
      <c r="E264" s="16" t="str">
        <f t="shared" si="8"/>
        <v>2</v>
      </c>
      <c r="F264" s="16" t="str">
        <f t="shared" si="9"/>
        <v>21</v>
      </c>
      <c r="G264" s="21" t="s">
        <v>461</v>
      </c>
      <c r="H264" t="s">
        <v>462</v>
      </c>
      <c r="I264">
        <v>2000</v>
      </c>
      <c r="J264">
        <v>0</v>
      </c>
      <c r="K264">
        <v>2000</v>
      </c>
      <c r="L264">
        <v>1937.5</v>
      </c>
      <c r="M264">
        <v>1937.5</v>
      </c>
      <c r="N264">
        <v>471.08</v>
      </c>
      <c r="O264">
        <v>471.08</v>
      </c>
    </row>
    <row r="265" spans="1:15" x14ac:dyDescent="0.25">
      <c r="A265" s="14" t="str">
        <f>MID(Tabla1[[#This Row],[Org 2]],1,2)</f>
        <v>02</v>
      </c>
      <c r="B265" s="21" t="s">
        <v>97</v>
      </c>
      <c r="C265" s="21" t="s">
        <v>100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22</v>
      </c>
      <c r="G265" s="21" t="s">
        <v>475</v>
      </c>
      <c r="H265" t="s">
        <v>476</v>
      </c>
      <c r="I265">
        <v>900000</v>
      </c>
      <c r="J265">
        <v>0</v>
      </c>
      <c r="K265">
        <v>900000</v>
      </c>
      <c r="L265">
        <v>791235.19</v>
      </c>
      <c r="M265">
        <v>791235.19</v>
      </c>
      <c r="N265">
        <v>782910.57</v>
      </c>
      <c r="O265">
        <v>782910.57</v>
      </c>
    </row>
    <row r="266" spans="1:15" x14ac:dyDescent="0.25">
      <c r="A266" s="14" t="str">
        <f>MID(Tabla1[[#This Row],[Org 2]],1,2)</f>
        <v>02</v>
      </c>
      <c r="B266" s="21" t="s">
        <v>97</v>
      </c>
      <c r="C266" s="21" t="s">
        <v>100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22</v>
      </c>
      <c r="G266" s="21" t="s">
        <v>477</v>
      </c>
      <c r="H266" t="s">
        <v>478</v>
      </c>
      <c r="I266">
        <v>6000</v>
      </c>
      <c r="J266">
        <v>0</v>
      </c>
      <c r="K266">
        <v>6000</v>
      </c>
      <c r="L266">
        <v>4568.6400000000003</v>
      </c>
      <c r="M266">
        <v>4568.6400000000003</v>
      </c>
      <c r="N266">
        <v>4568.6400000000003</v>
      </c>
      <c r="O266">
        <v>4568.6400000000003</v>
      </c>
    </row>
    <row r="267" spans="1:15" x14ac:dyDescent="0.25">
      <c r="A267" s="14" t="str">
        <f>MID(Tabla1[[#This Row],[Org 2]],1,2)</f>
        <v>02</v>
      </c>
      <c r="B267" s="21" t="s">
        <v>97</v>
      </c>
      <c r="C267" s="21" t="s">
        <v>100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22</v>
      </c>
      <c r="G267" s="21" t="s">
        <v>479</v>
      </c>
      <c r="H267" t="s">
        <v>480</v>
      </c>
      <c r="I267">
        <v>1000</v>
      </c>
      <c r="J267">
        <v>0</v>
      </c>
      <c r="K267">
        <v>1000</v>
      </c>
      <c r="L267">
        <v>64.8</v>
      </c>
      <c r="M267">
        <v>64.8</v>
      </c>
      <c r="N267">
        <v>64.8</v>
      </c>
      <c r="O267">
        <v>64.8</v>
      </c>
    </row>
    <row r="268" spans="1:15" x14ac:dyDescent="0.25">
      <c r="A268" s="14" t="str">
        <f>MID(Tabla1[[#This Row],[Org 2]],1,2)</f>
        <v>02</v>
      </c>
      <c r="B268" s="21" t="s">
        <v>97</v>
      </c>
      <c r="C268" s="21" t="s">
        <v>100</v>
      </c>
      <c r="D268" s="15" t="str">
        <f>VLOOKUP(Tabla1[[#This Row],[Prog.]],Hoja2!B:C,2,FALSE)</f>
        <v>Gestión del patrimonio</v>
      </c>
      <c r="E268" s="16" t="str">
        <f t="shared" si="8"/>
        <v>2</v>
      </c>
      <c r="F268" s="16" t="str">
        <f t="shared" si="9"/>
        <v>22</v>
      </c>
      <c r="G268" s="21" t="s">
        <v>581</v>
      </c>
      <c r="H268" t="s">
        <v>582</v>
      </c>
      <c r="I268">
        <v>2000</v>
      </c>
      <c r="J268">
        <v>0</v>
      </c>
      <c r="K268">
        <v>2000</v>
      </c>
      <c r="L268">
        <v>65.459999999999994</v>
      </c>
      <c r="M268">
        <v>65.459999999999994</v>
      </c>
      <c r="N268">
        <v>65.459999999999994</v>
      </c>
      <c r="O268">
        <v>65.459999999999994</v>
      </c>
    </row>
    <row r="269" spans="1:15" x14ac:dyDescent="0.25">
      <c r="A269" s="14" t="str">
        <f>MID(Tabla1[[#This Row],[Org 2]],1,2)</f>
        <v>02</v>
      </c>
      <c r="B269" s="21" t="s">
        <v>97</v>
      </c>
      <c r="C269" s="21" t="s">
        <v>100</v>
      </c>
      <c r="D269" s="15" t="str">
        <f>VLOOKUP(Tabla1[[#This Row],[Prog.]],Hoja2!B:C,2,FALSE)</f>
        <v>Gestión del patrimonio</v>
      </c>
      <c r="E269" s="16" t="str">
        <f t="shared" si="8"/>
        <v>2</v>
      </c>
      <c r="F269" s="16" t="str">
        <f t="shared" si="9"/>
        <v>22</v>
      </c>
      <c r="G269" s="21" t="s">
        <v>483</v>
      </c>
      <c r="H269" t="s">
        <v>484</v>
      </c>
      <c r="I269">
        <v>58000</v>
      </c>
      <c r="J269">
        <v>0</v>
      </c>
      <c r="K269">
        <v>58000</v>
      </c>
      <c r="L269">
        <v>66572.14</v>
      </c>
      <c r="M269">
        <v>66572.14</v>
      </c>
      <c r="N269">
        <v>57498.9</v>
      </c>
      <c r="O269">
        <v>57498.9</v>
      </c>
    </row>
    <row r="270" spans="1:15" x14ac:dyDescent="0.25">
      <c r="A270" s="14" t="str">
        <f>MID(Tabla1[[#This Row],[Org 2]],1,2)</f>
        <v>02</v>
      </c>
      <c r="B270" s="21" t="s">
        <v>97</v>
      </c>
      <c r="C270" s="21" t="s">
        <v>100</v>
      </c>
      <c r="D270" s="15" t="str">
        <f>VLOOKUP(Tabla1[[#This Row],[Prog.]],Hoja2!B:C,2,FALSE)</f>
        <v>Gestión del patrimonio</v>
      </c>
      <c r="E270" s="16" t="str">
        <f t="shared" si="8"/>
        <v>2</v>
      </c>
      <c r="F270" s="16" t="str">
        <f t="shared" si="9"/>
        <v>22</v>
      </c>
      <c r="G270" s="21" t="s">
        <v>626</v>
      </c>
      <c r="H270" t="s">
        <v>627</v>
      </c>
      <c r="I270">
        <v>20000</v>
      </c>
      <c r="J270">
        <v>0</v>
      </c>
      <c r="K270">
        <v>20000</v>
      </c>
      <c r="L270">
        <v>0</v>
      </c>
      <c r="M270">
        <v>0</v>
      </c>
      <c r="N270">
        <v>0</v>
      </c>
      <c r="O270">
        <v>0</v>
      </c>
    </row>
    <row r="271" spans="1:15" x14ac:dyDescent="0.25">
      <c r="A271" s="14" t="str">
        <f>MID(Tabla1[[#This Row],[Org 2]],1,2)</f>
        <v>02</v>
      </c>
      <c r="B271" s="21" t="s">
        <v>97</v>
      </c>
      <c r="C271" s="21" t="s">
        <v>100</v>
      </c>
      <c r="D271" s="15" t="str">
        <f>VLOOKUP(Tabla1[[#This Row],[Prog.]],Hoja2!B:C,2,FALSE)</f>
        <v>Gestión del patrimonio</v>
      </c>
      <c r="E271" s="16" t="str">
        <f t="shared" si="8"/>
        <v>2</v>
      </c>
      <c r="F271" s="16" t="str">
        <f t="shared" si="9"/>
        <v>22</v>
      </c>
      <c r="G271" s="21" t="s">
        <v>487</v>
      </c>
      <c r="H271" t="s">
        <v>488</v>
      </c>
      <c r="I271">
        <v>2000</v>
      </c>
      <c r="J271">
        <v>0</v>
      </c>
      <c r="K271">
        <v>2000</v>
      </c>
      <c r="L271">
        <v>6105.66</v>
      </c>
      <c r="M271">
        <v>6105.66</v>
      </c>
      <c r="N271">
        <v>6105.66</v>
      </c>
      <c r="O271">
        <v>6105.66</v>
      </c>
    </row>
    <row r="272" spans="1:15" x14ac:dyDescent="0.25">
      <c r="A272" s="14" t="str">
        <f>MID(Tabla1[[#This Row],[Org 2]],1,2)</f>
        <v>02</v>
      </c>
      <c r="B272" s="21" t="s">
        <v>97</v>
      </c>
      <c r="C272" s="21" t="s">
        <v>100</v>
      </c>
      <c r="D272" s="15" t="str">
        <f>VLOOKUP(Tabla1[[#This Row],[Prog.]],Hoja2!B:C,2,FALSE)</f>
        <v>Gestión del patrimonio</v>
      </c>
      <c r="E272" s="16" t="str">
        <f t="shared" si="8"/>
        <v>2</v>
      </c>
      <c r="F272" s="16" t="str">
        <f t="shared" si="9"/>
        <v>23</v>
      </c>
      <c r="G272" s="21" t="s">
        <v>491</v>
      </c>
      <c r="H272" t="s">
        <v>492</v>
      </c>
      <c r="I272">
        <v>200</v>
      </c>
      <c r="J272">
        <v>0</v>
      </c>
      <c r="K272">
        <v>200</v>
      </c>
      <c r="L272">
        <v>0</v>
      </c>
      <c r="M272">
        <v>0</v>
      </c>
      <c r="N272">
        <v>0</v>
      </c>
      <c r="O272">
        <v>0</v>
      </c>
    </row>
    <row r="273" spans="1:15" x14ac:dyDescent="0.25">
      <c r="A273" s="14" t="str">
        <f>MID(Tabla1[[#This Row],[Org 2]],1,2)</f>
        <v>02</v>
      </c>
      <c r="B273" s="21" t="s">
        <v>97</v>
      </c>
      <c r="C273" s="21" t="s">
        <v>100</v>
      </c>
      <c r="D273" s="15" t="str">
        <f>VLOOKUP(Tabla1[[#This Row],[Prog.]],Hoja2!B:C,2,FALSE)</f>
        <v>Gestión del patrimonio</v>
      </c>
      <c r="E273" s="16" t="str">
        <f t="shared" si="8"/>
        <v>2</v>
      </c>
      <c r="F273" s="16" t="str">
        <f t="shared" si="9"/>
        <v>23</v>
      </c>
      <c r="G273" s="21" t="s">
        <v>493</v>
      </c>
      <c r="H273" t="s">
        <v>494</v>
      </c>
      <c r="I273">
        <v>200</v>
      </c>
      <c r="J273">
        <v>0</v>
      </c>
      <c r="K273">
        <v>200</v>
      </c>
      <c r="L273">
        <v>0</v>
      </c>
      <c r="M273">
        <v>0</v>
      </c>
      <c r="N273">
        <v>0</v>
      </c>
      <c r="O273">
        <v>0</v>
      </c>
    </row>
    <row r="274" spans="1:15" x14ac:dyDescent="0.25">
      <c r="A274" s="14" t="str">
        <f>MID(Tabla1[[#This Row],[Org 2]],1,2)</f>
        <v>02</v>
      </c>
      <c r="B274" s="21" t="s">
        <v>97</v>
      </c>
      <c r="C274" s="21" t="s">
        <v>100</v>
      </c>
      <c r="D274" s="15" t="str">
        <f>VLOOKUP(Tabla1[[#This Row],[Prog.]],Hoja2!B:C,2,FALSE)</f>
        <v>Gestión del patrimonio</v>
      </c>
      <c r="E274" s="16" t="str">
        <f t="shared" si="8"/>
        <v>8</v>
      </c>
      <c r="F274" s="16" t="str">
        <f t="shared" si="9"/>
        <v>83</v>
      </c>
      <c r="G274" s="21" t="s">
        <v>616</v>
      </c>
      <c r="H274" t="s">
        <v>617</v>
      </c>
      <c r="I274">
        <v>38000</v>
      </c>
      <c r="J274">
        <v>0</v>
      </c>
      <c r="K274">
        <v>38000</v>
      </c>
      <c r="L274">
        <v>225.6</v>
      </c>
      <c r="M274">
        <v>225.6</v>
      </c>
      <c r="N274">
        <v>225.6</v>
      </c>
      <c r="O274">
        <v>225.6</v>
      </c>
    </row>
    <row r="275" spans="1:15" x14ac:dyDescent="0.25">
      <c r="A275" s="14" t="str">
        <f>MID(Tabla1[[#This Row],[Org 2]],1,2)</f>
        <v>02</v>
      </c>
      <c r="B275" s="21" t="s">
        <v>97</v>
      </c>
      <c r="C275" s="21" t="s">
        <v>101</v>
      </c>
      <c r="D275" s="15" t="str">
        <f>VLOOKUP(Tabla1[[#This Row],[Prog.]],Hoja2!B:C,2,FALSE)</f>
        <v>Mantenimiento de edificios e instalaciones municipales</v>
      </c>
      <c r="E275" s="16" t="str">
        <f t="shared" si="8"/>
        <v>1</v>
      </c>
      <c r="F275" s="16" t="str">
        <f t="shared" si="9"/>
        <v>12</v>
      </c>
      <c r="G275" s="21" t="s">
        <v>432</v>
      </c>
      <c r="H275" t="s">
        <v>433</v>
      </c>
      <c r="I275">
        <v>63305</v>
      </c>
      <c r="J275">
        <v>0</v>
      </c>
      <c r="K275">
        <v>63305</v>
      </c>
      <c r="L275">
        <v>62745.9</v>
      </c>
      <c r="M275">
        <v>62745.9</v>
      </c>
      <c r="N275">
        <v>46675.06</v>
      </c>
      <c r="O275">
        <v>46675.06</v>
      </c>
    </row>
    <row r="276" spans="1:15" x14ac:dyDescent="0.25">
      <c r="A276" s="14" t="str">
        <f>MID(Tabla1[[#This Row],[Org 2]],1,2)</f>
        <v>02</v>
      </c>
      <c r="B276" s="21" t="s">
        <v>97</v>
      </c>
      <c r="C276" s="21" t="s">
        <v>101</v>
      </c>
      <c r="D276" s="15" t="str">
        <f>VLOOKUP(Tabla1[[#This Row],[Prog.]],Hoja2!B:C,2,FALSE)</f>
        <v>Mantenimiento de edificios e instalaciones municipales</v>
      </c>
      <c r="E276" s="16" t="str">
        <f t="shared" si="8"/>
        <v>1</v>
      </c>
      <c r="F276" s="16" t="str">
        <f t="shared" si="9"/>
        <v>12</v>
      </c>
      <c r="G276" s="21" t="s">
        <v>434</v>
      </c>
      <c r="H276" t="s">
        <v>435</v>
      </c>
      <c r="I276">
        <v>39763</v>
      </c>
      <c r="J276">
        <v>0</v>
      </c>
      <c r="K276">
        <v>39763</v>
      </c>
      <c r="L276">
        <v>32048.16</v>
      </c>
      <c r="M276">
        <v>32048.16</v>
      </c>
      <c r="N276">
        <v>29052.07</v>
      </c>
      <c r="O276">
        <v>29052.07</v>
      </c>
    </row>
    <row r="277" spans="1:15" x14ac:dyDescent="0.25">
      <c r="A277" s="14" t="str">
        <f>MID(Tabla1[[#This Row],[Org 2]],1,2)</f>
        <v>02</v>
      </c>
      <c r="B277" s="21" t="s">
        <v>97</v>
      </c>
      <c r="C277" s="21" t="s">
        <v>101</v>
      </c>
      <c r="D277" s="15" t="str">
        <f>VLOOKUP(Tabla1[[#This Row],[Prog.]],Hoja2!B:C,2,FALSE)</f>
        <v>Mantenimiento de edificios e instalaciones municipales</v>
      </c>
      <c r="E277" s="16" t="str">
        <f t="shared" si="8"/>
        <v>1</v>
      </c>
      <c r="F277" s="16" t="str">
        <f t="shared" si="9"/>
        <v>12</v>
      </c>
      <c r="G277" s="21" t="s">
        <v>438</v>
      </c>
      <c r="H277" t="s">
        <v>439</v>
      </c>
      <c r="I277">
        <v>20651</v>
      </c>
      <c r="J277">
        <v>0</v>
      </c>
      <c r="K277">
        <v>20651</v>
      </c>
      <c r="L277">
        <v>10402.129999999999</v>
      </c>
      <c r="M277">
        <v>10402.129999999999</v>
      </c>
      <c r="N277">
        <v>8688.39</v>
      </c>
      <c r="O277">
        <v>8688.39</v>
      </c>
    </row>
    <row r="278" spans="1:15" x14ac:dyDescent="0.25">
      <c r="A278" s="14" t="str">
        <f>MID(Tabla1[[#This Row],[Org 2]],1,2)</f>
        <v>02</v>
      </c>
      <c r="B278" s="21" t="s">
        <v>97</v>
      </c>
      <c r="C278" s="21" t="s">
        <v>101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12</v>
      </c>
      <c r="G278" s="21" t="s">
        <v>440</v>
      </c>
      <c r="H278" t="s">
        <v>441</v>
      </c>
      <c r="I278">
        <v>11665</v>
      </c>
      <c r="J278">
        <v>0</v>
      </c>
      <c r="K278">
        <v>11665</v>
      </c>
      <c r="L278">
        <v>12767.61</v>
      </c>
      <c r="M278">
        <v>12767.61</v>
      </c>
      <c r="N278">
        <v>10591.69</v>
      </c>
      <c r="O278">
        <v>10591.69</v>
      </c>
    </row>
    <row r="279" spans="1:15" x14ac:dyDescent="0.25">
      <c r="A279" s="14" t="str">
        <f>MID(Tabla1[[#This Row],[Org 2]],1,2)</f>
        <v>02</v>
      </c>
      <c r="B279" s="21" t="s">
        <v>97</v>
      </c>
      <c r="C279" s="21" t="s">
        <v>101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12</v>
      </c>
      <c r="G279" s="21" t="s">
        <v>442</v>
      </c>
      <c r="H279" t="s">
        <v>443</v>
      </c>
      <c r="I279">
        <v>73879</v>
      </c>
      <c r="J279">
        <v>0</v>
      </c>
      <c r="K279">
        <v>73879</v>
      </c>
      <c r="L279">
        <v>64021.08</v>
      </c>
      <c r="M279">
        <v>64021.08</v>
      </c>
      <c r="N279">
        <v>51760.57</v>
      </c>
      <c r="O279">
        <v>51760.57</v>
      </c>
    </row>
    <row r="280" spans="1:15" x14ac:dyDescent="0.25">
      <c r="A280" s="14" t="str">
        <f>MID(Tabla1[[#This Row],[Org 2]],1,2)</f>
        <v>02</v>
      </c>
      <c r="B280" s="21" t="s">
        <v>97</v>
      </c>
      <c r="C280" s="21" t="s">
        <v>101</v>
      </c>
      <c r="D280" s="15" t="str">
        <f>VLOOKUP(Tabla1[[#This Row],[Prog.]],Hoja2!B:C,2,FALSE)</f>
        <v>Mantenimiento de edificios e instalaciones municipales</v>
      </c>
      <c r="E280" s="16" t="str">
        <f t="shared" si="8"/>
        <v>1</v>
      </c>
      <c r="F280" s="16" t="str">
        <f t="shared" si="9"/>
        <v>12</v>
      </c>
      <c r="G280" s="21" t="s">
        <v>444</v>
      </c>
      <c r="H280" t="s">
        <v>445</v>
      </c>
      <c r="I280">
        <v>184540</v>
      </c>
      <c r="J280">
        <v>0</v>
      </c>
      <c r="K280">
        <v>184540</v>
      </c>
      <c r="L280">
        <v>150303.01</v>
      </c>
      <c r="M280">
        <v>150303.01</v>
      </c>
      <c r="N280">
        <v>128927.9</v>
      </c>
      <c r="O280">
        <v>128927.9</v>
      </c>
    </row>
    <row r="281" spans="1:15" x14ac:dyDescent="0.25">
      <c r="A281" s="14" t="str">
        <f>MID(Tabla1[[#This Row],[Org 2]],1,2)</f>
        <v>02</v>
      </c>
      <c r="B281" s="21" t="s">
        <v>97</v>
      </c>
      <c r="C281" s="21" t="s">
        <v>101</v>
      </c>
      <c r="D281" s="15" t="str">
        <f>VLOOKUP(Tabla1[[#This Row],[Prog.]],Hoja2!B:C,2,FALSE)</f>
        <v>Mantenimiento de edificios e instalaciones municipales</v>
      </c>
      <c r="E281" s="16" t="str">
        <f t="shared" si="8"/>
        <v>1</v>
      </c>
      <c r="F281" s="16" t="str">
        <f t="shared" si="9"/>
        <v>12</v>
      </c>
      <c r="G281" s="21" t="s">
        <v>446</v>
      </c>
      <c r="H281" t="s">
        <v>447</v>
      </c>
      <c r="I281">
        <v>7603</v>
      </c>
      <c r="J281">
        <v>0</v>
      </c>
      <c r="K281">
        <v>7603</v>
      </c>
      <c r="L281">
        <v>8789.33</v>
      </c>
      <c r="M281">
        <v>8789.33</v>
      </c>
      <c r="N281">
        <v>7049.36</v>
      </c>
      <c r="O281">
        <v>7049.36</v>
      </c>
    </row>
    <row r="282" spans="1:15" x14ac:dyDescent="0.25">
      <c r="A282" s="14" t="str">
        <f>MID(Tabla1[[#This Row],[Org 2]],1,2)</f>
        <v>02</v>
      </c>
      <c r="B282" s="21" t="s">
        <v>97</v>
      </c>
      <c r="C282" s="21" t="s">
        <v>101</v>
      </c>
      <c r="D282" s="15" t="str">
        <f>VLOOKUP(Tabla1[[#This Row],[Prog.]],Hoja2!B:C,2,FALSE)</f>
        <v>Mantenimiento de edificios e instalaciones municipales</v>
      </c>
      <c r="E282" s="16" t="str">
        <f t="shared" si="8"/>
        <v>1</v>
      </c>
      <c r="F282" s="16" t="str">
        <f t="shared" si="9"/>
        <v>13</v>
      </c>
      <c r="G282" s="21" t="s">
        <v>448</v>
      </c>
      <c r="H282" t="s">
        <v>431</v>
      </c>
      <c r="I282">
        <v>757740</v>
      </c>
      <c r="J282">
        <v>0</v>
      </c>
      <c r="K282">
        <v>757740</v>
      </c>
      <c r="L282">
        <v>634116.28</v>
      </c>
      <c r="M282">
        <v>634116.28</v>
      </c>
      <c r="N282">
        <v>537505.73</v>
      </c>
      <c r="O282">
        <v>537505.73</v>
      </c>
    </row>
    <row r="283" spans="1:15" x14ac:dyDescent="0.25">
      <c r="A283" s="14" t="str">
        <f>MID(Tabla1[[#This Row],[Org 2]],1,2)</f>
        <v>02</v>
      </c>
      <c r="B283" s="21" t="s">
        <v>97</v>
      </c>
      <c r="C283" s="21" t="s">
        <v>101</v>
      </c>
      <c r="D283" s="15" t="str">
        <f>VLOOKUP(Tabla1[[#This Row],[Prog.]],Hoja2!B:C,2,FALSE)</f>
        <v>Mantenimiento de edificios e instalaciones municipales</v>
      </c>
      <c r="E283" s="16" t="str">
        <f t="shared" si="8"/>
        <v>1</v>
      </c>
      <c r="F283" s="16" t="str">
        <f t="shared" si="9"/>
        <v>13</v>
      </c>
      <c r="G283" s="21" t="s">
        <v>585</v>
      </c>
      <c r="H283" t="s">
        <v>586</v>
      </c>
      <c r="I283">
        <v>10000</v>
      </c>
      <c r="J283">
        <v>0</v>
      </c>
      <c r="K283">
        <v>10000</v>
      </c>
      <c r="L283">
        <v>40625.51</v>
      </c>
      <c r="M283">
        <v>40625.51</v>
      </c>
      <c r="N283">
        <v>29203.65</v>
      </c>
      <c r="O283">
        <v>29203.65</v>
      </c>
    </row>
    <row r="284" spans="1:15" x14ac:dyDescent="0.25">
      <c r="A284" s="14" t="str">
        <f>MID(Tabla1[[#This Row],[Org 2]],1,2)</f>
        <v>02</v>
      </c>
      <c r="B284" s="21" t="s">
        <v>97</v>
      </c>
      <c r="C284" s="21" t="s">
        <v>101</v>
      </c>
      <c r="D284" s="15" t="str">
        <f>VLOOKUP(Tabla1[[#This Row],[Prog.]],Hoja2!B:C,2,FALSE)</f>
        <v>Mantenimiento de edificios e instalaciones municipales</v>
      </c>
      <c r="E284" s="16" t="str">
        <f t="shared" si="8"/>
        <v>1</v>
      </c>
      <c r="F284" s="16" t="str">
        <f t="shared" si="9"/>
        <v>13</v>
      </c>
      <c r="G284" s="21" t="s">
        <v>449</v>
      </c>
      <c r="H284" t="s">
        <v>450</v>
      </c>
      <c r="I284">
        <v>739098</v>
      </c>
      <c r="J284">
        <v>0</v>
      </c>
      <c r="K284">
        <v>739098</v>
      </c>
      <c r="L284">
        <v>635985.06000000006</v>
      </c>
      <c r="M284">
        <v>635985.06000000006</v>
      </c>
      <c r="N284">
        <v>560340.61</v>
      </c>
      <c r="O284">
        <v>560340.61</v>
      </c>
    </row>
    <row r="285" spans="1:15" x14ac:dyDescent="0.25">
      <c r="A285" s="14" t="str">
        <f>MID(Tabla1[[#This Row],[Org 2]],1,2)</f>
        <v>02</v>
      </c>
      <c r="B285" s="21" t="s">
        <v>97</v>
      </c>
      <c r="C285" s="21" t="s">
        <v>101</v>
      </c>
      <c r="D285" s="15" t="str">
        <f>VLOOKUP(Tabla1[[#This Row],[Prog.]],Hoja2!B:C,2,FALSE)</f>
        <v>Mantenimiento de edificios e instalaciones municipales</v>
      </c>
      <c r="E285" s="16" t="str">
        <f t="shared" si="8"/>
        <v>1</v>
      </c>
      <c r="F285" s="16" t="str">
        <f t="shared" si="9"/>
        <v>13</v>
      </c>
      <c r="G285" s="21" t="s">
        <v>451</v>
      </c>
      <c r="H285" t="s">
        <v>452</v>
      </c>
      <c r="I285">
        <v>40000</v>
      </c>
      <c r="J285">
        <v>0</v>
      </c>
      <c r="K285">
        <v>40000</v>
      </c>
      <c r="L285">
        <v>102951.59</v>
      </c>
      <c r="M285">
        <v>102951.59</v>
      </c>
      <c r="N285">
        <v>82382.69</v>
      </c>
      <c r="O285">
        <v>82382.69</v>
      </c>
    </row>
    <row r="286" spans="1:15" x14ac:dyDescent="0.25">
      <c r="A286" s="14" t="str">
        <f>MID(Tabla1[[#This Row],[Org 2]],1,2)</f>
        <v>02</v>
      </c>
      <c r="B286" s="21" t="s">
        <v>97</v>
      </c>
      <c r="C286" s="21" t="s">
        <v>101</v>
      </c>
      <c r="D286" s="15" t="str">
        <f>VLOOKUP(Tabla1[[#This Row],[Prog.]],Hoja2!B:C,2,FALSE)</f>
        <v>Mantenimiento de edificios e instalaciones municipales</v>
      </c>
      <c r="E286" s="16" t="str">
        <f t="shared" si="8"/>
        <v>2</v>
      </c>
      <c r="F286" s="16" t="str">
        <f t="shared" si="9"/>
        <v>20</v>
      </c>
      <c r="G286" s="21" t="s">
        <v>455</v>
      </c>
      <c r="H286" t="s">
        <v>456</v>
      </c>
      <c r="I286">
        <v>10000</v>
      </c>
      <c r="J286">
        <v>0</v>
      </c>
      <c r="K286">
        <v>10000</v>
      </c>
      <c r="L286">
        <v>3501.7</v>
      </c>
      <c r="M286">
        <v>3501.7</v>
      </c>
      <c r="N286">
        <v>3104.7</v>
      </c>
      <c r="O286">
        <v>3104.7</v>
      </c>
    </row>
    <row r="287" spans="1:15" x14ac:dyDescent="0.25">
      <c r="A287" s="14" t="str">
        <f>MID(Tabla1[[#This Row],[Org 2]],1,2)</f>
        <v>02</v>
      </c>
      <c r="B287" s="21" t="s">
        <v>97</v>
      </c>
      <c r="C287" s="21" t="s">
        <v>101</v>
      </c>
      <c r="D287" s="15" t="str">
        <f>VLOOKUP(Tabla1[[#This Row],[Prog.]],Hoja2!B:C,2,FALSE)</f>
        <v>Mantenimiento de edificios e instalaciones municipales</v>
      </c>
      <c r="E287" s="16" t="str">
        <f t="shared" si="8"/>
        <v>2</v>
      </c>
      <c r="F287" s="16" t="str">
        <f t="shared" si="9"/>
        <v>20</v>
      </c>
      <c r="G287" s="21" t="s">
        <v>618</v>
      </c>
      <c r="H287" t="s">
        <v>619</v>
      </c>
      <c r="I287">
        <v>0</v>
      </c>
      <c r="J287">
        <v>0</v>
      </c>
      <c r="K287">
        <v>0</v>
      </c>
      <c r="L287">
        <v>458.59</v>
      </c>
      <c r="M287">
        <v>458.59</v>
      </c>
      <c r="N287">
        <v>0</v>
      </c>
      <c r="O287">
        <v>0</v>
      </c>
    </row>
    <row r="288" spans="1:15" x14ac:dyDescent="0.25">
      <c r="A288" s="14" t="str">
        <f>MID(Tabla1[[#This Row],[Org 2]],1,2)</f>
        <v>02</v>
      </c>
      <c r="B288" s="21" t="s">
        <v>97</v>
      </c>
      <c r="C288" s="21" t="s">
        <v>101</v>
      </c>
      <c r="D288" s="15" t="str">
        <f>VLOOKUP(Tabla1[[#This Row],[Prog.]],Hoja2!B:C,2,FALSE)</f>
        <v>Mantenimiento de edificios e instalaciones municipales</v>
      </c>
      <c r="E288" s="16" t="str">
        <f t="shared" si="8"/>
        <v>2</v>
      </c>
      <c r="F288" s="16" t="str">
        <f t="shared" si="9"/>
        <v>21</v>
      </c>
      <c r="G288" s="21" t="s">
        <v>459</v>
      </c>
      <c r="H288" t="s">
        <v>460</v>
      </c>
      <c r="I288">
        <v>95000</v>
      </c>
      <c r="J288">
        <v>0</v>
      </c>
      <c r="K288">
        <v>95000</v>
      </c>
      <c r="L288">
        <v>55197.61</v>
      </c>
      <c r="M288">
        <v>52726.03</v>
      </c>
      <c r="N288">
        <v>29627.27</v>
      </c>
      <c r="O288">
        <v>29627.27</v>
      </c>
    </row>
    <row r="289" spans="1:15" x14ac:dyDescent="0.25">
      <c r="A289" s="14" t="str">
        <f>MID(Tabla1[[#This Row],[Org 2]],1,2)</f>
        <v>02</v>
      </c>
      <c r="B289" s="21" t="s">
        <v>97</v>
      </c>
      <c r="C289" s="21" t="s">
        <v>101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21</v>
      </c>
      <c r="G289" s="21" t="s">
        <v>461</v>
      </c>
      <c r="H289" t="s">
        <v>462</v>
      </c>
      <c r="I289">
        <v>55000</v>
      </c>
      <c r="J289">
        <v>0</v>
      </c>
      <c r="K289">
        <v>55000</v>
      </c>
      <c r="L289">
        <v>43348.58</v>
      </c>
      <c r="M289">
        <v>38876.44</v>
      </c>
      <c r="N289">
        <v>26714.28</v>
      </c>
      <c r="O289">
        <v>26714.28</v>
      </c>
    </row>
    <row r="290" spans="1:15" x14ac:dyDescent="0.25">
      <c r="A290" s="14" t="str">
        <f>MID(Tabla1[[#This Row],[Org 2]],1,2)</f>
        <v>02</v>
      </c>
      <c r="B290" s="21" t="s">
        <v>97</v>
      </c>
      <c r="C290" s="21" t="s">
        <v>101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21</v>
      </c>
      <c r="G290" s="21" t="s">
        <v>463</v>
      </c>
      <c r="H290" t="s">
        <v>464</v>
      </c>
      <c r="I290">
        <v>10000</v>
      </c>
      <c r="J290">
        <v>0</v>
      </c>
      <c r="K290">
        <v>10000</v>
      </c>
      <c r="L290">
        <v>12583.54</v>
      </c>
      <c r="M290">
        <v>12508.81</v>
      </c>
      <c r="N290">
        <v>9925.27</v>
      </c>
      <c r="O290">
        <v>9925.27</v>
      </c>
    </row>
    <row r="291" spans="1:15" x14ac:dyDescent="0.25">
      <c r="A291" s="14" t="str">
        <f>MID(Tabla1[[#This Row],[Org 2]],1,2)</f>
        <v>02</v>
      </c>
      <c r="B291" s="21" t="s">
        <v>97</v>
      </c>
      <c r="C291" s="21" t="s">
        <v>101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22</v>
      </c>
      <c r="G291" s="21" t="s">
        <v>469</v>
      </c>
      <c r="H291" t="s">
        <v>470</v>
      </c>
      <c r="I291">
        <v>200000</v>
      </c>
      <c r="J291">
        <v>0</v>
      </c>
      <c r="K291">
        <v>200000</v>
      </c>
      <c r="L291">
        <v>200000</v>
      </c>
      <c r="M291">
        <v>200000</v>
      </c>
      <c r="N291">
        <v>158697.26</v>
      </c>
      <c r="O291">
        <v>158697.26</v>
      </c>
    </row>
    <row r="292" spans="1:15" x14ac:dyDescent="0.25">
      <c r="A292" s="14" t="str">
        <f>MID(Tabla1[[#This Row],[Org 2]],1,2)</f>
        <v>02</v>
      </c>
      <c r="B292" s="21" t="s">
        <v>97</v>
      </c>
      <c r="C292" s="21" t="s">
        <v>101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22</v>
      </c>
      <c r="G292" s="21" t="s">
        <v>630</v>
      </c>
      <c r="H292" t="s">
        <v>631</v>
      </c>
      <c r="I292">
        <v>15000</v>
      </c>
      <c r="J292">
        <v>0</v>
      </c>
      <c r="K292">
        <v>15000</v>
      </c>
      <c r="L292">
        <v>0</v>
      </c>
      <c r="M292">
        <v>0</v>
      </c>
      <c r="N292">
        <v>0</v>
      </c>
      <c r="O292">
        <v>0</v>
      </c>
    </row>
    <row r="293" spans="1:15" x14ac:dyDescent="0.25">
      <c r="A293" s="14" t="str">
        <f>MID(Tabla1[[#This Row],[Org 2]],1,2)</f>
        <v>02</v>
      </c>
      <c r="B293" s="21" t="s">
        <v>97</v>
      </c>
      <c r="C293" s="21" t="s">
        <v>101</v>
      </c>
      <c r="D293" s="15" t="str">
        <f>VLOOKUP(Tabla1[[#This Row],[Prog.]],Hoja2!B:C,2,FALSE)</f>
        <v>Mantenimiento de edificios e instalaciones municipales</v>
      </c>
      <c r="E293" s="16" t="str">
        <f t="shared" si="8"/>
        <v>2</v>
      </c>
      <c r="F293" s="16" t="str">
        <f t="shared" si="9"/>
        <v>22</v>
      </c>
      <c r="G293" s="21" t="s">
        <v>632</v>
      </c>
      <c r="H293" t="s">
        <v>633</v>
      </c>
      <c r="I293">
        <v>100000</v>
      </c>
      <c r="J293">
        <v>0</v>
      </c>
      <c r="K293">
        <v>100000</v>
      </c>
      <c r="L293">
        <v>88000</v>
      </c>
      <c r="M293">
        <v>88000</v>
      </c>
      <c r="N293">
        <v>80777.09</v>
      </c>
      <c r="O293">
        <v>80777.09</v>
      </c>
    </row>
    <row r="294" spans="1:15" x14ac:dyDescent="0.25">
      <c r="A294" s="14" t="str">
        <f>MID(Tabla1[[#This Row],[Org 2]],1,2)</f>
        <v>02</v>
      </c>
      <c r="B294" s="21" t="s">
        <v>97</v>
      </c>
      <c r="C294" s="21" t="s">
        <v>101</v>
      </c>
      <c r="D294" s="15" t="str">
        <f>VLOOKUP(Tabla1[[#This Row],[Prog.]],Hoja2!B:C,2,FALSE)</f>
        <v>Mantenimiento de edificios e instalaciones municipales</v>
      </c>
      <c r="E294" s="16" t="str">
        <f t="shared" si="8"/>
        <v>2</v>
      </c>
      <c r="F294" s="16" t="str">
        <f t="shared" si="9"/>
        <v>22</v>
      </c>
      <c r="G294" s="21" t="s">
        <v>590</v>
      </c>
      <c r="H294" t="s">
        <v>591</v>
      </c>
      <c r="I294">
        <v>18000</v>
      </c>
      <c r="J294">
        <v>0</v>
      </c>
      <c r="K294">
        <v>18000</v>
      </c>
      <c r="L294">
        <v>24672.55</v>
      </c>
      <c r="M294">
        <v>24672.55</v>
      </c>
      <c r="N294">
        <v>9803.86</v>
      </c>
      <c r="O294">
        <v>9803.86</v>
      </c>
    </row>
    <row r="295" spans="1:15" x14ac:dyDescent="0.25">
      <c r="A295" s="14" t="str">
        <f>MID(Tabla1[[#This Row],[Org 2]],1,2)</f>
        <v>02</v>
      </c>
      <c r="B295" s="21" t="s">
        <v>97</v>
      </c>
      <c r="C295" s="21" t="s">
        <v>101</v>
      </c>
      <c r="D295" s="15" t="str">
        <f>VLOOKUP(Tabla1[[#This Row],[Prog.]],Hoja2!B:C,2,FALSE)</f>
        <v>Mantenimiento de edificios e instalaciones municipales</v>
      </c>
      <c r="E295" s="16" t="str">
        <f t="shared" si="8"/>
        <v>2</v>
      </c>
      <c r="F295" s="16" t="str">
        <f t="shared" si="9"/>
        <v>22</v>
      </c>
      <c r="G295" s="21" t="s">
        <v>592</v>
      </c>
      <c r="H295" t="s">
        <v>593</v>
      </c>
      <c r="I295">
        <v>20000</v>
      </c>
      <c r="J295">
        <v>0</v>
      </c>
      <c r="K295">
        <v>20000</v>
      </c>
      <c r="L295">
        <v>16014.59</v>
      </c>
      <c r="M295">
        <v>16014.59</v>
      </c>
      <c r="N295">
        <v>15814.58</v>
      </c>
      <c r="O295">
        <v>15814.58</v>
      </c>
    </row>
    <row r="296" spans="1:15" x14ac:dyDescent="0.25">
      <c r="A296" s="14" t="str">
        <f>MID(Tabla1[[#This Row],[Org 2]],1,2)</f>
        <v>02</v>
      </c>
      <c r="B296" s="21" t="s">
        <v>97</v>
      </c>
      <c r="C296" s="21" t="s">
        <v>101</v>
      </c>
      <c r="D296" s="15" t="str">
        <f>VLOOKUP(Tabla1[[#This Row],[Prog.]],Hoja2!B:C,2,FALSE)</f>
        <v>Mantenimiento de edificios e instalaciones municipales</v>
      </c>
      <c r="E296" s="16" t="str">
        <f t="shared" si="8"/>
        <v>2</v>
      </c>
      <c r="F296" s="16" t="str">
        <f t="shared" si="9"/>
        <v>22</v>
      </c>
      <c r="G296" s="21" t="s">
        <v>477</v>
      </c>
      <c r="H296" t="s">
        <v>478</v>
      </c>
      <c r="I296">
        <v>2000</v>
      </c>
      <c r="J296">
        <v>0</v>
      </c>
      <c r="K296">
        <v>2000</v>
      </c>
      <c r="L296">
        <v>1400</v>
      </c>
      <c r="M296">
        <v>1400</v>
      </c>
      <c r="N296">
        <v>1092.4100000000001</v>
      </c>
      <c r="O296">
        <v>1092.4100000000001</v>
      </c>
    </row>
    <row r="297" spans="1:15" x14ac:dyDescent="0.25">
      <c r="A297" s="14" t="str">
        <f>MID(Tabla1[[#This Row],[Org 2]],1,2)</f>
        <v>02</v>
      </c>
      <c r="B297" s="21" t="s">
        <v>97</v>
      </c>
      <c r="C297" s="21" t="s">
        <v>101</v>
      </c>
      <c r="D297" s="15" t="str">
        <f>VLOOKUP(Tabla1[[#This Row],[Prog.]],Hoja2!B:C,2,FALSE)</f>
        <v>Mantenimiento de edificios e instalaciones municipales</v>
      </c>
      <c r="E297" s="16" t="str">
        <f t="shared" si="8"/>
        <v>2</v>
      </c>
      <c r="F297" s="16" t="str">
        <f t="shared" si="9"/>
        <v>22</v>
      </c>
      <c r="G297" s="21" t="s">
        <v>581</v>
      </c>
      <c r="H297" t="s">
        <v>582</v>
      </c>
      <c r="I297">
        <v>0</v>
      </c>
      <c r="J297">
        <v>0</v>
      </c>
      <c r="K297">
        <v>0</v>
      </c>
      <c r="L297">
        <v>39301.279999999999</v>
      </c>
      <c r="M297">
        <v>39301.279999999999</v>
      </c>
      <c r="N297">
        <v>39301.279999999999</v>
      </c>
      <c r="O297">
        <v>39301.279999999999</v>
      </c>
    </row>
    <row r="298" spans="1:15" x14ac:dyDescent="0.25">
      <c r="A298" s="14" t="str">
        <f>MID(Tabla1[[#This Row],[Org 2]],1,2)</f>
        <v>02</v>
      </c>
      <c r="B298" s="21" t="s">
        <v>97</v>
      </c>
      <c r="C298" s="21" t="s">
        <v>101</v>
      </c>
      <c r="D298" s="15" t="str">
        <f>VLOOKUP(Tabla1[[#This Row],[Prog.]],Hoja2!B:C,2,FALSE)</f>
        <v>Mantenimiento de edificios e instalaciones municipales</v>
      </c>
      <c r="E298" s="16" t="str">
        <f t="shared" si="8"/>
        <v>2</v>
      </c>
      <c r="F298" s="16" t="str">
        <f t="shared" si="9"/>
        <v>22</v>
      </c>
      <c r="G298" s="21" t="s">
        <v>483</v>
      </c>
      <c r="H298" t="s">
        <v>484</v>
      </c>
      <c r="I298">
        <v>8000</v>
      </c>
      <c r="J298">
        <v>0</v>
      </c>
      <c r="K298">
        <v>8000</v>
      </c>
      <c r="L298">
        <v>140.65</v>
      </c>
      <c r="M298">
        <v>140.65</v>
      </c>
      <c r="N298">
        <v>140.65</v>
      </c>
      <c r="O298">
        <v>140.65</v>
      </c>
    </row>
    <row r="299" spans="1:15" x14ac:dyDescent="0.25">
      <c r="A299" s="14" t="str">
        <f>MID(Tabla1[[#This Row],[Org 2]],1,2)</f>
        <v>02</v>
      </c>
      <c r="B299" s="21" t="s">
        <v>97</v>
      </c>
      <c r="C299" s="21" t="s">
        <v>101</v>
      </c>
      <c r="D299" s="15" t="str">
        <f>VLOOKUP(Tabla1[[#This Row],[Prog.]],Hoja2!B:C,2,FALSE)</f>
        <v>Mantenimiento de edificios e instalaciones municipales</v>
      </c>
      <c r="E299" s="16" t="str">
        <f t="shared" si="8"/>
        <v>2</v>
      </c>
      <c r="F299" s="16" t="str">
        <f t="shared" si="9"/>
        <v>22</v>
      </c>
      <c r="G299" s="21" t="s">
        <v>485</v>
      </c>
      <c r="H299" t="s">
        <v>486</v>
      </c>
      <c r="I299">
        <v>317000</v>
      </c>
      <c r="J299">
        <v>0</v>
      </c>
      <c r="K299">
        <v>317000</v>
      </c>
      <c r="L299">
        <v>316633</v>
      </c>
      <c r="M299">
        <v>316633</v>
      </c>
      <c r="N299">
        <v>268553.37</v>
      </c>
      <c r="O299">
        <v>268553.37</v>
      </c>
    </row>
    <row r="300" spans="1:15" x14ac:dyDescent="0.25">
      <c r="A300" s="14" t="str">
        <f>MID(Tabla1[[#This Row],[Org 2]],1,2)</f>
        <v>02</v>
      </c>
      <c r="B300" s="21" t="s">
        <v>97</v>
      </c>
      <c r="C300" s="21" t="s">
        <v>101</v>
      </c>
      <c r="D300" s="15" t="str">
        <f>VLOOKUP(Tabla1[[#This Row],[Prog.]],Hoja2!B:C,2,FALSE)</f>
        <v>Mantenimiento de edificios e instalaciones municipales</v>
      </c>
      <c r="E300" s="16" t="str">
        <f t="shared" si="8"/>
        <v>2</v>
      </c>
      <c r="F300" s="16" t="str">
        <f t="shared" si="9"/>
        <v>22</v>
      </c>
      <c r="G300" s="21" t="s">
        <v>489</v>
      </c>
      <c r="H300" t="s">
        <v>490</v>
      </c>
      <c r="I300">
        <v>30000</v>
      </c>
      <c r="J300">
        <v>0</v>
      </c>
      <c r="K300">
        <v>30000</v>
      </c>
      <c r="L300">
        <v>1041.1300000000001</v>
      </c>
      <c r="M300">
        <v>1041.1300000000001</v>
      </c>
      <c r="N300">
        <v>0</v>
      </c>
      <c r="O300">
        <v>0</v>
      </c>
    </row>
    <row r="301" spans="1:15" x14ac:dyDescent="0.25">
      <c r="A301" s="14" t="str">
        <f>MID(Tabla1[[#This Row],[Org 2]],1,2)</f>
        <v>02</v>
      </c>
      <c r="B301" s="21" t="s">
        <v>97</v>
      </c>
      <c r="C301" s="21" t="s">
        <v>101</v>
      </c>
      <c r="D301" s="15" t="str">
        <f>VLOOKUP(Tabla1[[#This Row],[Prog.]],Hoja2!B:C,2,FALSE)</f>
        <v>Mantenimiento de edificios e instalaciones municipales</v>
      </c>
      <c r="E301" s="16" t="str">
        <f t="shared" si="8"/>
        <v>6</v>
      </c>
      <c r="F301" s="16" t="str">
        <f t="shared" si="9"/>
        <v>63</v>
      </c>
      <c r="G301" s="21" t="s">
        <v>563</v>
      </c>
      <c r="H301" t="s">
        <v>552</v>
      </c>
      <c r="I301">
        <v>0</v>
      </c>
      <c r="J301">
        <v>2906.25</v>
      </c>
      <c r="K301">
        <v>2906.25</v>
      </c>
      <c r="L301">
        <v>2906.25</v>
      </c>
      <c r="M301">
        <v>2906.25</v>
      </c>
      <c r="N301">
        <v>2906.25</v>
      </c>
      <c r="O301">
        <v>2906.25</v>
      </c>
    </row>
    <row r="302" spans="1:15" x14ac:dyDescent="0.25">
      <c r="A302" s="14" t="str">
        <f>MID(Tabla1[[#This Row],[Org 2]],1,2)</f>
        <v>03</v>
      </c>
      <c r="B302" s="21" t="s">
        <v>102</v>
      </c>
      <c r="C302" s="21" t="s">
        <v>103</v>
      </c>
      <c r="D302" s="15" t="str">
        <f>VLOOKUP(Tabla1[[#This Row],[Prog.]],Hoja2!B:C,2,FALSE)</f>
        <v>Promoción y fomento del deporte</v>
      </c>
      <c r="E302" s="16" t="str">
        <f t="shared" si="8"/>
        <v>4</v>
      </c>
      <c r="F302" s="16" t="str">
        <f t="shared" si="9"/>
        <v>41</v>
      </c>
      <c r="G302" s="21" t="s">
        <v>634</v>
      </c>
      <c r="H302" t="s">
        <v>635</v>
      </c>
      <c r="I302">
        <v>8928035</v>
      </c>
      <c r="J302">
        <v>672050</v>
      </c>
      <c r="K302">
        <v>9600085</v>
      </c>
      <c r="L302">
        <v>9600085</v>
      </c>
      <c r="M302">
        <v>9600085</v>
      </c>
      <c r="N302">
        <v>8184032.0800000001</v>
      </c>
      <c r="O302">
        <v>8184032.0800000001</v>
      </c>
    </row>
    <row r="303" spans="1:15" x14ac:dyDescent="0.25">
      <c r="A303" s="14" t="str">
        <f>MID(Tabla1[[#This Row],[Org 2]],1,2)</f>
        <v>03</v>
      </c>
      <c r="B303" s="21" t="s">
        <v>102</v>
      </c>
      <c r="C303" s="21" t="s">
        <v>103</v>
      </c>
      <c r="D303" s="15" t="str">
        <f>VLOOKUP(Tabla1[[#This Row],[Prog.]],Hoja2!B:C,2,FALSE)</f>
        <v>Promoción y fomento del deporte</v>
      </c>
      <c r="E303" s="16" t="str">
        <f t="shared" si="8"/>
        <v>4</v>
      </c>
      <c r="F303" s="16" t="str">
        <f t="shared" si="9"/>
        <v>47</v>
      </c>
      <c r="G303" s="21" t="s">
        <v>636</v>
      </c>
      <c r="H303" t="s">
        <v>637</v>
      </c>
      <c r="I303">
        <v>84500</v>
      </c>
      <c r="J303">
        <v>0</v>
      </c>
      <c r="K303">
        <v>84500</v>
      </c>
      <c r="L303">
        <v>0</v>
      </c>
      <c r="M303">
        <v>0</v>
      </c>
      <c r="N303">
        <v>0</v>
      </c>
      <c r="O303">
        <v>0</v>
      </c>
    </row>
    <row r="304" spans="1:15" x14ac:dyDescent="0.25">
      <c r="A304" s="14" t="str">
        <f>MID(Tabla1[[#This Row],[Org 2]],1,2)</f>
        <v>03</v>
      </c>
      <c r="B304" s="21" t="s">
        <v>102</v>
      </c>
      <c r="C304" s="21" t="s">
        <v>103</v>
      </c>
      <c r="D304" s="15" t="str">
        <f>VLOOKUP(Tabla1[[#This Row],[Prog.]],Hoja2!B:C,2,FALSE)</f>
        <v>Promoción y fomento del deporte</v>
      </c>
      <c r="E304" s="16" t="str">
        <f t="shared" si="8"/>
        <v>4</v>
      </c>
      <c r="F304" s="16" t="str">
        <f t="shared" si="9"/>
        <v>48</v>
      </c>
      <c r="G304" s="21" t="s">
        <v>638</v>
      </c>
      <c r="H304" t="s">
        <v>639</v>
      </c>
      <c r="I304">
        <v>11268</v>
      </c>
      <c r="J304">
        <v>0</v>
      </c>
      <c r="K304">
        <v>11268</v>
      </c>
      <c r="L304">
        <v>11267.5</v>
      </c>
      <c r="M304">
        <v>11267.5</v>
      </c>
      <c r="N304">
        <v>11267.5</v>
      </c>
      <c r="O304">
        <v>11267.5</v>
      </c>
    </row>
    <row r="305" spans="1:15" x14ac:dyDescent="0.25">
      <c r="A305" s="14" t="str">
        <f>MID(Tabla1[[#This Row],[Org 2]],1,2)</f>
        <v>03</v>
      </c>
      <c r="B305" s="21" t="s">
        <v>102</v>
      </c>
      <c r="C305" s="21" t="s">
        <v>103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48</v>
      </c>
      <c r="G305" s="21" t="s">
        <v>640</v>
      </c>
      <c r="H305" t="s">
        <v>641</v>
      </c>
      <c r="I305">
        <v>12000</v>
      </c>
      <c r="J305">
        <v>0</v>
      </c>
      <c r="K305">
        <v>12000</v>
      </c>
      <c r="L305">
        <v>12000</v>
      </c>
      <c r="M305">
        <v>12000</v>
      </c>
      <c r="N305">
        <v>12000</v>
      </c>
      <c r="O305">
        <v>12000</v>
      </c>
    </row>
    <row r="306" spans="1:15" x14ac:dyDescent="0.25">
      <c r="A306" s="14" t="str">
        <f>MID(Tabla1[[#This Row],[Org 2]],1,2)</f>
        <v>03</v>
      </c>
      <c r="B306" s="21" t="s">
        <v>102</v>
      </c>
      <c r="C306" s="21" t="s">
        <v>103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48</v>
      </c>
      <c r="G306" s="21" t="s">
        <v>642</v>
      </c>
      <c r="H306" t="s">
        <v>643</v>
      </c>
      <c r="I306">
        <v>170450</v>
      </c>
      <c r="J306">
        <v>0</v>
      </c>
      <c r="K306">
        <v>170450</v>
      </c>
      <c r="L306">
        <v>170450</v>
      </c>
      <c r="M306">
        <v>170450</v>
      </c>
      <c r="N306">
        <v>170450</v>
      </c>
      <c r="O306">
        <v>170450</v>
      </c>
    </row>
    <row r="307" spans="1:15" x14ac:dyDescent="0.25">
      <c r="A307" s="14" t="str">
        <f>MID(Tabla1[[#This Row],[Org 2]],1,2)</f>
        <v>03</v>
      </c>
      <c r="B307" s="21" t="s">
        <v>102</v>
      </c>
      <c r="C307" s="21" t="s">
        <v>103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21" t="s">
        <v>644</v>
      </c>
      <c r="H307" t="s">
        <v>645</v>
      </c>
      <c r="I307">
        <v>101350</v>
      </c>
      <c r="J307">
        <v>0</v>
      </c>
      <c r="K307">
        <v>101350</v>
      </c>
      <c r="L307">
        <v>101350</v>
      </c>
      <c r="M307">
        <v>101350</v>
      </c>
      <c r="N307">
        <v>101350</v>
      </c>
      <c r="O307">
        <v>101350</v>
      </c>
    </row>
    <row r="308" spans="1:15" x14ac:dyDescent="0.25">
      <c r="A308" s="14" t="str">
        <f>MID(Tabla1[[#This Row],[Org 2]],1,2)</f>
        <v>03</v>
      </c>
      <c r="B308" s="21" t="s">
        <v>102</v>
      </c>
      <c r="C308" s="21" t="s">
        <v>103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21" t="s">
        <v>646</v>
      </c>
      <c r="H308" t="s">
        <v>647</v>
      </c>
      <c r="I308">
        <v>58050</v>
      </c>
      <c r="J308">
        <v>0</v>
      </c>
      <c r="K308">
        <v>58050</v>
      </c>
      <c r="L308">
        <v>58049.88</v>
      </c>
      <c r="M308">
        <v>58049.88</v>
      </c>
      <c r="N308">
        <v>58049.88</v>
      </c>
      <c r="O308">
        <v>58049.88</v>
      </c>
    </row>
    <row r="309" spans="1:15" x14ac:dyDescent="0.25">
      <c r="A309" s="14" t="str">
        <f>MID(Tabla1[[#This Row],[Org 2]],1,2)</f>
        <v>03</v>
      </c>
      <c r="B309" s="21" t="s">
        <v>102</v>
      </c>
      <c r="C309" s="21" t="s">
        <v>103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21" t="s">
        <v>648</v>
      </c>
      <c r="H309" t="s">
        <v>649</v>
      </c>
      <c r="I309">
        <v>108300</v>
      </c>
      <c r="J309">
        <v>0</v>
      </c>
      <c r="K309">
        <v>108300</v>
      </c>
      <c r="L309">
        <v>108299.75</v>
      </c>
      <c r="M309">
        <v>108299.75</v>
      </c>
      <c r="N309">
        <v>108299.75</v>
      </c>
      <c r="O309">
        <v>108299.75</v>
      </c>
    </row>
    <row r="310" spans="1:15" x14ac:dyDescent="0.25">
      <c r="A310" s="14" t="str">
        <f>MID(Tabla1[[#This Row],[Org 2]],1,2)</f>
        <v>03</v>
      </c>
      <c r="B310" s="21" t="s">
        <v>102</v>
      </c>
      <c r="C310" s="21" t="s">
        <v>103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21" t="s">
        <v>650</v>
      </c>
      <c r="H310" t="s">
        <v>651</v>
      </c>
      <c r="I310">
        <v>2903</v>
      </c>
      <c r="J310">
        <v>0</v>
      </c>
      <c r="K310">
        <v>2903</v>
      </c>
      <c r="L310">
        <v>2902</v>
      </c>
      <c r="M310">
        <v>2902</v>
      </c>
      <c r="N310">
        <v>2902</v>
      </c>
      <c r="O310">
        <v>2902</v>
      </c>
    </row>
    <row r="311" spans="1:15" x14ac:dyDescent="0.25">
      <c r="A311" s="14" t="str">
        <f>MID(Tabla1[[#This Row],[Org 2]],1,2)</f>
        <v>03</v>
      </c>
      <c r="B311" s="21" t="s">
        <v>102</v>
      </c>
      <c r="C311" s="21" t="s">
        <v>103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21" t="s">
        <v>652</v>
      </c>
      <c r="H311" t="s">
        <v>653</v>
      </c>
      <c r="I311">
        <v>3500</v>
      </c>
      <c r="J311">
        <v>0</v>
      </c>
      <c r="K311">
        <v>3500</v>
      </c>
      <c r="L311">
        <v>3500</v>
      </c>
      <c r="M311">
        <v>3500</v>
      </c>
      <c r="N311">
        <v>3500</v>
      </c>
      <c r="O311">
        <v>3500</v>
      </c>
    </row>
    <row r="312" spans="1:15" x14ac:dyDescent="0.25">
      <c r="A312" s="14" t="str">
        <f>MID(Tabla1[[#This Row],[Org 2]],1,2)</f>
        <v>03</v>
      </c>
      <c r="B312" s="21" t="s">
        <v>102</v>
      </c>
      <c r="C312" s="21" t="s">
        <v>103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21" t="s">
        <v>654</v>
      </c>
      <c r="H312" t="s">
        <v>655</v>
      </c>
      <c r="I312">
        <v>22450</v>
      </c>
      <c r="J312">
        <v>0</v>
      </c>
      <c r="K312">
        <v>22450</v>
      </c>
      <c r="L312">
        <v>22449.88</v>
      </c>
      <c r="M312">
        <v>22449.88</v>
      </c>
      <c r="N312">
        <v>22449.88</v>
      </c>
      <c r="O312">
        <v>22449.88</v>
      </c>
    </row>
    <row r="313" spans="1:15" x14ac:dyDescent="0.25">
      <c r="A313" s="14" t="str">
        <f>MID(Tabla1[[#This Row],[Org 2]],1,2)</f>
        <v>03</v>
      </c>
      <c r="B313" s="21" t="s">
        <v>102</v>
      </c>
      <c r="C313" s="21" t="s">
        <v>103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21" t="s">
        <v>656</v>
      </c>
      <c r="H313" t="s">
        <v>657</v>
      </c>
      <c r="I313">
        <v>30775</v>
      </c>
      <c r="J313">
        <v>0</v>
      </c>
      <c r="K313">
        <v>30775</v>
      </c>
      <c r="L313">
        <v>30775</v>
      </c>
      <c r="M313">
        <v>30775</v>
      </c>
      <c r="N313">
        <v>30775</v>
      </c>
      <c r="O313">
        <v>30775</v>
      </c>
    </row>
    <row r="314" spans="1:15" x14ac:dyDescent="0.25">
      <c r="A314" s="14" t="str">
        <f>MID(Tabla1[[#This Row],[Org 2]],1,2)</f>
        <v>03</v>
      </c>
      <c r="B314" s="21" t="s">
        <v>102</v>
      </c>
      <c r="C314" s="21" t="s">
        <v>103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21" t="s">
        <v>658</v>
      </c>
      <c r="H314" t="s">
        <v>659</v>
      </c>
      <c r="I314">
        <v>170450</v>
      </c>
      <c r="J314">
        <v>0</v>
      </c>
      <c r="K314">
        <v>170450</v>
      </c>
      <c r="L314">
        <v>170450</v>
      </c>
      <c r="M314">
        <v>170450</v>
      </c>
      <c r="N314">
        <v>170450</v>
      </c>
      <c r="O314">
        <v>170450</v>
      </c>
    </row>
    <row r="315" spans="1:15" x14ac:dyDescent="0.25">
      <c r="A315" s="14" t="str">
        <f>MID(Tabla1[[#This Row],[Org 2]],1,2)</f>
        <v>03</v>
      </c>
      <c r="B315" s="21" t="s">
        <v>102</v>
      </c>
      <c r="C315" s="21" t="s">
        <v>103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21" t="s">
        <v>660</v>
      </c>
      <c r="H315" t="s">
        <v>661</v>
      </c>
      <c r="I315">
        <v>1805</v>
      </c>
      <c r="J315">
        <v>0</v>
      </c>
      <c r="K315">
        <v>1805</v>
      </c>
      <c r="L315">
        <v>1805</v>
      </c>
      <c r="M315">
        <v>1805</v>
      </c>
      <c r="N315">
        <v>1805</v>
      </c>
      <c r="O315">
        <v>1805</v>
      </c>
    </row>
    <row r="316" spans="1:15" x14ac:dyDescent="0.25">
      <c r="A316" s="14" t="str">
        <f>MID(Tabla1[[#This Row],[Org 2]],1,2)</f>
        <v>03</v>
      </c>
      <c r="B316" s="21" t="s">
        <v>102</v>
      </c>
      <c r="C316" s="21" t="s">
        <v>103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21" t="s">
        <v>662</v>
      </c>
      <c r="H316" t="s">
        <v>663</v>
      </c>
      <c r="I316">
        <v>119350</v>
      </c>
      <c r="J316">
        <v>0</v>
      </c>
      <c r="K316">
        <v>119350</v>
      </c>
      <c r="L316">
        <v>119349.63</v>
      </c>
      <c r="M316">
        <v>119349.63</v>
      </c>
      <c r="N316">
        <v>119349.63</v>
      </c>
      <c r="O316">
        <v>119349.63</v>
      </c>
    </row>
    <row r="317" spans="1:15" x14ac:dyDescent="0.25">
      <c r="A317" s="14" t="str">
        <f>MID(Tabla1[[#This Row],[Org 2]],1,2)</f>
        <v>03</v>
      </c>
      <c r="B317" s="21" t="s">
        <v>102</v>
      </c>
      <c r="C317" s="21" t="s">
        <v>103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21" t="s">
        <v>664</v>
      </c>
      <c r="H317" t="s">
        <v>665</v>
      </c>
      <c r="I317">
        <v>8776</v>
      </c>
      <c r="J317">
        <v>0</v>
      </c>
      <c r="K317">
        <v>8776</v>
      </c>
      <c r="L317">
        <v>8775.56</v>
      </c>
      <c r="M317">
        <v>8775.56</v>
      </c>
      <c r="N317">
        <v>8775.56</v>
      </c>
      <c r="O317">
        <v>8775.56</v>
      </c>
    </row>
    <row r="318" spans="1:15" x14ac:dyDescent="0.25">
      <c r="A318" s="14" t="str">
        <f>MID(Tabla1[[#This Row],[Org 2]],1,2)</f>
        <v>03</v>
      </c>
      <c r="B318" s="21" t="s">
        <v>102</v>
      </c>
      <c r="C318" s="21" t="s">
        <v>103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21" t="s">
        <v>666</v>
      </c>
      <c r="H318" t="s">
        <v>667</v>
      </c>
      <c r="I318">
        <v>9551</v>
      </c>
      <c r="J318">
        <v>0</v>
      </c>
      <c r="K318">
        <v>9551</v>
      </c>
      <c r="L318">
        <v>9550.8799999999992</v>
      </c>
      <c r="M318">
        <v>9550.8799999999992</v>
      </c>
      <c r="N318">
        <v>9550.8799999999992</v>
      </c>
      <c r="O318">
        <v>9550.8799999999992</v>
      </c>
    </row>
    <row r="319" spans="1:15" x14ac:dyDescent="0.25">
      <c r="A319" s="14" t="str">
        <f>MID(Tabla1[[#This Row],[Org 2]],1,2)</f>
        <v>03</v>
      </c>
      <c r="B319" s="21" t="s">
        <v>102</v>
      </c>
      <c r="C319" s="21" t="s">
        <v>103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21" t="s">
        <v>668</v>
      </c>
      <c r="H319" t="s">
        <v>669</v>
      </c>
      <c r="I319">
        <v>8776</v>
      </c>
      <c r="J319">
        <v>0</v>
      </c>
      <c r="K319">
        <v>8776</v>
      </c>
      <c r="L319">
        <v>8775.56</v>
      </c>
      <c r="M319">
        <v>8775.56</v>
      </c>
      <c r="N319">
        <v>8775.56</v>
      </c>
      <c r="O319">
        <v>8775.56</v>
      </c>
    </row>
    <row r="320" spans="1:15" x14ac:dyDescent="0.25">
      <c r="A320" s="14" t="str">
        <f>MID(Tabla1[[#This Row],[Org 2]],1,2)</f>
        <v>03</v>
      </c>
      <c r="B320" s="21" t="s">
        <v>102</v>
      </c>
      <c r="C320" s="21" t="s">
        <v>103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21" t="s">
        <v>670</v>
      </c>
      <c r="H320" t="s">
        <v>671</v>
      </c>
      <c r="I320">
        <v>2708</v>
      </c>
      <c r="J320">
        <v>0</v>
      </c>
      <c r="K320">
        <v>2708</v>
      </c>
      <c r="L320">
        <v>2708</v>
      </c>
      <c r="M320">
        <v>2708</v>
      </c>
      <c r="N320">
        <v>2708</v>
      </c>
      <c r="O320">
        <v>2708</v>
      </c>
    </row>
    <row r="321" spans="1:15" x14ac:dyDescent="0.25">
      <c r="A321" s="14" t="str">
        <f>MID(Tabla1[[#This Row],[Org 2]],1,2)</f>
        <v>03</v>
      </c>
      <c r="B321" s="21" t="s">
        <v>102</v>
      </c>
      <c r="C321" s="21" t="s">
        <v>103</v>
      </c>
      <c r="D321" s="15" t="str">
        <f>VLOOKUP(Tabla1[[#This Row],[Prog.]],Hoja2!B:C,2,FALSE)</f>
        <v>Promoción y fomento del deporte</v>
      </c>
      <c r="E321" s="16" t="str">
        <f t="shared" ref="E321:E384" si="10">LEFT(G321,1)</f>
        <v>4</v>
      </c>
      <c r="F321" s="16" t="str">
        <f t="shared" ref="F321:F384" si="11">LEFT(G321,2)</f>
        <v>48</v>
      </c>
      <c r="G321" s="21" t="s">
        <v>672</v>
      </c>
      <c r="H321" t="s">
        <v>673</v>
      </c>
      <c r="I321">
        <v>2495</v>
      </c>
      <c r="J321">
        <v>0</v>
      </c>
      <c r="K321">
        <v>2495</v>
      </c>
      <c r="L321">
        <v>2495</v>
      </c>
      <c r="M321">
        <v>2495</v>
      </c>
      <c r="N321">
        <v>2495</v>
      </c>
      <c r="O321">
        <v>2495</v>
      </c>
    </row>
    <row r="322" spans="1:15" x14ac:dyDescent="0.25">
      <c r="A322" s="14" t="str">
        <f>MID(Tabla1[[#This Row],[Org 2]],1,2)</f>
        <v>03</v>
      </c>
      <c r="B322" s="21" t="s">
        <v>102</v>
      </c>
      <c r="C322" s="21" t="s">
        <v>103</v>
      </c>
      <c r="D322" s="15" t="str">
        <f>VLOOKUP(Tabla1[[#This Row],[Prog.]],Hoja2!B:C,2,FALSE)</f>
        <v>Promoción y fomento del deporte</v>
      </c>
      <c r="E322" s="16" t="str">
        <f t="shared" si="10"/>
        <v>4</v>
      </c>
      <c r="F322" s="16" t="str">
        <f t="shared" si="11"/>
        <v>48</v>
      </c>
      <c r="G322" s="21" t="s">
        <v>674</v>
      </c>
      <c r="H322" t="s">
        <v>675</v>
      </c>
      <c r="I322">
        <v>20000</v>
      </c>
      <c r="J322">
        <v>0</v>
      </c>
      <c r="K322">
        <v>20000</v>
      </c>
      <c r="L322">
        <v>20000</v>
      </c>
      <c r="M322">
        <v>20000</v>
      </c>
      <c r="N322">
        <v>20000</v>
      </c>
      <c r="O322">
        <v>20000</v>
      </c>
    </row>
    <row r="323" spans="1:15" x14ac:dyDescent="0.25">
      <c r="A323" s="14" t="str">
        <f>MID(Tabla1[[#This Row],[Org 2]],1,2)</f>
        <v>03</v>
      </c>
      <c r="B323" s="21" t="s">
        <v>102</v>
      </c>
      <c r="C323" s="21" t="s">
        <v>103</v>
      </c>
      <c r="D323" s="15" t="str">
        <f>VLOOKUP(Tabla1[[#This Row],[Prog.]],Hoja2!B:C,2,FALSE)</f>
        <v>Promoción y fomento del deporte</v>
      </c>
      <c r="E323" s="16" t="str">
        <f t="shared" si="10"/>
        <v>4</v>
      </c>
      <c r="F323" s="16" t="str">
        <f t="shared" si="11"/>
        <v>48</v>
      </c>
      <c r="G323" s="21" t="s">
        <v>676</v>
      </c>
      <c r="H323" t="s">
        <v>677</v>
      </c>
      <c r="I323">
        <v>3995</v>
      </c>
      <c r="J323">
        <v>0</v>
      </c>
      <c r="K323">
        <v>3995</v>
      </c>
      <c r="L323">
        <v>3994.25</v>
      </c>
      <c r="M323">
        <v>3994.25</v>
      </c>
      <c r="N323">
        <v>3994.25</v>
      </c>
      <c r="O323">
        <v>3994.25</v>
      </c>
    </row>
    <row r="324" spans="1:15" x14ac:dyDescent="0.25">
      <c r="A324" s="14" t="str">
        <f>MID(Tabla1[[#This Row],[Org 2]],1,2)</f>
        <v>03</v>
      </c>
      <c r="B324" s="21" t="s">
        <v>102</v>
      </c>
      <c r="C324" s="21" t="s">
        <v>103</v>
      </c>
      <c r="D324" s="15" t="str">
        <f>VLOOKUP(Tabla1[[#This Row],[Prog.]],Hoja2!B:C,2,FALSE)</f>
        <v>Promoción y fomento del deporte</v>
      </c>
      <c r="E324" s="16" t="str">
        <f t="shared" si="10"/>
        <v>4</v>
      </c>
      <c r="F324" s="16" t="str">
        <f t="shared" si="11"/>
        <v>48</v>
      </c>
      <c r="G324" s="21" t="s">
        <v>678</v>
      </c>
      <c r="H324" t="s">
        <v>679</v>
      </c>
      <c r="I324">
        <v>2147</v>
      </c>
      <c r="J324">
        <v>0</v>
      </c>
      <c r="K324">
        <v>2147</v>
      </c>
      <c r="L324">
        <v>2146.25</v>
      </c>
      <c r="M324">
        <v>2146.25</v>
      </c>
      <c r="N324">
        <v>2146.25</v>
      </c>
      <c r="O324">
        <v>2146.25</v>
      </c>
    </row>
    <row r="325" spans="1:15" x14ac:dyDescent="0.25">
      <c r="A325" s="14" t="str">
        <f>MID(Tabla1[[#This Row],[Org 2]],1,2)</f>
        <v>03</v>
      </c>
      <c r="B325" s="21" t="s">
        <v>102</v>
      </c>
      <c r="C325" s="21" t="s">
        <v>103</v>
      </c>
      <c r="D325" s="15" t="str">
        <f>VLOOKUP(Tabla1[[#This Row],[Prog.]],Hoja2!B:C,2,FALSE)</f>
        <v>Promoción y fomento del deporte</v>
      </c>
      <c r="E325" s="16" t="str">
        <f t="shared" si="10"/>
        <v>4</v>
      </c>
      <c r="F325" s="16" t="str">
        <f t="shared" si="11"/>
        <v>48</v>
      </c>
      <c r="G325" s="21" t="s">
        <v>680</v>
      </c>
      <c r="H325" t="s">
        <v>681</v>
      </c>
      <c r="I325">
        <v>3500</v>
      </c>
      <c r="J325">
        <v>0</v>
      </c>
      <c r="K325">
        <v>3500</v>
      </c>
      <c r="L325">
        <v>3500</v>
      </c>
      <c r="M325">
        <v>3500</v>
      </c>
      <c r="N325">
        <v>3500</v>
      </c>
      <c r="O325">
        <v>3500</v>
      </c>
    </row>
    <row r="326" spans="1:15" x14ac:dyDescent="0.25">
      <c r="A326" s="14" t="str">
        <f>MID(Tabla1[[#This Row],[Org 2]],1,2)</f>
        <v>03</v>
      </c>
      <c r="B326" s="21" t="s">
        <v>102</v>
      </c>
      <c r="C326" s="21" t="s">
        <v>103</v>
      </c>
      <c r="D326" s="15" t="str">
        <f>VLOOKUP(Tabla1[[#This Row],[Prog.]],Hoja2!B:C,2,FALSE)</f>
        <v>Promoción y fomento del deporte</v>
      </c>
      <c r="E326" s="16" t="str">
        <f t="shared" si="10"/>
        <v>4</v>
      </c>
      <c r="F326" s="16" t="str">
        <f t="shared" si="11"/>
        <v>48</v>
      </c>
      <c r="G326" s="21" t="s">
        <v>682</v>
      </c>
      <c r="H326" t="s">
        <v>683</v>
      </c>
      <c r="I326">
        <v>8100</v>
      </c>
      <c r="J326">
        <v>0</v>
      </c>
      <c r="K326">
        <v>8100</v>
      </c>
      <c r="L326">
        <v>8094.75</v>
      </c>
      <c r="M326">
        <v>8094.75</v>
      </c>
      <c r="N326">
        <v>8094.75</v>
      </c>
      <c r="O326">
        <v>8094.75</v>
      </c>
    </row>
    <row r="327" spans="1:15" x14ac:dyDescent="0.25">
      <c r="A327" s="14" t="str">
        <f>MID(Tabla1[[#This Row],[Org 2]],1,2)</f>
        <v>03</v>
      </c>
      <c r="B327" s="21" t="s">
        <v>102</v>
      </c>
      <c r="C327" s="21" t="s">
        <v>103</v>
      </c>
      <c r="D327" s="15" t="str">
        <f>VLOOKUP(Tabla1[[#This Row],[Prog.]],Hoja2!B:C,2,FALSE)</f>
        <v>Promoción y fomento del deporte</v>
      </c>
      <c r="E327" s="16" t="str">
        <f t="shared" si="10"/>
        <v>4</v>
      </c>
      <c r="F327" s="16" t="str">
        <f t="shared" si="11"/>
        <v>48</v>
      </c>
      <c r="G327" s="21" t="s">
        <v>684</v>
      </c>
      <c r="H327" t="s">
        <v>685</v>
      </c>
      <c r="I327">
        <v>3387</v>
      </c>
      <c r="J327">
        <v>0</v>
      </c>
      <c r="K327">
        <v>3387</v>
      </c>
      <c r="L327">
        <v>3387</v>
      </c>
      <c r="M327">
        <v>3387</v>
      </c>
      <c r="N327">
        <v>3387</v>
      </c>
      <c r="O327">
        <v>3387</v>
      </c>
    </row>
    <row r="328" spans="1:15" x14ac:dyDescent="0.25">
      <c r="A328" s="14" t="str">
        <f>MID(Tabla1[[#This Row],[Org 2]],1,2)</f>
        <v>03</v>
      </c>
      <c r="B328" s="21" t="s">
        <v>102</v>
      </c>
      <c r="C328" s="21" t="s">
        <v>103</v>
      </c>
      <c r="D328" s="15" t="str">
        <f>VLOOKUP(Tabla1[[#This Row],[Prog.]],Hoja2!B:C,2,FALSE)</f>
        <v>Promoción y fomento del deporte</v>
      </c>
      <c r="E328" s="16" t="str">
        <f t="shared" si="10"/>
        <v>4</v>
      </c>
      <c r="F328" s="16" t="str">
        <f t="shared" si="11"/>
        <v>48</v>
      </c>
      <c r="G328" s="21" t="s">
        <v>686</v>
      </c>
      <c r="H328" t="s">
        <v>687</v>
      </c>
      <c r="I328">
        <v>3387</v>
      </c>
      <c r="J328">
        <v>0</v>
      </c>
      <c r="K328">
        <v>3387</v>
      </c>
      <c r="L328">
        <v>3387</v>
      </c>
      <c r="M328">
        <v>3387</v>
      </c>
      <c r="N328">
        <v>3387</v>
      </c>
      <c r="O328">
        <v>3387</v>
      </c>
    </row>
    <row r="329" spans="1:15" x14ac:dyDescent="0.25">
      <c r="A329" s="14" t="str">
        <f>MID(Tabla1[[#This Row],[Org 2]],1,2)</f>
        <v>03</v>
      </c>
      <c r="B329" s="21" t="s">
        <v>102</v>
      </c>
      <c r="C329" s="21" t="s">
        <v>103</v>
      </c>
      <c r="D329" s="15" t="str">
        <f>VLOOKUP(Tabla1[[#This Row],[Prog.]],Hoja2!B:C,2,FALSE)</f>
        <v>Promoción y fomento del deporte</v>
      </c>
      <c r="E329" s="16" t="str">
        <f t="shared" si="10"/>
        <v>7</v>
      </c>
      <c r="F329" s="16" t="str">
        <f t="shared" si="11"/>
        <v>71</v>
      </c>
      <c r="G329" s="21" t="s">
        <v>688</v>
      </c>
      <c r="H329" t="s">
        <v>689</v>
      </c>
      <c r="I329">
        <v>1600000</v>
      </c>
      <c r="J329">
        <v>300000</v>
      </c>
      <c r="K329">
        <v>1900000</v>
      </c>
      <c r="L329">
        <v>1900000</v>
      </c>
      <c r="M329">
        <v>1900000</v>
      </c>
      <c r="N329">
        <v>1273305.3500000001</v>
      </c>
      <c r="O329">
        <v>1273305.3500000001</v>
      </c>
    </row>
    <row r="330" spans="1:15" x14ac:dyDescent="0.25">
      <c r="A330" s="14" t="str">
        <f>MID(Tabla1[[#This Row],[Org 2]],1,2)</f>
        <v>03</v>
      </c>
      <c r="B330" s="21" t="s">
        <v>102</v>
      </c>
      <c r="C330" s="21" t="s">
        <v>103</v>
      </c>
      <c r="D330" s="15" t="str">
        <f>VLOOKUP(Tabla1[[#This Row],[Prog.]],Hoja2!B:C,2,FALSE)</f>
        <v>Promoción y fomento del deporte</v>
      </c>
      <c r="E330" s="16" t="str">
        <f t="shared" si="10"/>
        <v>7</v>
      </c>
      <c r="F330" s="16" t="str">
        <f t="shared" si="11"/>
        <v>75</v>
      </c>
      <c r="G330" s="21" t="s">
        <v>690</v>
      </c>
      <c r="H330" t="s">
        <v>691</v>
      </c>
      <c r="I330">
        <v>567732</v>
      </c>
      <c r="J330">
        <v>29027.7</v>
      </c>
      <c r="K330">
        <v>596759.69999999995</v>
      </c>
      <c r="L330">
        <v>596759</v>
      </c>
      <c r="M330">
        <v>596759</v>
      </c>
      <c r="N330">
        <v>19129.25</v>
      </c>
      <c r="O330">
        <v>19129.25</v>
      </c>
    </row>
    <row r="331" spans="1:15" x14ac:dyDescent="0.25">
      <c r="A331" s="14" t="str">
        <f>MID(Tabla1[[#This Row],[Org 2]],1,2)</f>
        <v>03</v>
      </c>
      <c r="B331" s="21" t="s">
        <v>102</v>
      </c>
      <c r="C331" s="21" t="s">
        <v>104</v>
      </c>
      <c r="D331" s="15" t="str">
        <f>VLOOKUP(Tabla1[[#This Row],[Prog.]],Hoja2!B:C,2,FALSE)</f>
        <v>Dirección del área de participación ciudadana y deportes</v>
      </c>
      <c r="E331" s="16" t="str">
        <f t="shared" si="10"/>
        <v>1</v>
      </c>
      <c r="F331" s="16" t="str">
        <f t="shared" si="11"/>
        <v>12</v>
      </c>
      <c r="G331" s="21" t="s">
        <v>432</v>
      </c>
      <c r="H331" t="s">
        <v>433</v>
      </c>
      <c r="I331">
        <v>54262</v>
      </c>
      <c r="J331">
        <v>0</v>
      </c>
      <c r="K331">
        <v>54262</v>
      </c>
      <c r="L331">
        <v>46809.120000000003</v>
      </c>
      <c r="M331">
        <v>46809.120000000003</v>
      </c>
      <c r="N331">
        <v>40198.629999999997</v>
      </c>
      <c r="O331">
        <v>40198.629999999997</v>
      </c>
    </row>
    <row r="332" spans="1:15" x14ac:dyDescent="0.25">
      <c r="A332" s="14" t="str">
        <f>MID(Tabla1[[#This Row],[Org 2]],1,2)</f>
        <v>03</v>
      </c>
      <c r="B332" s="21" t="s">
        <v>102</v>
      </c>
      <c r="C332" s="21" t="s">
        <v>104</v>
      </c>
      <c r="D332" s="15" t="str">
        <f>VLOOKUP(Tabla1[[#This Row],[Prog.]],Hoja2!B:C,2,FALSE)</f>
        <v>Dirección del área de participación ciudadana y deportes</v>
      </c>
      <c r="E332" s="16" t="str">
        <f t="shared" si="10"/>
        <v>1</v>
      </c>
      <c r="F332" s="16" t="str">
        <f t="shared" si="11"/>
        <v>12</v>
      </c>
      <c r="G332" s="21" t="s">
        <v>434</v>
      </c>
      <c r="H332" t="s">
        <v>435</v>
      </c>
      <c r="I332">
        <v>15905</v>
      </c>
      <c r="J332">
        <v>0</v>
      </c>
      <c r="K332">
        <v>15905</v>
      </c>
      <c r="L332">
        <v>10005.620000000001</v>
      </c>
      <c r="M332">
        <v>10005.620000000001</v>
      </c>
      <c r="N332">
        <v>5764.85</v>
      </c>
      <c r="O332">
        <v>5764.85</v>
      </c>
    </row>
    <row r="333" spans="1:15" x14ac:dyDescent="0.25">
      <c r="A333" s="14" t="str">
        <f>MID(Tabla1[[#This Row],[Org 2]],1,2)</f>
        <v>03</v>
      </c>
      <c r="B333" s="21" t="s">
        <v>102</v>
      </c>
      <c r="C333" s="21" t="s">
        <v>104</v>
      </c>
      <c r="D333" s="15" t="str">
        <f>VLOOKUP(Tabla1[[#This Row],[Prog.]],Hoja2!B:C,2,FALSE)</f>
        <v>Dirección del área de participación ciudadana y deportes</v>
      </c>
      <c r="E333" s="16" t="str">
        <f t="shared" si="10"/>
        <v>1</v>
      </c>
      <c r="F333" s="16" t="str">
        <f t="shared" si="11"/>
        <v>12</v>
      </c>
      <c r="G333" s="21" t="s">
        <v>436</v>
      </c>
      <c r="H333" t="s">
        <v>437</v>
      </c>
      <c r="I333">
        <v>36544</v>
      </c>
      <c r="J333">
        <v>0</v>
      </c>
      <c r="K333">
        <v>36544</v>
      </c>
      <c r="L333">
        <v>24701.72</v>
      </c>
      <c r="M333">
        <v>24701.72</v>
      </c>
      <c r="N333">
        <v>20637.72</v>
      </c>
      <c r="O333">
        <v>20637.72</v>
      </c>
    </row>
    <row r="334" spans="1:15" x14ac:dyDescent="0.25">
      <c r="A334" s="14" t="str">
        <f>MID(Tabla1[[#This Row],[Org 2]],1,2)</f>
        <v>03</v>
      </c>
      <c r="B334" s="21" t="s">
        <v>102</v>
      </c>
      <c r="C334" s="21" t="s">
        <v>104</v>
      </c>
      <c r="D334" s="15" t="str">
        <f>VLOOKUP(Tabla1[[#This Row],[Prog.]],Hoja2!B:C,2,FALSE)</f>
        <v>Dirección del área de participación ciudadana y deportes</v>
      </c>
      <c r="E334" s="16" t="str">
        <f t="shared" si="10"/>
        <v>1</v>
      </c>
      <c r="F334" s="16" t="str">
        <f t="shared" si="11"/>
        <v>12</v>
      </c>
      <c r="G334" s="21" t="s">
        <v>438</v>
      </c>
      <c r="H334" t="s">
        <v>439</v>
      </c>
      <c r="I334">
        <v>10325</v>
      </c>
      <c r="J334">
        <v>0</v>
      </c>
      <c r="K334">
        <v>10325</v>
      </c>
      <c r="L334">
        <v>10402.129999999999</v>
      </c>
      <c r="M334">
        <v>10402.129999999999</v>
      </c>
      <c r="N334">
        <v>8688.39</v>
      </c>
      <c r="O334">
        <v>8688.39</v>
      </c>
    </row>
    <row r="335" spans="1:15" x14ac:dyDescent="0.25">
      <c r="A335" s="14" t="str">
        <f>MID(Tabla1[[#This Row],[Org 2]],1,2)</f>
        <v>03</v>
      </c>
      <c r="B335" s="21" t="s">
        <v>102</v>
      </c>
      <c r="C335" s="21" t="s">
        <v>104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1</v>
      </c>
      <c r="F335" s="16" t="str">
        <f t="shared" si="11"/>
        <v>12</v>
      </c>
      <c r="G335" s="21" t="s">
        <v>440</v>
      </c>
      <c r="H335" t="s">
        <v>441</v>
      </c>
      <c r="I335">
        <v>34051</v>
      </c>
      <c r="J335">
        <v>0</v>
      </c>
      <c r="K335">
        <v>34051</v>
      </c>
      <c r="L335">
        <v>36759.39</v>
      </c>
      <c r="M335">
        <v>36759.39</v>
      </c>
      <c r="N335">
        <v>29152.47</v>
      </c>
      <c r="O335">
        <v>29152.47</v>
      </c>
    </row>
    <row r="336" spans="1:15" x14ac:dyDescent="0.25">
      <c r="A336" s="14" t="str">
        <f>MID(Tabla1[[#This Row],[Org 2]],1,2)</f>
        <v>03</v>
      </c>
      <c r="B336" s="21" t="s">
        <v>102</v>
      </c>
      <c r="C336" s="21" t="s">
        <v>104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1</v>
      </c>
      <c r="F336" s="16" t="str">
        <f t="shared" si="11"/>
        <v>12</v>
      </c>
      <c r="G336" s="21" t="s">
        <v>442</v>
      </c>
      <c r="H336" t="s">
        <v>443</v>
      </c>
      <c r="I336">
        <v>85092</v>
      </c>
      <c r="J336">
        <v>0</v>
      </c>
      <c r="K336">
        <v>85092</v>
      </c>
      <c r="L336">
        <v>69906.38</v>
      </c>
      <c r="M336">
        <v>69906.38</v>
      </c>
      <c r="N336">
        <v>55413.45</v>
      </c>
      <c r="O336">
        <v>55413.45</v>
      </c>
    </row>
    <row r="337" spans="1:15" x14ac:dyDescent="0.25">
      <c r="A337" s="14" t="str">
        <f>MID(Tabla1[[#This Row],[Org 2]],1,2)</f>
        <v>03</v>
      </c>
      <c r="B337" s="21" t="s">
        <v>102</v>
      </c>
      <c r="C337" s="21" t="s">
        <v>104</v>
      </c>
      <c r="D337" s="15" t="str">
        <f>VLOOKUP(Tabla1[[#This Row],[Prog.]],Hoja2!B:C,2,FALSE)</f>
        <v>Dirección del área de participación ciudadana y deportes</v>
      </c>
      <c r="E337" s="16" t="str">
        <f t="shared" si="10"/>
        <v>1</v>
      </c>
      <c r="F337" s="16" t="str">
        <f t="shared" si="11"/>
        <v>12</v>
      </c>
      <c r="G337" s="21" t="s">
        <v>444</v>
      </c>
      <c r="H337" t="s">
        <v>445</v>
      </c>
      <c r="I337">
        <v>191004</v>
      </c>
      <c r="J337">
        <v>-26000</v>
      </c>
      <c r="K337">
        <v>165004</v>
      </c>
      <c r="L337">
        <v>161798.93</v>
      </c>
      <c r="M337">
        <v>161798.93</v>
      </c>
      <c r="N337">
        <v>141194.54999999999</v>
      </c>
      <c r="O337">
        <v>141194.54999999999</v>
      </c>
    </row>
    <row r="338" spans="1:15" x14ac:dyDescent="0.25">
      <c r="A338" s="14" t="str">
        <f>MID(Tabla1[[#This Row],[Org 2]],1,2)</f>
        <v>03</v>
      </c>
      <c r="B338" s="21" t="s">
        <v>102</v>
      </c>
      <c r="C338" s="21" t="s">
        <v>104</v>
      </c>
      <c r="D338" s="15" t="str">
        <f>VLOOKUP(Tabla1[[#This Row],[Prog.]],Hoja2!B:C,2,FALSE)</f>
        <v>Dirección del área de participación ciudadana y deportes</v>
      </c>
      <c r="E338" s="16" t="str">
        <f t="shared" si="10"/>
        <v>1</v>
      </c>
      <c r="F338" s="16" t="str">
        <f t="shared" si="11"/>
        <v>12</v>
      </c>
      <c r="G338" s="21" t="s">
        <v>446</v>
      </c>
      <c r="H338" t="s">
        <v>447</v>
      </c>
      <c r="I338">
        <v>14667</v>
      </c>
      <c r="J338">
        <v>0</v>
      </c>
      <c r="K338">
        <v>14667</v>
      </c>
      <c r="L338">
        <v>20373.14</v>
      </c>
      <c r="M338">
        <v>20373.14</v>
      </c>
      <c r="N338">
        <v>16291.86</v>
      </c>
      <c r="O338">
        <v>16291.86</v>
      </c>
    </row>
    <row r="339" spans="1:15" x14ac:dyDescent="0.25">
      <c r="A339" s="14" t="str">
        <f>MID(Tabla1[[#This Row],[Org 2]],1,2)</f>
        <v>03</v>
      </c>
      <c r="B339" s="21" t="s">
        <v>102</v>
      </c>
      <c r="C339" s="21" t="s">
        <v>104</v>
      </c>
      <c r="D339" s="15" t="str">
        <f>VLOOKUP(Tabla1[[#This Row],[Prog.]],Hoja2!B:C,2,FALSE)</f>
        <v>Dirección del área de participación ciudadana y deportes</v>
      </c>
      <c r="E339" s="16" t="str">
        <f t="shared" si="10"/>
        <v>2</v>
      </c>
      <c r="F339" s="16" t="str">
        <f t="shared" si="11"/>
        <v>22</v>
      </c>
      <c r="G339" s="21" t="s">
        <v>479</v>
      </c>
      <c r="H339" t="s">
        <v>480</v>
      </c>
      <c r="I339">
        <v>500</v>
      </c>
      <c r="J339">
        <v>0</v>
      </c>
      <c r="K339">
        <v>500</v>
      </c>
      <c r="L339">
        <v>0</v>
      </c>
      <c r="M339">
        <v>0</v>
      </c>
      <c r="N339">
        <v>0</v>
      </c>
      <c r="O339">
        <v>0</v>
      </c>
    </row>
    <row r="340" spans="1:15" x14ac:dyDescent="0.25">
      <c r="A340" s="14" t="str">
        <f>MID(Tabla1[[#This Row],[Org 2]],1,2)</f>
        <v>03</v>
      </c>
      <c r="B340" s="21" t="s">
        <v>102</v>
      </c>
      <c r="C340" s="21" t="s">
        <v>104</v>
      </c>
      <c r="D340" s="15" t="str">
        <f>VLOOKUP(Tabla1[[#This Row],[Prog.]],Hoja2!B:C,2,FALSE)</f>
        <v>Dirección del área de participación ciudadana y deportes</v>
      </c>
      <c r="E340" s="16" t="str">
        <f t="shared" si="10"/>
        <v>2</v>
      </c>
      <c r="F340" s="16" t="str">
        <f t="shared" si="11"/>
        <v>22</v>
      </c>
      <c r="G340" s="21" t="s">
        <v>483</v>
      </c>
      <c r="H340" t="s">
        <v>484</v>
      </c>
      <c r="I340">
        <v>3875</v>
      </c>
      <c r="J340">
        <v>0</v>
      </c>
      <c r="K340">
        <v>3875</v>
      </c>
      <c r="L340">
        <v>3876.53</v>
      </c>
      <c r="M340">
        <v>3876.53</v>
      </c>
      <c r="N340">
        <v>3794.81</v>
      </c>
      <c r="O340">
        <v>3794.81</v>
      </c>
    </row>
    <row r="341" spans="1:15" x14ac:dyDescent="0.25">
      <c r="A341" s="14" t="str">
        <f>MID(Tabla1[[#This Row],[Org 2]],1,2)</f>
        <v>03</v>
      </c>
      <c r="B341" s="21" t="s">
        <v>102</v>
      </c>
      <c r="C341" s="21" t="s">
        <v>104</v>
      </c>
      <c r="D341" s="15" t="str">
        <f>VLOOKUP(Tabla1[[#This Row],[Prog.]],Hoja2!B:C,2,FALSE)</f>
        <v>Dirección del área de participación ciudadana y deportes</v>
      </c>
      <c r="E341" s="16" t="str">
        <f t="shared" si="10"/>
        <v>2</v>
      </c>
      <c r="F341" s="16" t="str">
        <f t="shared" si="11"/>
        <v>23</v>
      </c>
      <c r="G341" s="21" t="s">
        <v>491</v>
      </c>
      <c r="H341" t="s">
        <v>492</v>
      </c>
      <c r="I341">
        <v>400</v>
      </c>
      <c r="J341">
        <v>0</v>
      </c>
      <c r="K341">
        <v>400</v>
      </c>
      <c r="L341">
        <v>0</v>
      </c>
      <c r="M341">
        <v>0</v>
      </c>
      <c r="N341">
        <v>0</v>
      </c>
      <c r="O341">
        <v>0</v>
      </c>
    </row>
    <row r="342" spans="1:15" x14ac:dyDescent="0.25">
      <c r="A342" s="14" t="str">
        <f>MID(Tabla1[[#This Row],[Org 2]],1,2)</f>
        <v>03</v>
      </c>
      <c r="B342" s="21" t="s">
        <v>102</v>
      </c>
      <c r="C342" s="21" t="s">
        <v>104</v>
      </c>
      <c r="D342" s="15" t="str">
        <f>VLOOKUP(Tabla1[[#This Row],[Prog.]],Hoja2!B:C,2,FALSE)</f>
        <v>Dirección del área de participación ciudadana y deportes</v>
      </c>
      <c r="E342" s="16" t="str">
        <f t="shared" si="10"/>
        <v>3</v>
      </c>
      <c r="F342" s="16" t="str">
        <f t="shared" si="11"/>
        <v>35</v>
      </c>
      <c r="G342" s="21" t="s">
        <v>606</v>
      </c>
      <c r="H342" t="s">
        <v>607</v>
      </c>
      <c r="I342">
        <v>200</v>
      </c>
      <c r="J342">
        <v>0</v>
      </c>
      <c r="K342">
        <v>200</v>
      </c>
      <c r="L342">
        <v>0</v>
      </c>
      <c r="M342">
        <v>0</v>
      </c>
      <c r="N342">
        <v>0</v>
      </c>
      <c r="O342">
        <v>0</v>
      </c>
    </row>
    <row r="343" spans="1:15" x14ac:dyDescent="0.25">
      <c r="A343" s="14" t="str">
        <f>MID(Tabla1[[#This Row],[Org 2]],1,2)</f>
        <v>03</v>
      </c>
      <c r="B343" s="21" t="s">
        <v>102</v>
      </c>
      <c r="C343" s="21" t="s">
        <v>104</v>
      </c>
      <c r="D343" s="15" t="str">
        <f>VLOOKUP(Tabla1[[#This Row],[Prog.]],Hoja2!B:C,2,FALSE)</f>
        <v>Dirección del área de participación ciudadana y deportes</v>
      </c>
      <c r="E343" s="16" t="str">
        <f t="shared" si="10"/>
        <v>8</v>
      </c>
      <c r="F343" s="16" t="str">
        <f t="shared" si="11"/>
        <v>83</v>
      </c>
      <c r="G343" s="21" t="s">
        <v>616</v>
      </c>
      <c r="H343" t="s">
        <v>617</v>
      </c>
      <c r="I343">
        <v>1000</v>
      </c>
      <c r="J343">
        <v>0</v>
      </c>
      <c r="K343">
        <v>1000</v>
      </c>
      <c r="L343">
        <v>0</v>
      </c>
      <c r="M343">
        <v>0</v>
      </c>
      <c r="N343">
        <v>0</v>
      </c>
      <c r="O343">
        <v>0</v>
      </c>
    </row>
    <row r="344" spans="1:15" x14ac:dyDescent="0.25">
      <c r="A344" s="14" t="str">
        <f>MID(Tabla1[[#This Row],[Org 2]],1,2)</f>
        <v>03</v>
      </c>
      <c r="B344" s="21" t="s">
        <v>102</v>
      </c>
      <c r="C344" s="21" t="s">
        <v>105</v>
      </c>
      <c r="D344" s="15" t="str">
        <f>VLOOKUP(Tabla1[[#This Row],[Prog.]],Hoja2!B:C,2,FALSE)</f>
        <v>Participación ciudadana</v>
      </c>
      <c r="E344" s="16" t="str">
        <f t="shared" si="10"/>
        <v>1</v>
      </c>
      <c r="F344" s="16" t="str">
        <f t="shared" si="11"/>
        <v>12</v>
      </c>
      <c r="G344" s="21" t="s">
        <v>432</v>
      </c>
      <c r="H344" t="s">
        <v>433</v>
      </c>
      <c r="I344">
        <v>18087</v>
      </c>
      <c r="J344">
        <v>0</v>
      </c>
      <c r="K344">
        <v>18087</v>
      </c>
      <c r="L344">
        <v>56331.1</v>
      </c>
      <c r="M344">
        <v>56331.1</v>
      </c>
      <c r="N344">
        <v>43815.53</v>
      </c>
      <c r="O344">
        <v>43815.53</v>
      </c>
    </row>
    <row r="345" spans="1:15" x14ac:dyDescent="0.25">
      <c r="A345" s="14" t="str">
        <f>MID(Tabla1[[#This Row],[Org 2]],1,2)</f>
        <v>03</v>
      </c>
      <c r="B345" s="21" t="s">
        <v>102</v>
      </c>
      <c r="C345" s="21" t="s">
        <v>105</v>
      </c>
      <c r="D345" s="15" t="str">
        <f>VLOOKUP(Tabla1[[#This Row],[Prog.]],Hoja2!B:C,2,FALSE)</f>
        <v>Participación ciudadana</v>
      </c>
      <c r="E345" s="16" t="str">
        <f t="shared" si="10"/>
        <v>1</v>
      </c>
      <c r="F345" s="16" t="str">
        <f t="shared" si="11"/>
        <v>12</v>
      </c>
      <c r="G345" s="21" t="s">
        <v>434</v>
      </c>
      <c r="H345" t="s">
        <v>435</v>
      </c>
      <c r="I345">
        <v>251166</v>
      </c>
      <c r="J345">
        <v>0</v>
      </c>
      <c r="K345">
        <v>251166</v>
      </c>
      <c r="L345">
        <v>197406.93</v>
      </c>
      <c r="M345">
        <v>197406.93</v>
      </c>
      <c r="N345">
        <v>173689.3</v>
      </c>
      <c r="O345">
        <v>173689.3</v>
      </c>
    </row>
    <row r="346" spans="1:15" x14ac:dyDescent="0.25">
      <c r="A346" s="14" t="str">
        <f>MID(Tabla1[[#This Row],[Org 2]],1,2)</f>
        <v>03</v>
      </c>
      <c r="B346" s="21" t="s">
        <v>102</v>
      </c>
      <c r="C346" s="21" t="s">
        <v>105</v>
      </c>
      <c r="D346" s="15" t="str">
        <f>VLOOKUP(Tabla1[[#This Row],[Prog.]],Hoja2!B:C,2,FALSE)</f>
        <v>Participación ciudadana</v>
      </c>
      <c r="E346" s="16" t="str">
        <f t="shared" si="10"/>
        <v>1</v>
      </c>
      <c r="F346" s="16" t="str">
        <f t="shared" si="11"/>
        <v>12</v>
      </c>
      <c r="G346" s="21" t="s">
        <v>436</v>
      </c>
      <c r="H346" t="s">
        <v>437</v>
      </c>
      <c r="I346">
        <v>12181</v>
      </c>
      <c r="J346">
        <v>0</v>
      </c>
      <c r="K346">
        <v>12181</v>
      </c>
      <c r="L346">
        <v>13828.83</v>
      </c>
      <c r="M346">
        <v>13828.83</v>
      </c>
      <c r="N346">
        <v>7865.76</v>
      </c>
      <c r="O346">
        <v>7865.76</v>
      </c>
    </row>
    <row r="347" spans="1:15" x14ac:dyDescent="0.25">
      <c r="A347" s="14" t="str">
        <f>MID(Tabla1[[#This Row],[Org 2]],1,2)</f>
        <v>03</v>
      </c>
      <c r="B347" s="21" t="s">
        <v>102</v>
      </c>
      <c r="C347" s="21" t="s">
        <v>105</v>
      </c>
      <c r="D347" s="15" t="str">
        <f>VLOOKUP(Tabla1[[#This Row],[Prog.]],Hoja2!B:C,2,FALSE)</f>
        <v>Participación ciudadana</v>
      </c>
      <c r="E347" s="16" t="str">
        <f t="shared" si="10"/>
        <v>1</v>
      </c>
      <c r="F347" s="16" t="str">
        <f t="shared" si="11"/>
        <v>12</v>
      </c>
      <c r="G347" s="21" t="s">
        <v>438</v>
      </c>
      <c r="H347" t="s">
        <v>439</v>
      </c>
      <c r="I347">
        <v>10325</v>
      </c>
      <c r="J347">
        <v>0</v>
      </c>
      <c r="K347">
        <v>10325</v>
      </c>
      <c r="L347">
        <v>10153.129999999999</v>
      </c>
      <c r="M347">
        <v>10153.129999999999</v>
      </c>
      <c r="N347">
        <v>8688.39</v>
      </c>
      <c r="O347">
        <v>8688.39</v>
      </c>
    </row>
    <row r="348" spans="1:15" x14ac:dyDescent="0.25">
      <c r="A348" s="14" t="str">
        <f>MID(Tabla1[[#This Row],[Org 2]],1,2)</f>
        <v>03</v>
      </c>
      <c r="B348" s="21" t="s">
        <v>102</v>
      </c>
      <c r="C348" s="21" t="s">
        <v>105</v>
      </c>
      <c r="D348" s="15" t="str">
        <f>VLOOKUP(Tabla1[[#This Row],[Prog.]],Hoja2!B:C,2,FALSE)</f>
        <v>Participación ciudadana</v>
      </c>
      <c r="E348" s="16" t="str">
        <f t="shared" si="10"/>
        <v>1</v>
      </c>
      <c r="F348" s="16" t="str">
        <f t="shared" si="11"/>
        <v>12</v>
      </c>
      <c r="G348" s="21" t="s">
        <v>583</v>
      </c>
      <c r="H348" t="s">
        <v>584</v>
      </c>
      <c r="I348">
        <v>9463</v>
      </c>
      <c r="J348">
        <v>0</v>
      </c>
      <c r="K348">
        <v>9463</v>
      </c>
      <c r="L348">
        <v>1160.3399999999999</v>
      </c>
      <c r="M348">
        <v>1160.3399999999999</v>
      </c>
      <c r="N348">
        <v>17.34</v>
      </c>
      <c r="O348">
        <v>17.34</v>
      </c>
    </row>
    <row r="349" spans="1:15" x14ac:dyDescent="0.25">
      <c r="A349" s="14" t="str">
        <f>MID(Tabla1[[#This Row],[Org 2]],1,2)</f>
        <v>03</v>
      </c>
      <c r="B349" s="21" t="s">
        <v>102</v>
      </c>
      <c r="C349" s="21" t="s">
        <v>105</v>
      </c>
      <c r="D349" s="15" t="str">
        <f>VLOOKUP(Tabla1[[#This Row],[Prog.]],Hoja2!B:C,2,FALSE)</f>
        <v>Participación ciudadana</v>
      </c>
      <c r="E349" s="16" t="str">
        <f t="shared" ref="E349:E351" si="12">LEFT(G349,1)</f>
        <v>1</v>
      </c>
      <c r="F349" s="16" t="str">
        <f t="shared" ref="F349:F351" si="13">LEFT(G349,2)</f>
        <v>12</v>
      </c>
      <c r="G349" s="21" t="s">
        <v>440</v>
      </c>
      <c r="H349" t="s">
        <v>441</v>
      </c>
      <c r="I349">
        <v>54976</v>
      </c>
      <c r="J349">
        <v>0</v>
      </c>
      <c r="K349">
        <v>54976</v>
      </c>
      <c r="L349">
        <v>57415.85</v>
      </c>
      <c r="M349">
        <v>57415.85</v>
      </c>
      <c r="N349">
        <v>49020.04</v>
      </c>
      <c r="O349">
        <v>49020.04</v>
      </c>
    </row>
    <row r="350" spans="1:15" x14ac:dyDescent="0.25">
      <c r="A350" s="14" t="str">
        <f>MID(Tabla1[[#This Row],[Org 2]],1,2)</f>
        <v>03</v>
      </c>
      <c r="B350" s="21" t="s">
        <v>102</v>
      </c>
      <c r="C350" s="21" t="s">
        <v>105</v>
      </c>
      <c r="D350" s="15" t="str">
        <f>VLOOKUP(Tabla1[[#This Row],[Prog.]],Hoja2!B:C,2,FALSE)</f>
        <v>Participación ciudadana</v>
      </c>
      <c r="E350" s="16" t="str">
        <f t="shared" si="12"/>
        <v>1</v>
      </c>
      <c r="F350" s="16" t="str">
        <f t="shared" si="13"/>
        <v>12</v>
      </c>
      <c r="G350" s="21" t="s">
        <v>442</v>
      </c>
      <c r="H350" t="s">
        <v>443</v>
      </c>
      <c r="I350">
        <v>153967</v>
      </c>
      <c r="J350">
        <v>0</v>
      </c>
      <c r="K350">
        <v>153967</v>
      </c>
      <c r="L350">
        <v>147441.47</v>
      </c>
      <c r="M350">
        <v>147441.47</v>
      </c>
      <c r="N350">
        <v>121394.47</v>
      </c>
      <c r="O350">
        <v>121394.47</v>
      </c>
    </row>
    <row r="351" spans="1:15" x14ac:dyDescent="0.25">
      <c r="A351" s="14" t="str">
        <f>MID(Tabla1[[#This Row],[Org 2]],1,2)</f>
        <v>03</v>
      </c>
      <c r="B351" s="21" t="s">
        <v>102</v>
      </c>
      <c r="C351" s="21" t="s">
        <v>105</v>
      </c>
      <c r="D351" s="15" t="str">
        <f>VLOOKUP(Tabla1[[#This Row],[Prog.]],Hoja2!B:C,2,FALSE)</f>
        <v>Participación ciudadana</v>
      </c>
      <c r="E351" s="16" t="str">
        <f t="shared" si="12"/>
        <v>1</v>
      </c>
      <c r="F351" s="16" t="str">
        <f t="shared" si="13"/>
        <v>12</v>
      </c>
      <c r="G351" s="21" t="s">
        <v>444</v>
      </c>
      <c r="H351" t="s">
        <v>445</v>
      </c>
      <c r="I351">
        <v>393166</v>
      </c>
      <c r="J351">
        <v>46000</v>
      </c>
      <c r="K351">
        <v>439166</v>
      </c>
      <c r="L351">
        <v>379115</v>
      </c>
      <c r="M351">
        <v>379115</v>
      </c>
      <c r="N351">
        <v>323663.40000000002</v>
      </c>
      <c r="O351">
        <v>323663.40000000002</v>
      </c>
    </row>
    <row r="352" spans="1:15" x14ac:dyDescent="0.25">
      <c r="A352" s="14" t="str">
        <f>MID(Tabla1[[#This Row],[Org 2]],1,2)</f>
        <v>03</v>
      </c>
      <c r="B352" s="21" t="s">
        <v>102</v>
      </c>
      <c r="C352" s="21" t="s">
        <v>105</v>
      </c>
      <c r="D352" s="15" t="str">
        <f>VLOOKUP(Tabla1[[#This Row],[Prog.]],Hoja2!B:C,2,FALSE)</f>
        <v>Participación ciudadana</v>
      </c>
      <c r="E352" s="16" t="str">
        <f t="shared" si="10"/>
        <v>1</v>
      </c>
      <c r="F352" s="16" t="str">
        <f t="shared" si="11"/>
        <v>12</v>
      </c>
      <c r="G352" s="21" t="s">
        <v>446</v>
      </c>
      <c r="H352" t="s">
        <v>447</v>
      </c>
      <c r="I352">
        <v>27579</v>
      </c>
      <c r="J352">
        <v>0</v>
      </c>
      <c r="K352">
        <v>27579</v>
      </c>
      <c r="L352">
        <v>29413.37</v>
      </c>
      <c r="M352">
        <v>29413.37</v>
      </c>
      <c r="N352">
        <v>22450.49</v>
      </c>
      <c r="O352">
        <v>22450.49</v>
      </c>
    </row>
    <row r="353" spans="1:15" x14ac:dyDescent="0.25">
      <c r="A353" s="14" t="str">
        <f>MID(Tabla1[[#This Row],[Org 2]],1,2)</f>
        <v>03</v>
      </c>
      <c r="B353" s="21" t="s">
        <v>102</v>
      </c>
      <c r="C353" s="21" t="s">
        <v>105</v>
      </c>
      <c r="D353" s="15" t="str">
        <f>VLOOKUP(Tabla1[[#This Row],[Prog.]],Hoja2!B:C,2,FALSE)</f>
        <v>Participación ciudadana</v>
      </c>
      <c r="E353" s="16" t="str">
        <f t="shared" si="10"/>
        <v>1</v>
      </c>
      <c r="F353" s="16" t="str">
        <f t="shared" si="11"/>
        <v>13</v>
      </c>
      <c r="G353" s="21" t="s">
        <v>448</v>
      </c>
      <c r="H353" t="s">
        <v>431</v>
      </c>
      <c r="I353">
        <v>508124</v>
      </c>
      <c r="J353">
        <v>-20000</v>
      </c>
      <c r="K353">
        <v>488124</v>
      </c>
      <c r="L353">
        <v>384995.17</v>
      </c>
      <c r="M353">
        <v>384995.17</v>
      </c>
      <c r="N353">
        <v>320557.99</v>
      </c>
      <c r="O353">
        <v>320557.99</v>
      </c>
    </row>
    <row r="354" spans="1:15" x14ac:dyDescent="0.25">
      <c r="A354" s="14" t="str">
        <f>MID(Tabla1[[#This Row],[Org 2]],1,2)</f>
        <v>03</v>
      </c>
      <c r="B354" s="21" t="s">
        <v>102</v>
      </c>
      <c r="C354" s="21" t="s">
        <v>105</v>
      </c>
      <c r="D354" s="15" t="str">
        <f>VLOOKUP(Tabla1[[#This Row],[Prog.]],Hoja2!B:C,2,FALSE)</f>
        <v>Participación ciudadana</v>
      </c>
      <c r="E354" s="16" t="str">
        <f t="shared" si="10"/>
        <v>1</v>
      </c>
      <c r="F354" s="16" t="str">
        <f t="shared" si="11"/>
        <v>13</v>
      </c>
      <c r="G354" s="21" t="s">
        <v>449</v>
      </c>
      <c r="H354" t="s">
        <v>450</v>
      </c>
      <c r="I354">
        <v>443575</v>
      </c>
      <c r="J354">
        <v>0</v>
      </c>
      <c r="K354">
        <v>443575</v>
      </c>
      <c r="L354">
        <v>414010.56</v>
      </c>
      <c r="M354">
        <v>414010.56</v>
      </c>
      <c r="N354">
        <v>356842.47</v>
      </c>
      <c r="O354">
        <v>356842.47</v>
      </c>
    </row>
    <row r="355" spans="1:15" x14ac:dyDescent="0.25">
      <c r="A355" s="14" t="str">
        <f>MID(Tabla1[[#This Row],[Org 2]],1,2)</f>
        <v>03</v>
      </c>
      <c r="B355" s="21" t="s">
        <v>102</v>
      </c>
      <c r="C355" s="21" t="s">
        <v>105</v>
      </c>
      <c r="D355" s="15" t="str">
        <f>VLOOKUP(Tabla1[[#This Row],[Prog.]],Hoja2!B:C,2,FALSE)</f>
        <v>Participación ciudadana</v>
      </c>
      <c r="E355" s="16" t="str">
        <f t="shared" si="10"/>
        <v>1</v>
      </c>
      <c r="F355" s="16" t="str">
        <f t="shared" si="11"/>
        <v>15</v>
      </c>
      <c r="G355" s="21" t="s">
        <v>587</v>
      </c>
      <c r="H355" t="s">
        <v>588</v>
      </c>
      <c r="I355">
        <v>5000</v>
      </c>
      <c r="J355">
        <v>0</v>
      </c>
      <c r="K355">
        <v>5000</v>
      </c>
      <c r="L355">
        <v>0</v>
      </c>
      <c r="M355">
        <v>0</v>
      </c>
      <c r="N355">
        <v>0</v>
      </c>
      <c r="O355">
        <v>0</v>
      </c>
    </row>
    <row r="356" spans="1:15" x14ac:dyDescent="0.25">
      <c r="A356" s="14" t="str">
        <f>MID(Tabla1[[#This Row],[Org 2]],1,2)</f>
        <v>03</v>
      </c>
      <c r="B356" s="21" t="s">
        <v>102</v>
      </c>
      <c r="C356" s="21" t="s">
        <v>105</v>
      </c>
      <c r="D356" s="15" t="str">
        <f>VLOOKUP(Tabla1[[#This Row],[Prog.]],Hoja2!B:C,2,FALSE)</f>
        <v>Participación ciudadana</v>
      </c>
      <c r="E356" s="16" t="str">
        <f t="shared" si="10"/>
        <v>2</v>
      </c>
      <c r="F356" s="16" t="str">
        <f t="shared" si="11"/>
        <v>20</v>
      </c>
      <c r="G356" s="21" t="s">
        <v>455</v>
      </c>
      <c r="H356" t="s">
        <v>456</v>
      </c>
      <c r="I356">
        <v>71187</v>
      </c>
      <c r="J356">
        <v>0</v>
      </c>
      <c r="K356">
        <v>71187</v>
      </c>
      <c r="L356">
        <v>68721.62</v>
      </c>
      <c r="M356">
        <v>68721.62</v>
      </c>
      <c r="N356">
        <v>42647.06</v>
      </c>
      <c r="O356">
        <v>42647.06</v>
      </c>
    </row>
    <row r="357" spans="1:15" x14ac:dyDescent="0.25">
      <c r="A357" s="14" t="str">
        <f>MID(Tabla1[[#This Row],[Org 2]],1,2)</f>
        <v>03</v>
      </c>
      <c r="B357" s="21" t="s">
        <v>102</v>
      </c>
      <c r="C357" s="21" t="s">
        <v>105</v>
      </c>
      <c r="D357" s="15" t="str">
        <f>VLOOKUP(Tabla1[[#This Row],[Prog.]],Hoja2!B:C,2,FALSE)</f>
        <v>Participación ciudadana</v>
      </c>
      <c r="E357" s="16" t="str">
        <f t="shared" si="10"/>
        <v>2</v>
      </c>
      <c r="F357" s="16" t="str">
        <f t="shared" si="11"/>
        <v>21</v>
      </c>
      <c r="G357" s="21" t="s">
        <v>459</v>
      </c>
      <c r="H357" t="s">
        <v>460</v>
      </c>
      <c r="I357">
        <v>80000</v>
      </c>
      <c r="J357">
        <v>0</v>
      </c>
      <c r="K357">
        <v>80000</v>
      </c>
      <c r="L357">
        <v>66936.600000000006</v>
      </c>
      <c r="M357">
        <v>63673.63</v>
      </c>
      <c r="N357">
        <v>52061.51</v>
      </c>
      <c r="O357">
        <v>48369.81</v>
      </c>
    </row>
    <row r="358" spans="1:15" x14ac:dyDescent="0.25">
      <c r="A358" s="14" t="str">
        <f>MID(Tabla1[[#This Row],[Org 2]],1,2)</f>
        <v>03</v>
      </c>
      <c r="B358" s="21" t="s">
        <v>102</v>
      </c>
      <c r="C358" s="21" t="s">
        <v>105</v>
      </c>
      <c r="D358" s="15" t="str">
        <f>VLOOKUP(Tabla1[[#This Row],[Prog.]],Hoja2!B:C,2,FALSE)</f>
        <v>Participación ciudadana</v>
      </c>
      <c r="E358" s="16" t="str">
        <f t="shared" si="10"/>
        <v>2</v>
      </c>
      <c r="F358" s="16" t="str">
        <f t="shared" si="11"/>
        <v>21</v>
      </c>
      <c r="G358" s="21" t="s">
        <v>461</v>
      </c>
      <c r="H358" t="s">
        <v>462</v>
      </c>
      <c r="I358">
        <v>262178</v>
      </c>
      <c r="J358">
        <v>0</v>
      </c>
      <c r="K358">
        <v>262178</v>
      </c>
      <c r="L358">
        <v>209934.33</v>
      </c>
      <c r="M358">
        <v>186291</v>
      </c>
      <c r="N358">
        <v>158044.82</v>
      </c>
      <c r="O358">
        <v>158044.82</v>
      </c>
    </row>
    <row r="359" spans="1:15" x14ac:dyDescent="0.25">
      <c r="A359" s="14" t="str">
        <f>MID(Tabla1[[#This Row],[Org 2]],1,2)</f>
        <v>03</v>
      </c>
      <c r="B359" s="21" t="s">
        <v>102</v>
      </c>
      <c r="C359" s="21" t="s">
        <v>105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22</v>
      </c>
      <c r="G359" s="21" t="s">
        <v>469</v>
      </c>
      <c r="H359" t="s">
        <v>470</v>
      </c>
      <c r="I359">
        <v>428006</v>
      </c>
      <c r="J359">
        <v>-4500</v>
      </c>
      <c r="K359">
        <v>423506</v>
      </c>
      <c r="L359">
        <v>423506</v>
      </c>
      <c r="M359">
        <v>423506</v>
      </c>
      <c r="N359">
        <v>237914.76</v>
      </c>
      <c r="O359">
        <v>237914.76</v>
      </c>
    </row>
    <row r="360" spans="1:15" x14ac:dyDescent="0.25">
      <c r="A360" s="14" t="str">
        <f>MID(Tabla1[[#This Row],[Org 2]],1,2)</f>
        <v>03</v>
      </c>
      <c r="B360" s="21" t="s">
        <v>102</v>
      </c>
      <c r="C360" s="21" t="s">
        <v>105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22</v>
      </c>
      <c r="G360" s="21" t="s">
        <v>630</v>
      </c>
      <c r="H360" t="s">
        <v>631</v>
      </c>
      <c r="I360">
        <v>2000</v>
      </c>
      <c r="J360">
        <v>0</v>
      </c>
      <c r="K360">
        <v>2000</v>
      </c>
      <c r="L360">
        <v>1428.3</v>
      </c>
      <c r="M360">
        <v>1428.3</v>
      </c>
      <c r="N360">
        <v>1428.3</v>
      </c>
      <c r="O360">
        <v>1428.3</v>
      </c>
    </row>
    <row r="361" spans="1:15" x14ac:dyDescent="0.25">
      <c r="A361" s="14" t="str">
        <f>MID(Tabla1[[#This Row],[Org 2]],1,2)</f>
        <v>03</v>
      </c>
      <c r="B361" s="21" t="s">
        <v>102</v>
      </c>
      <c r="C361" s="21" t="s">
        <v>105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22</v>
      </c>
      <c r="G361" s="21" t="s">
        <v>632</v>
      </c>
      <c r="H361" t="s">
        <v>633</v>
      </c>
      <c r="I361">
        <v>430000</v>
      </c>
      <c r="J361">
        <v>-50000</v>
      </c>
      <c r="K361">
        <v>380000</v>
      </c>
      <c r="L361">
        <v>380000</v>
      </c>
      <c r="M361">
        <v>380000</v>
      </c>
      <c r="N361">
        <v>250532.34</v>
      </c>
      <c r="O361">
        <v>250532.34</v>
      </c>
    </row>
    <row r="362" spans="1:15" x14ac:dyDescent="0.25">
      <c r="A362" s="14" t="str">
        <f>MID(Tabla1[[#This Row],[Org 2]],1,2)</f>
        <v>03</v>
      </c>
      <c r="B362" s="21" t="s">
        <v>102</v>
      </c>
      <c r="C362" s="21" t="s">
        <v>105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21" t="s">
        <v>590</v>
      </c>
      <c r="H362" t="s">
        <v>591</v>
      </c>
      <c r="I362">
        <v>2500</v>
      </c>
      <c r="J362">
        <v>0</v>
      </c>
      <c r="K362">
        <v>2500</v>
      </c>
      <c r="L362">
        <v>502.15</v>
      </c>
      <c r="M362">
        <v>502.15</v>
      </c>
      <c r="N362">
        <v>502.15</v>
      </c>
      <c r="O362">
        <v>502.15</v>
      </c>
    </row>
    <row r="363" spans="1:15" x14ac:dyDescent="0.25">
      <c r="A363" s="14" t="str">
        <f>MID(Tabla1[[#This Row],[Org 2]],1,2)</f>
        <v>03</v>
      </c>
      <c r="B363" s="21" t="s">
        <v>102</v>
      </c>
      <c r="C363" s="21" t="s">
        <v>105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21" t="s">
        <v>592</v>
      </c>
      <c r="H363" t="s">
        <v>593</v>
      </c>
      <c r="I363">
        <v>11790</v>
      </c>
      <c r="J363">
        <v>0</v>
      </c>
      <c r="K363">
        <v>11790</v>
      </c>
      <c r="L363">
        <v>11789.5</v>
      </c>
      <c r="M363">
        <v>11789.5</v>
      </c>
      <c r="N363">
        <v>132.13</v>
      </c>
      <c r="O363">
        <v>132.13</v>
      </c>
    </row>
    <row r="364" spans="1:15" x14ac:dyDescent="0.25">
      <c r="A364" s="14" t="str">
        <f>MID(Tabla1[[#This Row],[Org 2]],1,2)</f>
        <v>03</v>
      </c>
      <c r="B364" s="21" t="s">
        <v>102</v>
      </c>
      <c r="C364" s="21" t="s">
        <v>105</v>
      </c>
      <c r="D364" s="15" t="str">
        <f>VLOOKUP(Tabla1[[#This Row],[Prog.]],Hoja2!B:C,2,FALSE)</f>
        <v>Participación ciudadana</v>
      </c>
      <c r="E364" s="16" t="str">
        <f t="shared" si="10"/>
        <v>2</v>
      </c>
      <c r="F364" s="16" t="str">
        <f t="shared" si="11"/>
        <v>22</v>
      </c>
      <c r="G364" s="21" t="s">
        <v>473</v>
      </c>
      <c r="H364" t="s">
        <v>474</v>
      </c>
      <c r="I364">
        <v>13000</v>
      </c>
      <c r="J364">
        <v>0</v>
      </c>
      <c r="K364">
        <v>13000</v>
      </c>
      <c r="L364">
        <v>9350.44</v>
      </c>
      <c r="M364">
        <v>9350.44</v>
      </c>
      <c r="N364">
        <v>8601.9500000000007</v>
      </c>
      <c r="O364">
        <v>8601.9500000000007</v>
      </c>
    </row>
    <row r="365" spans="1:15" x14ac:dyDescent="0.25">
      <c r="A365" s="14" t="str">
        <f>MID(Tabla1[[#This Row],[Org 2]],1,2)</f>
        <v>03</v>
      </c>
      <c r="B365" s="21" t="s">
        <v>102</v>
      </c>
      <c r="C365" s="21" t="s">
        <v>105</v>
      </c>
      <c r="D365" s="15" t="str">
        <f>VLOOKUP(Tabla1[[#This Row],[Prog.]],Hoja2!B:C,2,FALSE)</f>
        <v>Participación ciudadana</v>
      </c>
      <c r="E365" s="16" t="str">
        <f t="shared" si="10"/>
        <v>2</v>
      </c>
      <c r="F365" s="16" t="str">
        <f t="shared" si="11"/>
        <v>22</v>
      </c>
      <c r="G365" s="21" t="s">
        <v>479</v>
      </c>
      <c r="H365" t="s">
        <v>480</v>
      </c>
      <c r="I365">
        <v>5000</v>
      </c>
      <c r="J365">
        <v>0</v>
      </c>
      <c r="K365">
        <v>5000</v>
      </c>
      <c r="L365">
        <v>48733.25</v>
      </c>
      <c r="M365">
        <v>48733.25</v>
      </c>
      <c r="N365">
        <v>30887.7</v>
      </c>
      <c r="O365">
        <v>30887.7</v>
      </c>
    </row>
    <row r="366" spans="1:15" x14ac:dyDescent="0.25">
      <c r="A366" s="14" t="str">
        <f>MID(Tabla1[[#This Row],[Org 2]],1,2)</f>
        <v>03</v>
      </c>
      <c r="B366" s="21" t="s">
        <v>102</v>
      </c>
      <c r="C366" s="21" t="s">
        <v>105</v>
      </c>
      <c r="D366" s="15" t="str">
        <f>VLOOKUP(Tabla1[[#This Row],[Prog.]],Hoja2!B:C,2,FALSE)</f>
        <v>Participación ciudadana</v>
      </c>
      <c r="E366" s="16" t="str">
        <f t="shared" si="10"/>
        <v>2</v>
      </c>
      <c r="F366" s="16" t="str">
        <f t="shared" si="11"/>
        <v>22</v>
      </c>
      <c r="G366" s="21" t="s">
        <v>692</v>
      </c>
      <c r="H366" t="s">
        <v>693</v>
      </c>
      <c r="I366">
        <v>60748</v>
      </c>
      <c r="J366">
        <v>0</v>
      </c>
      <c r="K366">
        <v>60748</v>
      </c>
      <c r="L366">
        <v>49786.25</v>
      </c>
      <c r="M366">
        <v>49786.25</v>
      </c>
      <c r="N366">
        <v>33786</v>
      </c>
      <c r="O366">
        <v>33786</v>
      </c>
    </row>
    <row r="367" spans="1:15" x14ac:dyDescent="0.25">
      <c r="A367" s="14" t="str">
        <f>MID(Tabla1[[#This Row],[Org 2]],1,2)</f>
        <v>03</v>
      </c>
      <c r="B367" s="21" t="s">
        <v>102</v>
      </c>
      <c r="C367" s="21" t="s">
        <v>105</v>
      </c>
      <c r="D367" s="15" t="str">
        <f>VLOOKUP(Tabla1[[#This Row],[Prog.]],Hoja2!B:C,2,FALSE)</f>
        <v>Participación ciudadana</v>
      </c>
      <c r="E367" s="16" t="str">
        <f t="shared" si="10"/>
        <v>2</v>
      </c>
      <c r="F367" s="16" t="str">
        <f t="shared" si="11"/>
        <v>22</v>
      </c>
      <c r="G367" s="21" t="s">
        <v>483</v>
      </c>
      <c r="H367" t="s">
        <v>484</v>
      </c>
      <c r="I367">
        <v>19000</v>
      </c>
      <c r="J367">
        <v>0</v>
      </c>
      <c r="K367">
        <v>19000</v>
      </c>
      <c r="L367">
        <v>4288.2299999999996</v>
      </c>
      <c r="M367">
        <v>4288.2299999999996</v>
      </c>
      <c r="N367">
        <v>3163.39</v>
      </c>
      <c r="O367">
        <v>3163.39</v>
      </c>
    </row>
    <row r="368" spans="1:15" x14ac:dyDescent="0.25">
      <c r="A368" s="14" t="str">
        <f>MID(Tabla1[[#This Row],[Org 2]],1,2)</f>
        <v>03</v>
      </c>
      <c r="B368" s="21" t="s">
        <v>102</v>
      </c>
      <c r="C368" s="21" t="s">
        <v>105</v>
      </c>
      <c r="D368" s="15" t="str">
        <f>VLOOKUP(Tabla1[[#This Row],[Prog.]],Hoja2!B:C,2,FALSE)</f>
        <v>Participación ciudadana</v>
      </c>
      <c r="E368" s="16" t="str">
        <f t="shared" si="10"/>
        <v>2</v>
      </c>
      <c r="F368" s="16" t="str">
        <f t="shared" si="11"/>
        <v>22</v>
      </c>
      <c r="G368" s="21" t="s">
        <v>485</v>
      </c>
      <c r="H368" t="s">
        <v>486</v>
      </c>
      <c r="I368">
        <v>754466</v>
      </c>
      <c r="J368">
        <v>-162021</v>
      </c>
      <c r="K368">
        <v>592445</v>
      </c>
      <c r="L368">
        <v>506815.31</v>
      </c>
      <c r="M368">
        <v>505075.72</v>
      </c>
      <c r="N368">
        <v>386232.05</v>
      </c>
      <c r="O368">
        <v>386232.05</v>
      </c>
    </row>
    <row r="369" spans="1:15" x14ac:dyDescent="0.25">
      <c r="A369" s="14" t="str">
        <f>MID(Tabla1[[#This Row],[Org 2]],1,2)</f>
        <v>03</v>
      </c>
      <c r="B369" s="21" t="s">
        <v>102</v>
      </c>
      <c r="C369" s="21" t="s">
        <v>105</v>
      </c>
      <c r="D369" s="15" t="str">
        <f>VLOOKUP(Tabla1[[#This Row],[Prog.]],Hoja2!B:C,2,FALSE)</f>
        <v>Participación ciudadana</v>
      </c>
      <c r="E369" s="16" t="str">
        <f t="shared" si="10"/>
        <v>2</v>
      </c>
      <c r="F369" s="16" t="str">
        <f t="shared" si="11"/>
        <v>22</v>
      </c>
      <c r="G369" s="21" t="s">
        <v>694</v>
      </c>
      <c r="H369" t="s">
        <v>695</v>
      </c>
      <c r="I369">
        <v>375699</v>
      </c>
      <c r="J369">
        <v>0</v>
      </c>
      <c r="K369">
        <v>375699</v>
      </c>
      <c r="L369">
        <v>383445.45</v>
      </c>
      <c r="M369">
        <v>383445.45</v>
      </c>
      <c r="N369">
        <v>210753.41</v>
      </c>
      <c r="O369">
        <v>210753.41</v>
      </c>
    </row>
    <row r="370" spans="1:15" x14ac:dyDescent="0.25">
      <c r="A370" s="14" t="str">
        <f>MID(Tabla1[[#This Row],[Org 2]],1,2)</f>
        <v>03</v>
      </c>
      <c r="B370" s="21" t="s">
        <v>102</v>
      </c>
      <c r="C370" s="21" t="s">
        <v>105</v>
      </c>
      <c r="D370" s="15" t="str">
        <f>VLOOKUP(Tabla1[[#This Row],[Prog.]],Hoja2!B:C,2,FALSE)</f>
        <v>Participación ciudadana</v>
      </c>
      <c r="E370" s="16" t="str">
        <f t="shared" si="10"/>
        <v>2</v>
      </c>
      <c r="F370" s="16" t="str">
        <f t="shared" si="11"/>
        <v>22</v>
      </c>
      <c r="G370" s="21" t="s">
        <v>487</v>
      </c>
      <c r="H370" t="s">
        <v>488</v>
      </c>
      <c r="I370">
        <v>21690</v>
      </c>
      <c r="J370">
        <v>0</v>
      </c>
      <c r="K370">
        <v>21690</v>
      </c>
      <c r="L370">
        <v>27346</v>
      </c>
      <c r="M370">
        <v>27346</v>
      </c>
      <c r="N370">
        <v>23504.3</v>
      </c>
      <c r="O370">
        <v>17696.3</v>
      </c>
    </row>
    <row r="371" spans="1:15" x14ac:dyDescent="0.25">
      <c r="A371" s="14" t="str">
        <f>MID(Tabla1[[#This Row],[Org 2]],1,2)</f>
        <v>03</v>
      </c>
      <c r="B371" s="21" t="s">
        <v>102</v>
      </c>
      <c r="C371" s="21" t="s">
        <v>105</v>
      </c>
      <c r="D371" s="15" t="str">
        <f>VLOOKUP(Tabla1[[#This Row],[Prog.]],Hoja2!B:C,2,FALSE)</f>
        <v>Participación ciudadana</v>
      </c>
      <c r="E371" s="16" t="str">
        <f t="shared" si="10"/>
        <v>2</v>
      </c>
      <c r="F371" s="16" t="str">
        <f t="shared" si="11"/>
        <v>22</v>
      </c>
      <c r="G371" s="21" t="s">
        <v>489</v>
      </c>
      <c r="H371" t="s">
        <v>490</v>
      </c>
      <c r="I371">
        <v>326882</v>
      </c>
      <c r="J371">
        <v>0</v>
      </c>
      <c r="K371">
        <v>326882</v>
      </c>
      <c r="L371">
        <v>246056.21</v>
      </c>
      <c r="M371">
        <v>244226.1</v>
      </c>
      <c r="N371">
        <v>92556.21</v>
      </c>
      <c r="O371">
        <v>92556.21</v>
      </c>
    </row>
    <row r="372" spans="1:15" x14ac:dyDescent="0.25">
      <c r="A372" s="14" t="str">
        <f>MID(Tabla1[[#This Row],[Org 2]],1,2)</f>
        <v>03</v>
      </c>
      <c r="B372" s="21" t="s">
        <v>102</v>
      </c>
      <c r="C372" s="21" t="s">
        <v>105</v>
      </c>
      <c r="D372" s="15" t="str">
        <f>VLOOKUP(Tabla1[[#This Row],[Prog.]],Hoja2!B:C,2,FALSE)</f>
        <v>Participación ciudadana</v>
      </c>
      <c r="E372" s="16" t="str">
        <f t="shared" si="10"/>
        <v>4</v>
      </c>
      <c r="F372" s="16" t="str">
        <f t="shared" si="11"/>
        <v>48</v>
      </c>
      <c r="G372" s="21" t="s">
        <v>501</v>
      </c>
      <c r="H372" t="s">
        <v>502</v>
      </c>
      <c r="I372">
        <v>70000</v>
      </c>
      <c r="J372">
        <v>0</v>
      </c>
      <c r="K372">
        <v>70000</v>
      </c>
      <c r="L372">
        <v>56700</v>
      </c>
      <c r="M372">
        <v>56700</v>
      </c>
      <c r="N372">
        <v>56700</v>
      </c>
      <c r="O372">
        <v>56700</v>
      </c>
    </row>
    <row r="373" spans="1:15" x14ac:dyDescent="0.25">
      <c r="A373" s="14" t="str">
        <f>MID(Tabla1[[#This Row],[Org 2]],1,2)</f>
        <v>03</v>
      </c>
      <c r="B373" s="21" t="s">
        <v>102</v>
      </c>
      <c r="C373" s="21" t="s">
        <v>105</v>
      </c>
      <c r="D373" s="15" t="str">
        <f>VLOOKUP(Tabla1[[#This Row],[Prog.]],Hoja2!B:C,2,FALSE)</f>
        <v>Participación ciudadana</v>
      </c>
      <c r="E373" s="16" t="str">
        <f t="shared" si="10"/>
        <v>4</v>
      </c>
      <c r="F373" s="16" t="str">
        <f t="shared" si="11"/>
        <v>48</v>
      </c>
      <c r="G373" s="21" t="s">
        <v>696</v>
      </c>
      <c r="H373" t="s">
        <v>697</v>
      </c>
      <c r="I373">
        <v>10000</v>
      </c>
      <c r="J373">
        <v>0</v>
      </c>
      <c r="K373">
        <v>10000</v>
      </c>
      <c r="L373">
        <v>10000</v>
      </c>
      <c r="M373">
        <v>10000</v>
      </c>
      <c r="N373">
        <v>10000</v>
      </c>
      <c r="O373">
        <v>10000</v>
      </c>
    </row>
    <row r="374" spans="1:15" x14ac:dyDescent="0.25">
      <c r="A374" s="14" t="str">
        <f>MID(Tabla1[[#This Row],[Org 2]],1,2)</f>
        <v>03</v>
      </c>
      <c r="B374" s="21" t="s">
        <v>102</v>
      </c>
      <c r="C374" s="21" t="s">
        <v>105</v>
      </c>
      <c r="D374" s="15" t="str">
        <f>VLOOKUP(Tabla1[[#This Row],[Prog.]],Hoja2!B:C,2,FALSE)</f>
        <v>Participación ciudadana</v>
      </c>
      <c r="E374" s="16" t="str">
        <f t="shared" si="10"/>
        <v>4</v>
      </c>
      <c r="F374" s="16" t="str">
        <f t="shared" si="11"/>
        <v>48</v>
      </c>
      <c r="G374" s="21" t="s">
        <v>698</v>
      </c>
      <c r="H374" t="s">
        <v>699</v>
      </c>
      <c r="I374">
        <v>11000</v>
      </c>
      <c r="J374">
        <v>0</v>
      </c>
      <c r="K374">
        <v>11000</v>
      </c>
      <c r="L374">
        <v>0</v>
      </c>
      <c r="M374">
        <v>0</v>
      </c>
      <c r="N374">
        <v>0</v>
      </c>
      <c r="O374">
        <v>0</v>
      </c>
    </row>
    <row r="375" spans="1:15" x14ac:dyDescent="0.25">
      <c r="A375" s="14" t="str">
        <f>MID(Tabla1[[#This Row],[Org 2]],1,2)</f>
        <v>03</v>
      </c>
      <c r="B375" s="21" t="s">
        <v>102</v>
      </c>
      <c r="C375" s="21" t="s">
        <v>105</v>
      </c>
      <c r="D375" s="15" t="str">
        <f>VLOOKUP(Tabla1[[#This Row],[Prog.]],Hoja2!B:C,2,FALSE)</f>
        <v>Participación ciudadana</v>
      </c>
      <c r="E375" s="16" t="str">
        <f t="shared" si="10"/>
        <v>4</v>
      </c>
      <c r="F375" s="16" t="str">
        <f t="shared" si="11"/>
        <v>48</v>
      </c>
      <c r="G375" s="21" t="s">
        <v>579</v>
      </c>
      <c r="H375" t="s">
        <v>580</v>
      </c>
      <c r="I375">
        <v>467000</v>
      </c>
      <c r="J375">
        <v>0</v>
      </c>
      <c r="K375">
        <v>467000</v>
      </c>
      <c r="L375">
        <v>465922.63</v>
      </c>
      <c r="M375">
        <v>465922.63</v>
      </c>
      <c r="N375">
        <v>440787.4</v>
      </c>
      <c r="O375">
        <v>439245.73</v>
      </c>
    </row>
    <row r="376" spans="1:15" x14ac:dyDescent="0.25">
      <c r="A376" s="14" t="str">
        <f>MID(Tabla1[[#This Row],[Org 2]],1,2)</f>
        <v>03</v>
      </c>
      <c r="B376" s="21" t="s">
        <v>102</v>
      </c>
      <c r="C376" s="21" t="s">
        <v>105</v>
      </c>
      <c r="D376" s="15" t="str">
        <f>VLOOKUP(Tabla1[[#This Row],[Prog.]],Hoja2!B:C,2,FALSE)</f>
        <v>Participación ciudadana</v>
      </c>
      <c r="E376" s="16" t="str">
        <f t="shared" si="10"/>
        <v>6</v>
      </c>
      <c r="F376" s="16" t="str">
        <f t="shared" si="11"/>
        <v>62</v>
      </c>
      <c r="G376" s="21" t="s">
        <v>553</v>
      </c>
      <c r="H376" t="s">
        <v>554</v>
      </c>
      <c r="I376">
        <v>0</v>
      </c>
      <c r="J376">
        <v>80500.490000000005</v>
      </c>
      <c r="K376">
        <v>80500.490000000005</v>
      </c>
      <c r="L376">
        <v>80500.490000000005</v>
      </c>
      <c r="M376">
        <v>80500.490000000005</v>
      </c>
      <c r="N376">
        <v>70820.490000000005</v>
      </c>
      <c r="O376">
        <v>70820.490000000005</v>
      </c>
    </row>
    <row r="377" spans="1:15" x14ac:dyDescent="0.25">
      <c r="A377" s="14" t="str">
        <f>MID(Tabla1[[#This Row],[Org 2]],1,2)</f>
        <v>03</v>
      </c>
      <c r="B377" s="21" t="s">
        <v>102</v>
      </c>
      <c r="C377" s="21" t="s">
        <v>105</v>
      </c>
      <c r="D377" s="15" t="str">
        <f>VLOOKUP(Tabla1[[#This Row],[Prog.]],Hoja2!B:C,2,FALSE)</f>
        <v>Participación ciudadana</v>
      </c>
      <c r="E377" s="16" t="str">
        <f t="shared" si="10"/>
        <v>6</v>
      </c>
      <c r="F377" s="16" t="str">
        <f t="shared" si="11"/>
        <v>62</v>
      </c>
      <c r="G377" s="21" t="s">
        <v>557</v>
      </c>
      <c r="H377" t="s">
        <v>558</v>
      </c>
      <c r="I377">
        <v>34000</v>
      </c>
      <c r="J377">
        <v>52163.59</v>
      </c>
      <c r="K377">
        <v>86163.59</v>
      </c>
      <c r="L377">
        <v>86144.02</v>
      </c>
      <c r="M377">
        <v>86144.02</v>
      </c>
      <c r="N377">
        <v>86144.02</v>
      </c>
      <c r="O377">
        <v>86144.02</v>
      </c>
    </row>
    <row r="378" spans="1:15" x14ac:dyDescent="0.25">
      <c r="A378" s="14" t="str">
        <f>MID(Tabla1[[#This Row],[Org 2]],1,2)</f>
        <v>03</v>
      </c>
      <c r="B378" s="21" t="s">
        <v>102</v>
      </c>
      <c r="C378" s="21" t="s">
        <v>105</v>
      </c>
      <c r="D378" s="15" t="str">
        <f>VLOOKUP(Tabla1[[#This Row],[Prog.]],Hoja2!B:C,2,FALSE)</f>
        <v>Participación ciudadana</v>
      </c>
      <c r="E378" s="16" t="str">
        <f t="shared" si="10"/>
        <v>6</v>
      </c>
      <c r="F378" s="16" t="str">
        <f t="shared" si="11"/>
        <v>63</v>
      </c>
      <c r="G378" s="21" t="s">
        <v>563</v>
      </c>
      <c r="H378" t="s">
        <v>552</v>
      </c>
      <c r="I378">
        <v>62000</v>
      </c>
      <c r="J378">
        <v>269309.51</v>
      </c>
      <c r="K378">
        <v>331309.51</v>
      </c>
      <c r="L378">
        <v>437063.23</v>
      </c>
      <c r="M378">
        <v>169857.81</v>
      </c>
      <c r="N378">
        <v>100450.92</v>
      </c>
      <c r="O378">
        <v>99543.42</v>
      </c>
    </row>
    <row r="379" spans="1:15" x14ac:dyDescent="0.25">
      <c r="A379" s="14" t="str">
        <f>MID(Tabla1[[#This Row],[Org 2]],1,2)</f>
        <v>03</v>
      </c>
      <c r="B379" s="21" t="s">
        <v>102</v>
      </c>
      <c r="C379" s="21" t="s">
        <v>105</v>
      </c>
      <c r="D379" s="15" t="str">
        <f>VLOOKUP(Tabla1[[#This Row],[Prog.]],Hoja2!B:C,2,FALSE)</f>
        <v>Participación ciudadana</v>
      </c>
      <c r="E379" s="16" t="str">
        <f t="shared" si="10"/>
        <v>6</v>
      </c>
      <c r="F379" s="16" t="str">
        <f t="shared" si="11"/>
        <v>63</v>
      </c>
      <c r="G379" s="21" t="s">
        <v>564</v>
      </c>
      <c r="H379" t="s">
        <v>554</v>
      </c>
      <c r="I379">
        <v>63000</v>
      </c>
      <c r="J379">
        <v>83490.83</v>
      </c>
      <c r="K379">
        <v>146490.82999999999</v>
      </c>
      <c r="L379">
        <v>101519.83</v>
      </c>
      <c r="M379">
        <v>101519.83</v>
      </c>
      <c r="N379">
        <v>96111.13</v>
      </c>
      <c r="O379">
        <v>96111.13</v>
      </c>
    </row>
    <row r="380" spans="1:15" x14ac:dyDescent="0.25">
      <c r="A380" s="14" t="str">
        <f>MID(Tabla1[[#This Row],[Org 2]],1,2)</f>
        <v>03</v>
      </c>
      <c r="B380" s="21" t="s">
        <v>102</v>
      </c>
      <c r="C380" s="21" t="s">
        <v>105</v>
      </c>
      <c r="D380" s="15" t="str">
        <f>VLOOKUP(Tabla1[[#This Row],[Prog.]],Hoja2!B:C,2,FALSE)</f>
        <v>Participación ciudadana</v>
      </c>
      <c r="E380" s="16" t="str">
        <f t="shared" si="10"/>
        <v>6</v>
      </c>
      <c r="F380" s="16" t="str">
        <f t="shared" si="11"/>
        <v>63</v>
      </c>
      <c r="G380" s="21" t="s">
        <v>700</v>
      </c>
      <c r="H380" t="s">
        <v>558</v>
      </c>
      <c r="I380">
        <v>66000</v>
      </c>
      <c r="J380">
        <v>0</v>
      </c>
      <c r="K380">
        <v>66000</v>
      </c>
      <c r="L380">
        <v>4031.72</v>
      </c>
      <c r="M380">
        <v>4031.72</v>
      </c>
      <c r="N380">
        <v>4031.72</v>
      </c>
      <c r="O380">
        <v>4031.72</v>
      </c>
    </row>
    <row r="381" spans="1:15" x14ac:dyDescent="0.25">
      <c r="A381" s="14" t="str">
        <f>MID(Tabla1[[#This Row],[Org 2]],1,2)</f>
        <v>04</v>
      </c>
      <c r="B381" s="21" t="s">
        <v>106</v>
      </c>
      <c r="C381" s="21" t="s">
        <v>107</v>
      </c>
      <c r="D381" s="15" t="str">
        <f>VLOOKUP(Tabla1[[#This Row],[Prog.]],Hoja2!B:C,2,FALSE)</f>
        <v>Deuda pública</v>
      </c>
      <c r="E381" s="16" t="str">
        <f t="shared" si="10"/>
        <v>3</v>
      </c>
      <c r="F381" s="16" t="str">
        <f t="shared" si="11"/>
        <v>31</v>
      </c>
      <c r="G381" s="21" t="s">
        <v>701</v>
      </c>
      <c r="H381" t="s">
        <v>702</v>
      </c>
      <c r="I381">
        <v>4900000</v>
      </c>
      <c r="J381">
        <v>0</v>
      </c>
      <c r="K381">
        <v>4900000</v>
      </c>
      <c r="L381">
        <v>2160333.87</v>
      </c>
      <c r="M381">
        <v>2160333.87</v>
      </c>
      <c r="N381">
        <v>2160333.87</v>
      </c>
      <c r="O381">
        <v>2160333.87</v>
      </c>
    </row>
    <row r="382" spans="1:15" x14ac:dyDescent="0.25">
      <c r="A382" s="14" t="str">
        <f>MID(Tabla1[[#This Row],[Org 2]],1,2)</f>
        <v>04</v>
      </c>
      <c r="B382" s="21" t="s">
        <v>106</v>
      </c>
      <c r="C382" s="21" t="s">
        <v>107</v>
      </c>
      <c r="D382" s="15" t="str">
        <f>VLOOKUP(Tabla1[[#This Row],[Prog.]],Hoja2!B:C,2,FALSE)</f>
        <v>Deuda pública</v>
      </c>
      <c r="E382" s="16" t="str">
        <f t="shared" si="10"/>
        <v>9</v>
      </c>
      <c r="F382" s="16" t="str">
        <f t="shared" si="11"/>
        <v>91</v>
      </c>
      <c r="G382" s="21" t="s">
        <v>703</v>
      </c>
      <c r="H382" t="s">
        <v>704</v>
      </c>
      <c r="I382">
        <v>14900000</v>
      </c>
      <c r="J382">
        <v>0</v>
      </c>
      <c r="K382">
        <v>14900000</v>
      </c>
      <c r="L382">
        <v>14725633.550000001</v>
      </c>
      <c r="M382">
        <v>14725633.550000001</v>
      </c>
      <c r="N382">
        <v>7558740.1399999997</v>
      </c>
      <c r="O382">
        <v>7558740.1399999997</v>
      </c>
    </row>
    <row r="383" spans="1:15" x14ac:dyDescent="0.25">
      <c r="A383" s="14" t="str">
        <f>MID(Tabla1[[#This Row],[Org 2]],1,2)</f>
        <v>04</v>
      </c>
      <c r="B383" s="21" t="s">
        <v>106</v>
      </c>
      <c r="C383" s="21" t="s">
        <v>108</v>
      </c>
      <c r="D383" s="15" t="str">
        <f>VLOOKUP(Tabla1[[#This Row],[Prog.]],Hoja2!B:C,2,FALSE)</f>
        <v>Prevención y salud laboral</v>
      </c>
      <c r="E383" s="16" t="str">
        <f t="shared" si="10"/>
        <v>1</v>
      </c>
      <c r="F383" s="16" t="str">
        <f t="shared" si="11"/>
        <v>12</v>
      </c>
      <c r="G383" s="21" t="s">
        <v>432</v>
      </c>
      <c r="H383" t="s">
        <v>433</v>
      </c>
      <c r="I383">
        <v>81393</v>
      </c>
      <c r="J383">
        <v>0</v>
      </c>
      <c r="K383">
        <v>81393</v>
      </c>
      <c r="L383">
        <v>73972.789999999994</v>
      </c>
      <c r="M383">
        <v>73972.789999999994</v>
      </c>
      <c r="N383">
        <v>62386.68</v>
      </c>
      <c r="O383">
        <v>62386.68</v>
      </c>
    </row>
    <row r="384" spans="1:15" x14ac:dyDescent="0.25">
      <c r="A384" s="14" t="str">
        <f>MID(Tabla1[[#This Row],[Org 2]],1,2)</f>
        <v>04</v>
      </c>
      <c r="B384" s="21" t="s">
        <v>106</v>
      </c>
      <c r="C384" s="21" t="s">
        <v>108</v>
      </c>
      <c r="D384" s="15" t="str">
        <f>VLOOKUP(Tabla1[[#This Row],[Prog.]],Hoja2!B:C,2,FALSE)</f>
        <v>Prevención y salud laboral</v>
      </c>
      <c r="E384" s="16" t="str">
        <f t="shared" si="10"/>
        <v>1</v>
      </c>
      <c r="F384" s="16" t="str">
        <f t="shared" si="11"/>
        <v>12</v>
      </c>
      <c r="G384" s="21" t="s">
        <v>434</v>
      </c>
      <c r="H384" t="s">
        <v>435</v>
      </c>
      <c r="I384">
        <v>47715</v>
      </c>
      <c r="J384">
        <v>0</v>
      </c>
      <c r="K384">
        <v>47715</v>
      </c>
      <c r="L384">
        <v>48458.23</v>
      </c>
      <c r="M384">
        <v>48458.23</v>
      </c>
      <c r="N384">
        <v>40797.550000000003</v>
      </c>
      <c r="O384">
        <v>40797.550000000003</v>
      </c>
    </row>
    <row r="385" spans="1:15" x14ac:dyDescent="0.25">
      <c r="A385" s="14" t="str">
        <f>MID(Tabla1[[#This Row],[Org 2]],1,2)</f>
        <v>04</v>
      </c>
      <c r="B385" s="21" t="s">
        <v>106</v>
      </c>
      <c r="C385" s="21" t="s">
        <v>108</v>
      </c>
      <c r="D385" s="15" t="str">
        <f>VLOOKUP(Tabla1[[#This Row],[Prog.]],Hoja2!B:C,2,FALSE)</f>
        <v>Prevención y salud laboral</v>
      </c>
      <c r="E385" s="16" t="str">
        <f t="shared" ref="E385:E448" si="14">LEFT(G385,1)</f>
        <v>1</v>
      </c>
      <c r="F385" s="16" t="str">
        <f t="shared" ref="F385:F448" si="15">LEFT(G385,2)</f>
        <v>12</v>
      </c>
      <c r="G385" s="21" t="s">
        <v>438</v>
      </c>
      <c r="H385" t="s">
        <v>439</v>
      </c>
      <c r="I385">
        <v>20651</v>
      </c>
      <c r="J385">
        <v>-10000</v>
      </c>
      <c r="K385">
        <v>10651</v>
      </c>
      <c r="L385">
        <v>10178.35</v>
      </c>
      <c r="M385">
        <v>10178.35</v>
      </c>
      <c r="N385">
        <v>8654.08</v>
      </c>
      <c r="O385">
        <v>8654.08</v>
      </c>
    </row>
    <row r="386" spans="1:15" x14ac:dyDescent="0.25">
      <c r="A386" s="14" t="str">
        <f>MID(Tabla1[[#This Row],[Org 2]],1,2)</f>
        <v>04</v>
      </c>
      <c r="B386" s="21" t="s">
        <v>106</v>
      </c>
      <c r="C386" s="21" t="s">
        <v>108</v>
      </c>
      <c r="D386" s="15" t="str">
        <f>VLOOKUP(Tabla1[[#This Row],[Prog.]],Hoja2!B:C,2,FALSE)</f>
        <v>Prevención y salud laboral</v>
      </c>
      <c r="E386" s="16" t="str">
        <f t="shared" si="14"/>
        <v>1</v>
      </c>
      <c r="F386" s="16" t="str">
        <f t="shared" si="15"/>
        <v>12</v>
      </c>
      <c r="G386" s="21" t="s">
        <v>440</v>
      </c>
      <c r="H386" t="s">
        <v>441</v>
      </c>
      <c r="I386">
        <v>28026</v>
      </c>
      <c r="J386">
        <v>0</v>
      </c>
      <c r="K386">
        <v>28026</v>
      </c>
      <c r="L386">
        <v>41049.410000000003</v>
      </c>
      <c r="M386">
        <v>41049.410000000003</v>
      </c>
      <c r="N386">
        <v>40972.230000000003</v>
      </c>
      <c r="O386">
        <v>40972.230000000003</v>
      </c>
    </row>
    <row r="387" spans="1:15" x14ac:dyDescent="0.25">
      <c r="A387" s="14" t="str">
        <f>MID(Tabla1[[#This Row],[Org 2]],1,2)</f>
        <v>04</v>
      </c>
      <c r="B387" s="21" t="s">
        <v>106</v>
      </c>
      <c r="C387" s="21" t="s">
        <v>108</v>
      </c>
      <c r="D387" s="15" t="str">
        <f>VLOOKUP(Tabla1[[#This Row],[Prog.]],Hoja2!B:C,2,FALSE)</f>
        <v>Prevención y salud laboral</v>
      </c>
      <c r="E387" s="16" t="str">
        <f t="shared" si="14"/>
        <v>1</v>
      </c>
      <c r="F387" s="16" t="str">
        <f t="shared" si="15"/>
        <v>12</v>
      </c>
      <c r="G387" s="21" t="s">
        <v>442</v>
      </c>
      <c r="H387" t="s">
        <v>443</v>
      </c>
      <c r="I387">
        <v>81682</v>
      </c>
      <c r="J387">
        <v>0</v>
      </c>
      <c r="K387">
        <v>81682</v>
      </c>
      <c r="L387">
        <v>71336.66</v>
      </c>
      <c r="M387">
        <v>71336.66</v>
      </c>
      <c r="N387">
        <v>60592.85</v>
      </c>
      <c r="O387">
        <v>60592.85</v>
      </c>
    </row>
    <row r="388" spans="1:15" x14ac:dyDescent="0.25">
      <c r="A388" s="14" t="str">
        <f>MID(Tabla1[[#This Row],[Org 2]],1,2)</f>
        <v>04</v>
      </c>
      <c r="B388" s="21" t="s">
        <v>106</v>
      </c>
      <c r="C388" s="21" t="s">
        <v>108</v>
      </c>
      <c r="D388" s="15" t="str">
        <f>VLOOKUP(Tabla1[[#This Row],[Prog.]],Hoja2!B:C,2,FALSE)</f>
        <v>Prevención y salud laboral</v>
      </c>
      <c r="E388" s="16" t="str">
        <f t="shared" si="14"/>
        <v>1</v>
      </c>
      <c r="F388" s="16" t="str">
        <f t="shared" si="15"/>
        <v>12</v>
      </c>
      <c r="G388" s="21" t="s">
        <v>444</v>
      </c>
      <c r="H388" t="s">
        <v>445</v>
      </c>
      <c r="I388">
        <v>207921</v>
      </c>
      <c r="J388">
        <v>-25000</v>
      </c>
      <c r="K388">
        <v>182921</v>
      </c>
      <c r="L388">
        <v>179885.06</v>
      </c>
      <c r="M388">
        <v>179885.06</v>
      </c>
      <c r="N388">
        <v>155868.49</v>
      </c>
      <c r="O388">
        <v>155868.49</v>
      </c>
    </row>
    <row r="389" spans="1:15" x14ac:dyDescent="0.25">
      <c r="A389" s="14" t="str">
        <f>MID(Tabla1[[#This Row],[Org 2]],1,2)</f>
        <v>04</v>
      </c>
      <c r="B389" s="21" t="s">
        <v>106</v>
      </c>
      <c r="C389" s="21" t="s">
        <v>108</v>
      </c>
      <c r="D389" s="15" t="str">
        <f>VLOOKUP(Tabla1[[#This Row],[Prog.]],Hoja2!B:C,2,FALSE)</f>
        <v>Prevención y salud laboral</v>
      </c>
      <c r="E389" s="16" t="str">
        <f t="shared" si="14"/>
        <v>1</v>
      </c>
      <c r="F389" s="16" t="str">
        <f t="shared" si="15"/>
        <v>12</v>
      </c>
      <c r="G389" s="21" t="s">
        <v>446</v>
      </c>
      <c r="H389" t="s">
        <v>447</v>
      </c>
      <c r="I389">
        <v>13226</v>
      </c>
      <c r="J389">
        <v>0</v>
      </c>
      <c r="K389">
        <v>13226</v>
      </c>
      <c r="L389">
        <v>19137.36</v>
      </c>
      <c r="M389">
        <v>19137.36</v>
      </c>
      <c r="N389">
        <v>18861.37</v>
      </c>
      <c r="O389">
        <v>18861.37</v>
      </c>
    </row>
    <row r="390" spans="1:15" x14ac:dyDescent="0.25">
      <c r="A390" s="14" t="str">
        <f>MID(Tabla1[[#This Row],[Org 2]],1,2)</f>
        <v>04</v>
      </c>
      <c r="B390" s="21" t="s">
        <v>106</v>
      </c>
      <c r="C390" s="21" t="s">
        <v>108</v>
      </c>
      <c r="D390" s="15" t="str">
        <f>VLOOKUP(Tabla1[[#This Row],[Prog.]],Hoja2!B:C,2,FALSE)</f>
        <v>Prevención y salud laboral</v>
      </c>
      <c r="E390" s="16" t="str">
        <f t="shared" si="14"/>
        <v>2</v>
      </c>
      <c r="F390" s="16" t="str">
        <f t="shared" si="15"/>
        <v>20</v>
      </c>
      <c r="G390" s="21" t="s">
        <v>455</v>
      </c>
      <c r="H390" t="s">
        <v>456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</row>
    <row r="391" spans="1:15" x14ac:dyDescent="0.25">
      <c r="A391" s="14" t="str">
        <f>MID(Tabla1[[#This Row],[Org 2]],1,2)</f>
        <v>04</v>
      </c>
      <c r="B391" s="21" t="s">
        <v>106</v>
      </c>
      <c r="C391" s="21" t="s">
        <v>108</v>
      </c>
      <c r="D391" s="15" t="str">
        <f>VLOOKUP(Tabla1[[#This Row],[Prog.]],Hoja2!B:C,2,FALSE)</f>
        <v>Prevención y salud laboral</v>
      </c>
      <c r="E391" s="16" t="str">
        <f t="shared" si="14"/>
        <v>2</v>
      </c>
      <c r="F391" s="16" t="str">
        <f t="shared" si="15"/>
        <v>21</v>
      </c>
      <c r="G391" s="21" t="s">
        <v>461</v>
      </c>
      <c r="H391" t="s">
        <v>462</v>
      </c>
      <c r="I391">
        <v>2030</v>
      </c>
      <c r="J391">
        <v>0</v>
      </c>
      <c r="K391">
        <v>2030</v>
      </c>
      <c r="L391">
        <v>1839.44</v>
      </c>
      <c r="M391">
        <v>1839.44</v>
      </c>
      <c r="N391">
        <v>1149.7</v>
      </c>
      <c r="O391">
        <v>1149.7</v>
      </c>
    </row>
    <row r="392" spans="1:15" x14ac:dyDescent="0.25">
      <c r="A392" s="14" t="str">
        <f>MID(Tabla1[[#This Row],[Org 2]],1,2)</f>
        <v>04</v>
      </c>
      <c r="B392" s="21" t="s">
        <v>106</v>
      </c>
      <c r="C392" s="21" t="s">
        <v>108</v>
      </c>
      <c r="D392" s="15" t="str">
        <f>VLOOKUP(Tabla1[[#This Row],[Prog.]],Hoja2!B:C,2,FALSE)</f>
        <v>Prevención y salud laboral</v>
      </c>
      <c r="E392" s="16" t="str">
        <f t="shared" si="14"/>
        <v>2</v>
      </c>
      <c r="F392" s="16" t="str">
        <f t="shared" si="15"/>
        <v>22</v>
      </c>
      <c r="G392" s="21" t="s">
        <v>705</v>
      </c>
      <c r="H392" t="s">
        <v>706</v>
      </c>
      <c r="I392">
        <v>2030</v>
      </c>
      <c r="J392">
        <v>0</v>
      </c>
      <c r="K392">
        <v>2030</v>
      </c>
      <c r="L392">
        <v>0</v>
      </c>
      <c r="M392">
        <v>0</v>
      </c>
      <c r="N392">
        <v>0</v>
      </c>
      <c r="O392">
        <v>0</v>
      </c>
    </row>
    <row r="393" spans="1:15" x14ac:dyDescent="0.25">
      <c r="A393" s="14" t="str">
        <f>MID(Tabla1[[#This Row],[Org 2]],1,2)</f>
        <v>04</v>
      </c>
      <c r="B393" s="21" t="s">
        <v>106</v>
      </c>
      <c r="C393" s="21" t="s">
        <v>108</v>
      </c>
      <c r="D393" s="15" t="str">
        <f>VLOOKUP(Tabla1[[#This Row],[Prog.]],Hoja2!B:C,2,FALSE)</f>
        <v>Prevención y salud laboral</v>
      </c>
      <c r="E393" s="16" t="str">
        <f t="shared" si="14"/>
        <v>2</v>
      </c>
      <c r="F393" s="16" t="str">
        <f t="shared" si="15"/>
        <v>22</v>
      </c>
      <c r="G393" s="21" t="s">
        <v>592</v>
      </c>
      <c r="H393" t="s">
        <v>593</v>
      </c>
      <c r="I393">
        <v>812</v>
      </c>
      <c r="J393">
        <v>0</v>
      </c>
      <c r="K393">
        <v>812</v>
      </c>
      <c r="L393">
        <v>0</v>
      </c>
      <c r="M393">
        <v>0</v>
      </c>
      <c r="N393">
        <v>0</v>
      </c>
      <c r="O393">
        <v>0</v>
      </c>
    </row>
    <row r="394" spans="1:15" x14ac:dyDescent="0.25">
      <c r="A394" s="14" t="str">
        <f>MID(Tabla1[[#This Row],[Org 2]],1,2)</f>
        <v>04</v>
      </c>
      <c r="B394" s="21" t="s">
        <v>106</v>
      </c>
      <c r="C394" s="21" t="s">
        <v>108</v>
      </c>
      <c r="D394" s="15" t="str">
        <f>VLOOKUP(Tabla1[[#This Row],[Prog.]],Hoja2!B:C,2,FALSE)</f>
        <v>Prevención y salud laboral</v>
      </c>
      <c r="E394" s="16" t="str">
        <f t="shared" si="14"/>
        <v>2</v>
      </c>
      <c r="F394" s="16" t="str">
        <f t="shared" si="15"/>
        <v>22</v>
      </c>
      <c r="G394" s="21" t="s">
        <v>707</v>
      </c>
      <c r="H394" t="s">
        <v>708</v>
      </c>
      <c r="I394">
        <v>42630</v>
      </c>
      <c r="J394">
        <v>0</v>
      </c>
      <c r="K394">
        <v>42630</v>
      </c>
      <c r="L394">
        <v>45903.99</v>
      </c>
      <c r="M394">
        <v>45903.99</v>
      </c>
      <c r="N394">
        <v>33182.400000000001</v>
      </c>
      <c r="O394">
        <v>33182.400000000001</v>
      </c>
    </row>
    <row r="395" spans="1:15" x14ac:dyDescent="0.25">
      <c r="A395" s="14" t="str">
        <f>MID(Tabla1[[#This Row],[Org 2]],1,2)</f>
        <v>04</v>
      </c>
      <c r="B395" s="21" t="s">
        <v>106</v>
      </c>
      <c r="C395" s="21" t="s">
        <v>108</v>
      </c>
      <c r="D395" s="15" t="str">
        <f>VLOOKUP(Tabla1[[#This Row],[Prog.]],Hoja2!B:C,2,FALSE)</f>
        <v>Prevención y salud laboral</v>
      </c>
      <c r="E395" s="16" t="str">
        <f t="shared" si="14"/>
        <v>2</v>
      </c>
      <c r="F395" s="16" t="str">
        <f t="shared" si="15"/>
        <v>22</v>
      </c>
      <c r="G395" s="21" t="s">
        <v>473</v>
      </c>
      <c r="H395" t="s">
        <v>474</v>
      </c>
      <c r="I395">
        <v>508</v>
      </c>
      <c r="J395">
        <v>0</v>
      </c>
      <c r="K395">
        <v>508</v>
      </c>
      <c r="L395">
        <v>2887.37</v>
      </c>
      <c r="M395">
        <v>1887.37</v>
      </c>
      <c r="N395">
        <v>1125.69</v>
      </c>
      <c r="O395">
        <v>1125.69</v>
      </c>
    </row>
    <row r="396" spans="1:15" x14ac:dyDescent="0.25">
      <c r="A396" s="14" t="str">
        <f>MID(Tabla1[[#This Row],[Org 2]],1,2)</f>
        <v>04</v>
      </c>
      <c r="B396" s="21" t="s">
        <v>106</v>
      </c>
      <c r="C396" s="21" t="s">
        <v>108</v>
      </c>
      <c r="D396" s="15" t="str">
        <f>VLOOKUP(Tabla1[[#This Row],[Prog.]],Hoja2!B:C,2,FALSE)</f>
        <v>Prevención y salud laboral</v>
      </c>
      <c r="E396" s="16" t="str">
        <f t="shared" si="14"/>
        <v>2</v>
      </c>
      <c r="F396" s="16" t="str">
        <f t="shared" si="15"/>
        <v>22</v>
      </c>
      <c r="G396" s="21" t="s">
        <v>487</v>
      </c>
      <c r="H396" t="s">
        <v>488</v>
      </c>
      <c r="I396">
        <v>34138</v>
      </c>
      <c r="J396">
        <v>0</v>
      </c>
      <c r="K396">
        <v>34138</v>
      </c>
      <c r="L396">
        <v>42967.040000000001</v>
      </c>
      <c r="M396">
        <v>42967.040000000001</v>
      </c>
      <c r="N396">
        <v>13040.81</v>
      </c>
      <c r="O396">
        <v>13040.81</v>
      </c>
    </row>
    <row r="397" spans="1:15" x14ac:dyDescent="0.25">
      <c r="A397" s="14" t="str">
        <f>MID(Tabla1[[#This Row],[Org 2]],1,2)</f>
        <v>04</v>
      </c>
      <c r="B397" s="21" t="s">
        <v>106</v>
      </c>
      <c r="C397" s="21" t="s">
        <v>108</v>
      </c>
      <c r="D397" s="15" t="str">
        <f>VLOOKUP(Tabla1[[#This Row],[Prog.]],Hoja2!B:C,2,FALSE)</f>
        <v>Prevención y salud laboral</v>
      </c>
      <c r="E397" s="16" t="str">
        <f t="shared" si="14"/>
        <v>2</v>
      </c>
      <c r="F397" s="16" t="str">
        <f t="shared" si="15"/>
        <v>22</v>
      </c>
      <c r="G397" s="21" t="s">
        <v>489</v>
      </c>
      <c r="H397" t="s">
        <v>490</v>
      </c>
      <c r="I397">
        <v>34000</v>
      </c>
      <c r="J397">
        <v>0</v>
      </c>
      <c r="K397">
        <v>34000</v>
      </c>
      <c r="L397">
        <v>12159.53</v>
      </c>
      <c r="M397">
        <v>12159.53</v>
      </c>
      <c r="N397">
        <v>10182.89</v>
      </c>
      <c r="O397">
        <v>10182.89</v>
      </c>
    </row>
    <row r="398" spans="1:15" x14ac:dyDescent="0.25">
      <c r="A398" s="14" t="str">
        <f>MID(Tabla1[[#This Row],[Org 2]],1,2)</f>
        <v>04</v>
      </c>
      <c r="B398" s="21" t="s">
        <v>106</v>
      </c>
      <c r="C398" s="21" t="s">
        <v>108</v>
      </c>
      <c r="D398" s="15" t="str">
        <f>VLOOKUP(Tabla1[[#This Row],[Prog.]],Hoja2!B:C,2,FALSE)</f>
        <v>Prevención y salud laboral</v>
      </c>
      <c r="E398" s="16" t="str">
        <f t="shared" si="14"/>
        <v>6</v>
      </c>
      <c r="F398" s="16" t="str">
        <f t="shared" si="15"/>
        <v>63</v>
      </c>
      <c r="G398" s="21" t="s">
        <v>563</v>
      </c>
      <c r="H398" t="s">
        <v>552</v>
      </c>
      <c r="I398">
        <v>100000</v>
      </c>
      <c r="J398">
        <v>0</v>
      </c>
      <c r="K398">
        <v>100000</v>
      </c>
      <c r="L398">
        <v>0</v>
      </c>
      <c r="M398">
        <v>0</v>
      </c>
      <c r="N398">
        <v>0</v>
      </c>
      <c r="O398">
        <v>0</v>
      </c>
    </row>
    <row r="399" spans="1:15" x14ac:dyDescent="0.25">
      <c r="A399" s="14" t="str">
        <f>MID(Tabla1[[#This Row],[Org 2]],1,2)</f>
        <v>04</v>
      </c>
      <c r="B399" s="21" t="s">
        <v>106</v>
      </c>
      <c r="C399" s="21" t="s">
        <v>109</v>
      </c>
      <c r="D399" s="15" t="str">
        <f>VLOOKUP(Tabla1[[#This Row],[Prog.]],Hoja2!B:C,2,FALSE)</f>
        <v>Gestión de recursos humanos</v>
      </c>
      <c r="E399" s="16" t="str">
        <f t="shared" si="14"/>
        <v>1</v>
      </c>
      <c r="F399" s="16" t="str">
        <f t="shared" si="15"/>
        <v>12</v>
      </c>
      <c r="G399" s="21" t="s">
        <v>432</v>
      </c>
      <c r="H399" t="s">
        <v>433</v>
      </c>
      <c r="I399">
        <v>54262</v>
      </c>
      <c r="J399">
        <v>0</v>
      </c>
      <c r="K399">
        <v>54262</v>
      </c>
      <c r="L399">
        <v>37270.589999999997</v>
      </c>
      <c r="M399">
        <v>37270.589999999997</v>
      </c>
      <c r="N399">
        <v>30994.5</v>
      </c>
      <c r="O399">
        <v>30994.5</v>
      </c>
    </row>
    <row r="400" spans="1:15" x14ac:dyDescent="0.25">
      <c r="A400" s="14" t="str">
        <f>MID(Tabla1[[#This Row],[Org 2]],1,2)</f>
        <v>04</v>
      </c>
      <c r="B400" s="21" t="s">
        <v>106</v>
      </c>
      <c r="C400" s="21" t="s">
        <v>109</v>
      </c>
      <c r="D400" s="15" t="str">
        <f>VLOOKUP(Tabla1[[#This Row],[Prog.]],Hoja2!B:C,2,FALSE)</f>
        <v>Gestión de recursos humanos</v>
      </c>
      <c r="E400" s="16" t="str">
        <f t="shared" si="14"/>
        <v>1</v>
      </c>
      <c r="F400" s="16" t="str">
        <f t="shared" si="15"/>
        <v>12</v>
      </c>
      <c r="G400" s="21" t="s">
        <v>434</v>
      </c>
      <c r="H400" t="s">
        <v>435</v>
      </c>
      <c r="I400">
        <v>63620</v>
      </c>
      <c r="J400">
        <v>0</v>
      </c>
      <c r="K400">
        <v>63620</v>
      </c>
      <c r="L400">
        <v>79519.490000000005</v>
      </c>
      <c r="M400">
        <v>79519.490000000005</v>
      </c>
      <c r="N400">
        <v>67862.86</v>
      </c>
      <c r="O400">
        <v>67862.86</v>
      </c>
    </row>
    <row r="401" spans="1:15" x14ac:dyDescent="0.25">
      <c r="A401" s="14" t="str">
        <f>MID(Tabla1[[#This Row],[Org 2]],1,2)</f>
        <v>04</v>
      </c>
      <c r="B401" s="21" t="s">
        <v>106</v>
      </c>
      <c r="C401" s="21" t="s">
        <v>109</v>
      </c>
      <c r="D401" s="15" t="str">
        <f>VLOOKUP(Tabla1[[#This Row],[Prog.]],Hoja2!B:C,2,FALSE)</f>
        <v>Gestión de recursos humanos</v>
      </c>
      <c r="E401" s="16" t="str">
        <f t="shared" si="14"/>
        <v>1</v>
      </c>
      <c r="F401" s="16" t="str">
        <f t="shared" si="15"/>
        <v>12</v>
      </c>
      <c r="G401" s="21" t="s">
        <v>436</v>
      </c>
      <c r="H401" t="s">
        <v>437</v>
      </c>
      <c r="I401">
        <v>121814</v>
      </c>
      <c r="J401">
        <v>0</v>
      </c>
      <c r="K401">
        <v>121814</v>
      </c>
      <c r="L401">
        <v>97559.84</v>
      </c>
      <c r="M401">
        <v>97559.84</v>
      </c>
      <c r="N401">
        <v>80899.23</v>
      </c>
      <c r="O401">
        <v>80899.23</v>
      </c>
    </row>
    <row r="402" spans="1:15" x14ac:dyDescent="0.25">
      <c r="A402" s="14" t="str">
        <f>MID(Tabla1[[#This Row],[Org 2]],1,2)</f>
        <v>04</v>
      </c>
      <c r="B402" s="21" t="s">
        <v>106</v>
      </c>
      <c r="C402" s="21" t="s">
        <v>109</v>
      </c>
      <c r="D402" s="15" t="str">
        <f>VLOOKUP(Tabla1[[#This Row],[Prog.]],Hoja2!B:C,2,FALSE)</f>
        <v>Gestión de recursos humanos</v>
      </c>
      <c r="E402" s="16" t="str">
        <f t="shared" si="14"/>
        <v>1</v>
      </c>
      <c r="F402" s="16" t="str">
        <f t="shared" si="15"/>
        <v>12</v>
      </c>
      <c r="G402" s="21" t="s">
        <v>438</v>
      </c>
      <c r="H402" t="s">
        <v>439</v>
      </c>
      <c r="I402">
        <v>61952</v>
      </c>
      <c r="J402">
        <v>0</v>
      </c>
      <c r="K402">
        <v>61952</v>
      </c>
      <c r="L402">
        <v>94192.77</v>
      </c>
      <c r="M402">
        <v>94192.77</v>
      </c>
      <c r="N402">
        <v>78815.28</v>
      </c>
      <c r="O402">
        <v>78815.28</v>
      </c>
    </row>
    <row r="403" spans="1:15" x14ac:dyDescent="0.25">
      <c r="A403" s="14" t="str">
        <f>MID(Tabla1[[#This Row],[Org 2]],1,2)</f>
        <v>04</v>
      </c>
      <c r="B403" s="21" t="s">
        <v>106</v>
      </c>
      <c r="C403" s="21" t="s">
        <v>109</v>
      </c>
      <c r="D403" s="15" t="str">
        <f>VLOOKUP(Tabla1[[#This Row],[Prog.]],Hoja2!B:C,2,FALSE)</f>
        <v>Gestión de recursos humanos</v>
      </c>
      <c r="E403" s="16" t="str">
        <f t="shared" si="14"/>
        <v>1</v>
      </c>
      <c r="F403" s="16" t="str">
        <f t="shared" si="15"/>
        <v>12</v>
      </c>
      <c r="G403" s="21" t="s">
        <v>440</v>
      </c>
      <c r="H403" t="s">
        <v>441</v>
      </c>
      <c r="I403">
        <v>78674</v>
      </c>
      <c r="J403">
        <v>0</v>
      </c>
      <c r="K403">
        <v>78674</v>
      </c>
      <c r="L403">
        <v>82576.3</v>
      </c>
      <c r="M403">
        <v>82576.3</v>
      </c>
      <c r="N403">
        <v>69889.83</v>
      </c>
      <c r="O403">
        <v>69889.83</v>
      </c>
    </row>
    <row r="404" spans="1:15" x14ac:dyDescent="0.25">
      <c r="A404" s="14" t="str">
        <f>MID(Tabla1[[#This Row],[Org 2]],1,2)</f>
        <v>04</v>
      </c>
      <c r="B404" s="21" t="s">
        <v>106</v>
      </c>
      <c r="C404" s="21" t="s">
        <v>109</v>
      </c>
      <c r="D404" s="15" t="str">
        <f>VLOOKUP(Tabla1[[#This Row],[Prog.]],Hoja2!B:C,2,FALSE)</f>
        <v>Gestión de recursos humanos</v>
      </c>
      <c r="E404" s="16" t="str">
        <f t="shared" si="14"/>
        <v>1</v>
      </c>
      <c r="F404" s="16" t="str">
        <f t="shared" si="15"/>
        <v>12</v>
      </c>
      <c r="G404" s="21" t="s">
        <v>442</v>
      </c>
      <c r="H404" t="s">
        <v>443</v>
      </c>
      <c r="I404">
        <v>184085</v>
      </c>
      <c r="J404">
        <v>0</v>
      </c>
      <c r="K404">
        <v>184085</v>
      </c>
      <c r="L404">
        <v>179099.75</v>
      </c>
      <c r="M404">
        <v>179099.75</v>
      </c>
      <c r="N404">
        <v>152840.39000000001</v>
      </c>
      <c r="O404">
        <v>152840.39000000001</v>
      </c>
    </row>
    <row r="405" spans="1:15" x14ac:dyDescent="0.25">
      <c r="A405" s="14" t="str">
        <f>MID(Tabla1[[#This Row],[Org 2]],1,2)</f>
        <v>04</v>
      </c>
      <c r="B405" s="21" t="s">
        <v>106</v>
      </c>
      <c r="C405" s="21" t="s">
        <v>109</v>
      </c>
      <c r="D405" s="15" t="str">
        <f>VLOOKUP(Tabla1[[#This Row],[Prog.]],Hoja2!B:C,2,FALSE)</f>
        <v>Gestión de recursos humanos</v>
      </c>
      <c r="E405" s="16" t="str">
        <f t="shared" si="14"/>
        <v>1</v>
      </c>
      <c r="F405" s="16" t="str">
        <f t="shared" si="15"/>
        <v>12</v>
      </c>
      <c r="G405" s="21" t="s">
        <v>444</v>
      </c>
      <c r="H405" t="s">
        <v>445</v>
      </c>
      <c r="I405">
        <v>434324</v>
      </c>
      <c r="J405">
        <v>15000</v>
      </c>
      <c r="K405">
        <v>449324</v>
      </c>
      <c r="L405">
        <v>427683.04</v>
      </c>
      <c r="M405">
        <v>427683.04</v>
      </c>
      <c r="N405">
        <v>369924.33</v>
      </c>
      <c r="O405">
        <v>369924.33</v>
      </c>
    </row>
    <row r="406" spans="1:15" x14ac:dyDescent="0.25">
      <c r="A406" s="14" t="str">
        <f>MID(Tabla1[[#This Row],[Org 2]],1,2)</f>
        <v>04</v>
      </c>
      <c r="B406" s="21" t="s">
        <v>106</v>
      </c>
      <c r="C406" s="21" t="s">
        <v>109</v>
      </c>
      <c r="D406" s="15" t="str">
        <f>VLOOKUP(Tabla1[[#This Row],[Prog.]],Hoja2!B:C,2,FALSE)</f>
        <v>Gestión de recursos humanos</v>
      </c>
      <c r="E406" s="16" t="str">
        <f t="shared" si="14"/>
        <v>1</v>
      </c>
      <c r="F406" s="16" t="str">
        <f t="shared" si="15"/>
        <v>12</v>
      </c>
      <c r="G406" s="21" t="s">
        <v>446</v>
      </c>
      <c r="H406" t="s">
        <v>447</v>
      </c>
      <c r="I406">
        <v>37900</v>
      </c>
      <c r="J406">
        <v>0</v>
      </c>
      <c r="K406">
        <v>37900</v>
      </c>
      <c r="L406">
        <v>43666.5</v>
      </c>
      <c r="M406">
        <v>43666.5</v>
      </c>
      <c r="N406">
        <v>36490.800000000003</v>
      </c>
      <c r="O406">
        <v>36490.800000000003</v>
      </c>
    </row>
    <row r="407" spans="1:15" x14ac:dyDescent="0.25">
      <c r="A407" s="14" t="str">
        <f>MID(Tabla1[[#This Row],[Org 2]],1,2)</f>
        <v>04</v>
      </c>
      <c r="B407" s="21" t="s">
        <v>106</v>
      </c>
      <c r="C407" s="21" t="s">
        <v>109</v>
      </c>
      <c r="D407" s="15" t="str">
        <f>VLOOKUP(Tabla1[[#This Row],[Prog.]],Hoja2!B:C,2,FALSE)</f>
        <v>Gestión de recursos humanos</v>
      </c>
      <c r="E407" s="16" t="str">
        <f t="shared" si="14"/>
        <v>1</v>
      </c>
      <c r="F407" s="16" t="str">
        <f t="shared" si="15"/>
        <v>14</v>
      </c>
      <c r="G407" s="21" t="s">
        <v>453</v>
      </c>
      <c r="H407" t="s">
        <v>454</v>
      </c>
      <c r="I407">
        <v>101000</v>
      </c>
      <c r="J407">
        <v>275195</v>
      </c>
      <c r="K407">
        <v>376195</v>
      </c>
      <c r="L407">
        <v>347370.93</v>
      </c>
      <c r="M407">
        <v>347370.93</v>
      </c>
      <c r="N407">
        <v>231935.02</v>
      </c>
      <c r="O407">
        <v>231935.02</v>
      </c>
    </row>
    <row r="408" spans="1:15" x14ac:dyDescent="0.25">
      <c r="A408" s="14" t="str">
        <f>MID(Tabla1[[#This Row],[Org 2]],1,2)</f>
        <v>04</v>
      </c>
      <c r="B408" s="21" t="s">
        <v>106</v>
      </c>
      <c r="C408" s="21" t="s">
        <v>109</v>
      </c>
      <c r="D408" s="15" t="str">
        <f>VLOOKUP(Tabla1[[#This Row],[Prog.]],Hoja2!B:C,2,FALSE)</f>
        <v>Gestión de recursos humanos</v>
      </c>
      <c r="E408" s="16" t="str">
        <f t="shared" si="14"/>
        <v>1</v>
      </c>
      <c r="F408" s="16" t="str">
        <f t="shared" si="15"/>
        <v>15</v>
      </c>
      <c r="G408" s="21" t="s">
        <v>709</v>
      </c>
      <c r="H408" t="s">
        <v>710</v>
      </c>
      <c r="I408">
        <v>225000</v>
      </c>
      <c r="J408">
        <v>40000</v>
      </c>
      <c r="K408">
        <v>265000</v>
      </c>
      <c r="L408">
        <v>259212.02</v>
      </c>
      <c r="M408">
        <v>259212.02</v>
      </c>
      <c r="N408">
        <v>252686.53</v>
      </c>
      <c r="O408">
        <v>252686.53</v>
      </c>
    </row>
    <row r="409" spans="1:15" x14ac:dyDescent="0.25">
      <c r="A409" s="14" t="str">
        <f>MID(Tabla1[[#This Row],[Org 2]],1,2)</f>
        <v>04</v>
      </c>
      <c r="B409" s="21" t="s">
        <v>106</v>
      </c>
      <c r="C409" s="21" t="s">
        <v>109</v>
      </c>
      <c r="D409" s="15" t="str">
        <f>VLOOKUP(Tabla1[[#This Row],[Prog.]],Hoja2!B:C,2,FALSE)</f>
        <v>Gestión de recursos humanos</v>
      </c>
      <c r="E409" s="16" t="str">
        <f t="shared" si="14"/>
        <v>1</v>
      </c>
      <c r="F409" s="16" t="str">
        <f t="shared" si="15"/>
        <v>15</v>
      </c>
      <c r="G409" s="21" t="s">
        <v>587</v>
      </c>
      <c r="H409" t="s">
        <v>588</v>
      </c>
      <c r="I409">
        <v>0</v>
      </c>
      <c r="J409">
        <v>18000</v>
      </c>
      <c r="K409">
        <v>18000</v>
      </c>
      <c r="L409">
        <v>14916.29</v>
      </c>
      <c r="M409">
        <v>14916.29</v>
      </c>
      <c r="N409">
        <v>11285.66</v>
      </c>
      <c r="O409">
        <v>11285.66</v>
      </c>
    </row>
    <row r="410" spans="1:15" x14ac:dyDescent="0.25">
      <c r="A410" s="14" t="str">
        <f>MID(Tabla1[[#This Row],[Org 2]],1,2)</f>
        <v>04</v>
      </c>
      <c r="B410" s="21" t="s">
        <v>106</v>
      </c>
      <c r="C410" s="21" t="s">
        <v>109</v>
      </c>
      <c r="D410" s="15" t="str">
        <f>VLOOKUP(Tabla1[[#This Row],[Prog.]],Hoja2!B:C,2,FALSE)</f>
        <v>Gestión de recursos humanos</v>
      </c>
      <c r="E410" s="16" t="str">
        <f t="shared" si="14"/>
        <v>1</v>
      </c>
      <c r="F410" s="16" t="str">
        <f t="shared" si="15"/>
        <v>16</v>
      </c>
      <c r="G410" s="21" t="s">
        <v>711</v>
      </c>
      <c r="H410" t="s">
        <v>712</v>
      </c>
      <c r="I410">
        <v>25785395</v>
      </c>
      <c r="J410">
        <v>59153</v>
      </c>
      <c r="K410">
        <v>25844548</v>
      </c>
      <c r="L410">
        <v>22390929.039999999</v>
      </c>
      <c r="M410">
        <v>22390929.039999999</v>
      </c>
      <c r="N410">
        <v>22390929.039999999</v>
      </c>
      <c r="O410">
        <v>22390929.039999999</v>
      </c>
    </row>
    <row r="411" spans="1:15" x14ac:dyDescent="0.25">
      <c r="A411" s="14" t="str">
        <f>MID(Tabla1[[#This Row],[Org 2]],1,2)</f>
        <v>04</v>
      </c>
      <c r="B411" s="21" t="s">
        <v>106</v>
      </c>
      <c r="C411" s="21" t="s">
        <v>109</v>
      </c>
      <c r="D411" s="15" t="str">
        <f>VLOOKUP(Tabla1[[#This Row],[Prog.]],Hoja2!B:C,2,FALSE)</f>
        <v>Gestión de recursos humanos</v>
      </c>
      <c r="E411" s="16" t="str">
        <f t="shared" si="14"/>
        <v>1</v>
      </c>
      <c r="F411" s="16" t="str">
        <f t="shared" si="15"/>
        <v>16</v>
      </c>
      <c r="G411" s="21" t="s">
        <v>713</v>
      </c>
      <c r="H411" t="s">
        <v>714</v>
      </c>
      <c r="I411">
        <v>1000</v>
      </c>
      <c r="J411">
        <v>0</v>
      </c>
      <c r="K411">
        <v>1000</v>
      </c>
      <c r="L411">
        <v>819.94</v>
      </c>
      <c r="M411">
        <v>819.94</v>
      </c>
      <c r="N411">
        <v>819.94</v>
      </c>
      <c r="O411">
        <v>819.94</v>
      </c>
    </row>
    <row r="412" spans="1:15" x14ac:dyDescent="0.25">
      <c r="A412" s="14" t="str">
        <f>MID(Tabla1[[#This Row],[Org 2]],1,2)</f>
        <v>04</v>
      </c>
      <c r="B412" s="21" t="s">
        <v>106</v>
      </c>
      <c r="C412" s="21" t="s">
        <v>109</v>
      </c>
      <c r="D412" s="15" t="str">
        <f>VLOOKUP(Tabla1[[#This Row],[Prog.]],Hoja2!B:C,2,FALSE)</f>
        <v>Gestión de recursos humanos</v>
      </c>
      <c r="E412" s="16" t="str">
        <f t="shared" si="14"/>
        <v>1</v>
      </c>
      <c r="F412" s="16" t="str">
        <f t="shared" si="15"/>
        <v>16</v>
      </c>
      <c r="G412" s="21" t="s">
        <v>715</v>
      </c>
      <c r="H412" t="s">
        <v>716</v>
      </c>
      <c r="I412">
        <v>58760</v>
      </c>
      <c r="J412">
        <v>0</v>
      </c>
      <c r="K412">
        <v>58760</v>
      </c>
      <c r="L412">
        <v>58760</v>
      </c>
      <c r="M412">
        <v>38702.9</v>
      </c>
      <c r="N412">
        <v>35427.9</v>
      </c>
      <c r="O412">
        <v>35427.9</v>
      </c>
    </row>
    <row r="413" spans="1:15" x14ac:dyDescent="0.25">
      <c r="A413" s="14" t="str">
        <f>MID(Tabla1[[#This Row],[Org 2]],1,2)</f>
        <v>04</v>
      </c>
      <c r="B413" s="21" t="s">
        <v>106</v>
      </c>
      <c r="C413" s="21" t="s">
        <v>109</v>
      </c>
      <c r="D413" s="15" t="str">
        <f>VLOOKUP(Tabla1[[#This Row],[Prog.]],Hoja2!B:C,2,FALSE)</f>
        <v>Gestión de recursos humanos</v>
      </c>
      <c r="E413" s="16" t="str">
        <f t="shared" si="14"/>
        <v>1</v>
      </c>
      <c r="F413" s="16" t="str">
        <f t="shared" si="15"/>
        <v>16</v>
      </c>
      <c r="G413" s="21" t="s">
        <v>717</v>
      </c>
      <c r="H413" t="s">
        <v>718</v>
      </c>
      <c r="I413">
        <v>599300</v>
      </c>
      <c r="J413">
        <v>0</v>
      </c>
      <c r="K413">
        <v>599300</v>
      </c>
      <c r="L413">
        <v>408011.06</v>
      </c>
      <c r="M413">
        <v>408011.06</v>
      </c>
      <c r="N413">
        <v>377558.42</v>
      </c>
      <c r="O413">
        <v>377558.42</v>
      </c>
    </row>
    <row r="414" spans="1:15" x14ac:dyDescent="0.25">
      <c r="A414" s="14" t="str">
        <f>MID(Tabla1[[#This Row],[Org 2]],1,2)</f>
        <v>04</v>
      </c>
      <c r="B414" s="21" t="s">
        <v>106</v>
      </c>
      <c r="C414" s="21" t="s">
        <v>109</v>
      </c>
      <c r="D414" s="15" t="str">
        <f>VLOOKUP(Tabla1[[#This Row],[Prog.]],Hoja2!B:C,2,FALSE)</f>
        <v>Gestión de recursos humanos</v>
      </c>
      <c r="E414" s="16" t="str">
        <f t="shared" si="14"/>
        <v>1</v>
      </c>
      <c r="F414" s="16" t="str">
        <f t="shared" si="15"/>
        <v>16</v>
      </c>
      <c r="G414" s="21" t="s">
        <v>719</v>
      </c>
      <c r="H414" t="s">
        <v>720</v>
      </c>
      <c r="I414">
        <v>390000</v>
      </c>
      <c r="J414">
        <v>0</v>
      </c>
      <c r="K414">
        <v>390000</v>
      </c>
      <c r="L414">
        <v>282133.59000000003</v>
      </c>
      <c r="M414">
        <v>215825.27</v>
      </c>
      <c r="N414">
        <v>207729.84</v>
      </c>
      <c r="O414">
        <v>207729.84</v>
      </c>
    </row>
    <row r="415" spans="1:15" x14ac:dyDescent="0.25">
      <c r="A415" s="14" t="str">
        <f>MID(Tabla1[[#This Row],[Org 2]],1,2)</f>
        <v>04</v>
      </c>
      <c r="B415" s="21" t="s">
        <v>106</v>
      </c>
      <c r="C415" s="21" t="s">
        <v>109</v>
      </c>
      <c r="D415" s="15" t="str">
        <f>VLOOKUP(Tabla1[[#This Row],[Prog.]],Hoja2!B:C,2,FALSE)</f>
        <v>Gestión de recursos humanos</v>
      </c>
      <c r="E415" s="16" t="str">
        <f t="shared" si="14"/>
        <v>2</v>
      </c>
      <c r="F415" s="16" t="str">
        <f t="shared" si="15"/>
        <v>20</v>
      </c>
      <c r="G415" s="21" t="s">
        <v>455</v>
      </c>
      <c r="H415" t="s">
        <v>456</v>
      </c>
      <c r="I415">
        <v>1700</v>
      </c>
      <c r="J415">
        <v>0</v>
      </c>
      <c r="K415">
        <v>1700</v>
      </c>
      <c r="L415">
        <v>1660</v>
      </c>
      <c r="M415">
        <v>1660</v>
      </c>
      <c r="N415">
        <v>1061.76</v>
      </c>
      <c r="O415">
        <v>1061.76</v>
      </c>
    </row>
    <row r="416" spans="1:15" x14ac:dyDescent="0.25">
      <c r="A416" s="14" t="str">
        <f>MID(Tabla1[[#This Row],[Org 2]],1,2)</f>
        <v>04</v>
      </c>
      <c r="B416" s="21" t="s">
        <v>106</v>
      </c>
      <c r="C416" s="21" t="s">
        <v>109</v>
      </c>
      <c r="D416" s="15" t="str">
        <f>VLOOKUP(Tabla1[[#This Row],[Prog.]],Hoja2!B:C,2,FALSE)</f>
        <v>Gestión de recursos humanos</v>
      </c>
      <c r="E416" s="16" t="str">
        <f t="shared" si="14"/>
        <v>2</v>
      </c>
      <c r="F416" s="16" t="str">
        <f t="shared" si="15"/>
        <v>21</v>
      </c>
      <c r="G416" s="21" t="s">
        <v>461</v>
      </c>
      <c r="H416" t="s">
        <v>462</v>
      </c>
      <c r="I416">
        <v>4765</v>
      </c>
      <c r="J416">
        <v>5000</v>
      </c>
      <c r="K416">
        <v>9765</v>
      </c>
      <c r="L416">
        <v>5400</v>
      </c>
      <c r="M416">
        <v>5400</v>
      </c>
      <c r="N416">
        <v>1316.49</v>
      </c>
      <c r="O416">
        <v>1316.49</v>
      </c>
    </row>
    <row r="417" spans="1:15" x14ac:dyDescent="0.25">
      <c r="A417" s="14" t="str">
        <f>MID(Tabla1[[#This Row],[Org 2]],1,2)</f>
        <v>04</v>
      </c>
      <c r="B417" s="21" t="s">
        <v>106</v>
      </c>
      <c r="C417" s="21" t="s">
        <v>109</v>
      </c>
      <c r="D417" s="15" t="str">
        <f>VLOOKUP(Tabla1[[#This Row],[Prog.]],Hoja2!B:C,2,FALSE)</f>
        <v>Gestión de recursos humanos</v>
      </c>
      <c r="E417" s="16" t="str">
        <f t="shared" si="14"/>
        <v>2</v>
      </c>
      <c r="F417" s="16" t="str">
        <f t="shared" si="15"/>
        <v>22</v>
      </c>
      <c r="G417" s="21" t="s">
        <v>479</v>
      </c>
      <c r="H417" t="s">
        <v>480</v>
      </c>
      <c r="I417">
        <v>4250</v>
      </c>
      <c r="J417">
        <v>0</v>
      </c>
      <c r="K417">
        <v>4250</v>
      </c>
      <c r="L417">
        <v>495.6</v>
      </c>
      <c r="M417">
        <v>495.6</v>
      </c>
      <c r="N417">
        <v>495.6</v>
      </c>
      <c r="O417">
        <v>495.6</v>
      </c>
    </row>
    <row r="418" spans="1:15" x14ac:dyDescent="0.25">
      <c r="A418" s="14" t="str">
        <f>MID(Tabla1[[#This Row],[Org 2]],1,2)</f>
        <v>04</v>
      </c>
      <c r="B418" s="21" t="s">
        <v>106</v>
      </c>
      <c r="C418" s="21" t="s">
        <v>109</v>
      </c>
      <c r="D418" s="15" t="str">
        <f>VLOOKUP(Tabla1[[#This Row],[Prog.]],Hoja2!B:C,2,FALSE)</f>
        <v>Gestión de recursos humanos</v>
      </c>
      <c r="E418" s="16" t="str">
        <f t="shared" si="14"/>
        <v>2</v>
      </c>
      <c r="F418" s="16" t="str">
        <f t="shared" si="15"/>
        <v>22</v>
      </c>
      <c r="G418" s="21" t="s">
        <v>721</v>
      </c>
      <c r="H418" t="s">
        <v>722</v>
      </c>
      <c r="I418">
        <v>42500</v>
      </c>
      <c r="J418">
        <v>0</v>
      </c>
      <c r="K418">
        <v>42500</v>
      </c>
      <c r="L418">
        <v>10238.59</v>
      </c>
      <c r="M418">
        <v>10238.59</v>
      </c>
      <c r="N418">
        <v>7590.24</v>
      </c>
      <c r="O418">
        <v>7590.24</v>
      </c>
    </row>
    <row r="419" spans="1:15" x14ac:dyDescent="0.25">
      <c r="A419" s="14" t="str">
        <f>MID(Tabla1[[#This Row],[Org 2]],1,2)</f>
        <v>04</v>
      </c>
      <c r="B419" s="21" t="s">
        <v>106</v>
      </c>
      <c r="C419" s="21" t="s">
        <v>109</v>
      </c>
      <c r="D419" s="15" t="str">
        <f>VLOOKUP(Tabla1[[#This Row],[Prog.]],Hoja2!B:C,2,FALSE)</f>
        <v>Gestión de recursos humanos</v>
      </c>
      <c r="E419" s="16" t="str">
        <f t="shared" si="14"/>
        <v>2</v>
      </c>
      <c r="F419" s="16" t="str">
        <f t="shared" si="15"/>
        <v>22</v>
      </c>
      <c r="G419" s="21" t="s">
        <v>483</v>
      </c>
      <c r="H419" t="s">
        <v>484</v>
      </c>
      <c r="I419">
        <v>920</v>
      </c>
      <c r="J419">
        <v>0</v>
      </c>
      <c r="K419">
        <v>920</v>
      </c>
      <c r="L419">
        <v>4914.3999999999996</v>
      </c>
      <c r="M419">
        <v>4914.3999999999996</v>
      </c>
      <c r="N419">
        <v>4893.7</v>
      </c>
      <c r="O419">
        <v>4893.7</v>
      </c>
    </row>
    <row r="420" spans="1:15" x14ac:dyDescent="0.25">
      <c r="A420" s="14" t="str">
        <f>MID(Tabla1[[#This Row],[Org 2]],1,2)</f>
        <v>04</v>
      </c>
      <c r="B420" s="21" t="s">
        <v>106</v>
      </c>
      <c r="C420" s="21" t="s">
        <v>109</v>
      </c>
      <c r="D420" s="15" t="str">
        <f>VLOOKUP(Tabla1[[#This Row],[Prog.]],Hoja2!B:C,2,FALSE)</f>
        <v>Gestión de recursos humanos</v>
      </c>
      <c r="E420" s="16" t="str">
        <f t="shared" si="14"/>
        <v>2</v>
      </c>
      <c r="F420" s="16" t="str">
        <f t="shared" si="15"/>
        <v>22</v>
      </c>
      <c r="G420" s="21" t="s">
        <v>489</v>
      </c>
      <c r="H420" t="s">
        <v>490</v>
      </c>
      <c r="I420">
        <v>17000</v>
      </c>
      <c r="J420">
        <v>0</v>
      </c>
      <c r="K420">
        <v>17000</v>
      </c>
      <c r="L420">
        <v>16225.35</v>
      </c>
      <c r="M420">
        <v>16225.35</v>
      </c>
      <c r="N420">
        <v>5649.95</v>
      </c>
      <c r="O420">
        <v>5649.95</v>
      </c>
    </row>
    <row r="421" spans="1:15" x14ac:dyDescent="0.25">
      <c r="A421" s="14" t="str">
        <f>MID(Tabla1[[#This Row],[Org 2]],1,2)</f>
        <v>04</v>
      </c>
      <c r="B421" s="21" t="s">
        <v>106</v>
      </c>
      <c r="C421" s="21" t="s">
        <v>109</v>
      </c>
      <c r="D421" s="15" t="str">
        <f>VLOOKUP(Tabla1[[#This Row],[Prog.]],Hoja2!B:C,2,FALSE)</f>
        <v>Gestión de recursos humanos</v>
      </c>
      <c r="E421" s="16" t="str">
        <f t="shared" si="14"/>
        <v>2</v>
      </c>
      <c r="F421" s="16" t="str">
        <f t="shared" si="15"/>
        <v>23</v>
      </c>
      <c r="G421" s="21" t="s">
        <v>491</v>
      </c>
      <c r="H421" t="s">
        <v>492</v>
      </c>
      <c r="I421">
        <v>3000</v>
      </c>
      <c r="J421">
        <v>0</v>
      </c>
      <c r="K421">
        <v>3000</v>
      </c>
      <c r="L421">
        <v>1097.9100000000001</v>
      </c>
      <c r="M421">
        <v>1097.9100000000001</v>
      </c>
      <c r="N421">
        <v>1097.9100000000001</v>
      </c>
      <c r="O421">
        <v>866.12</v>
      </c>
    </row>
    <row r="422" spans="1:15" x14ac:dyDescent="0.25">
      <c r="A422" s="14" t="str">
        <f>MID(Tabla1[[#This Row],[Org 2]],1,2)</f>
        <v>04</v>
      </c>
      <c r="B422" s="21" t="s">
        <v>106</v>
      </c>
      <c r="C422" s="21" t="s">
        <v>109</v>
      </c>
      <c r="D422" s="15" t="str">
        <f>VLOOKUP(Tabla1[[#This Row],[Prog.]],Hoja2!B:C,2,FALSE)</f>
        <v>Gestión de recursos humanos</v>
      </c>
      <c r="E422" s="16" t="str">
        <f t="shared" si="14"/>
        <v>2</v>
      </c>
      <c r="F422" s="16" t="str">
        <f t="shared" si="15"/>
        <v>23</v>
      </c>
      <c r="G422" s="21" t="s">
        <v>493</v>
      </c>
      <c r="H422" t="s">
        <v>494</v>
      </c>
      <c r="I422">
        <v>3000</v>
      </c>
      <c r="J422">
        <v>0</v>
      </c>
      <c r="K422">
        <v>3000</v>
      </c>
      <c r="L422">
        <v>847.25</v>
      </c>
      <c r="M422">
        <v>847.25</v>
      </c>
      <c r="N422">
        <v>847.25</v>
      </c>
      <c r="O422">
        <v>662.35</v>
      </c>
    </row>
    <row r="423" spans="1:15" x14ac:dyDescent="0.25">
      <c r="A423" s="14" t="str">
        <f>MID(Tabla1[[#This Row],[Org 2]],1,2)</f>
        <v>04</v>
      </c>
      <c r="B423" s="21" t="s">
        <v>106</v>
      </c>
      <c r="C423" s="21" t="s">
        <v>109</v>
      </c>
      <c r="D423" s="15" t="str">
        <f>VLOOKUP(Tabla1[[#This Row],[Prog.]],Hoja2!B:C,2,FALSE)</f>
        <v>Gestión de recursos humanos</v>
      </c>
      <c r="E423" s="16" t="str">
        <f t="shared" si="14"/>
        <v>2</v>
      </c>
      <c r="F423" s="16" t="str">
        <f t="shared" si="15"/>
        <v>23</v>
      </c>
      <c r="G423" s="21" t="s">
        <v>495</v>
      </c>
      <c r="H423" t="s">
        <v>496</v>
      </c>
      <c r="I423">
        <v>246500</v>
      </c>
      <c r="J423">
        <v>-12667.37</v>
      </c>
      <c r="K423">
        <v>233832.63</v>
      </c>
      <c r="L423">
        <v>189374.28</v>
      </c>
      <c r="M423">
        <v>189374.28</v>
      </c>
      <c r="N423">
        <v>182365.23</v>
      </c>
      <c r="O423">
        <v>182205.23</v>
      </c>
    </row>
    <row r="424" spans="1:15" x14ac:dyDescent="0.25">
      <c r="A424" s="14" t="str">
        <f>MID(Tabla1[[#This Row],[Org 2]],1,2)</f>
        <v>04</v>
      </c>
      <c r="B424" s="21" t="s">
        <v>106</v>
      </c>
      <c r="C424" s="21" t="s">
        <v>109</v>
      </c>
      <c r="D424" s="15" t="str">
        <f>VLOOKUP(Tabla1[[#This Row],[Prog.]],Hoja2!B:C,2,FALSE)</f>
        <v>Gestión de recursos humanos</v>
      </c>
      <c r="E424" s="16" t="str">
        <f t="shared" si="14"/>
        <v>6</v>
      </c>
      <c r="F424" s="16" t="str">
        <f t="shared" si="15"/>
        <v>64</v>
      </c>
      <c r="G424" s="21" t="s">
        <v>624</v>
      </c>
      <c r="H424" t="s">
        <v>625</v>
      </c>
      <c r="I424">
        <v>277150</v>
      </c>
      <c r="J424">
        <v>0</v>
      </c>
      <c r="K424">
        <v>277150</v>
      </c>
      <c r="L424">
        <v>277149.59999999998</v>
      </c>
      <c r="M424">
        <v>277149.59999999998</v>
      </c>
      <c r="N424">
        <v>183424.7</v>
      </c>
      <c r="O424">
        <v>165558.09</v>
      </c>
    </row>
    <row r="425" spans="1:15" x14ac:dyDescent="0.25">
      <c r="A425" s="14" t="str">
        <f>MID(Tabla1[[#This Row],[Org 2]],1,2)</f>
        <v>04</v>
      </c>
      <c r="B425" s="21" t="s">
        <v>106</v>
      </c>
      <c r="C425" s="21" t="s">
        <v>109</v>
      </c>
      <c r="D425" s="15" t="str">
        <f>VLOOKUP(Tabla1[[#This Row],[Prog.]],Hoja2!B:C,2,FALSE)</f>
        <v>Gestión de recursos humanos</v>
      </c>
      <c r="E425" s="16" t="str">
        <f t="shared" si="14"/>
        <v>8</v>
      </c>
      <c r="F425" s="16" t="str">
        <f t="shared" si="15"/>
        <v>83</v>
      </c>
      <c r="G425" s="21" t="s">
        <v>723</v>
      </c>
      <c r="H425" t="s">
        <v>724</v>
      </c>
      <c r="I425">
        <v>170000</v>
      </c>
      <c r="J425">
        <v>0</v>
      </c>
      <c r="K425">
        <v>170000</v>
      </c>
      <c r="L425">
        <v>205091.24</v>
      </c>
      <c r="M425">
        <v>205091.24</v>
      </c>
      <c r="N425">
        <v>205091.24</v>
      </c>
      <c r="O425">
        <v>205091.24</v>
      </c>
    </row>
    <row r="426" spans="1:15" x14ac:dyDescent="0.25">
      <c r="A426" s="14" t="str">
        <f>MID(Tabla1[[#This Row],[Org 2]],1,2)</f>
        <v>04</v>
      </c>
      <c r="B426" s="21" t="s">
        <v>106</v>
      </c>
      <c r="C426" s="21" t="s">
        <v>109</v>
      </c>
      <c r="D426" s="15" t="str">
        <f>VLOOKUP(Tabla1[[#This Row],[Prog.]],Hoja2!B:C,2,FALSE)</f>
        <v>Gestión de recursos humanos</v>
      </c>
      <c r="E426" s="16" t="str">
        <f t="shared" si="14"/>
        <v>8</v>
      </c>
      <c r="F426" s="16" t="str">
        <f t="shared" si="15"/>
        <v>83</v>
      </c>
      <c r="G426" s="21" t="s">
        <v>725</v>
      </c>
      <c r="H426" t="s">
        <v>726</v>
      </c>
      <c r="I426">
        <v>400000</v>
      </c>
      <c r="J426">
        <v>0</v>
      </c>
      <c r="K426">
        <v>400000</v>
      </c>
      <c r="L426">
        <v>96002</v>
      </c>
      <c r="M426">
        <v>96002</v>
      </c>
      <c r="N426">
        <v>96002</v>
      </c>
      <c r="O426">
        <v>96002</v>
      </c>
    </row>
    <row r="427" spans="1:15" x14ac:dyDescent="0.25">
      <c r="A427" s="14" t="str">
        <f>MID(Tabla1[[#This Row],[Org 2]],1,2)</f>
        <v>04</v>
      </c>
      <c r="B427" s="21" t="s">
        <v>106</v>
      </c>
      <c r="C427" s="21" t="s">
        <v>110</v>
      </c>
      <c r="D427" s="15" t="str">
        <f>VLOOKUP(Tabla1[[#This Row],[Prog.]],Hoja2!B:C,2,FALSE)</f>
        <v>Tecnologías de la información y comunicación</v>
      </c>
      <c r="E427" s="16" t="str">
        <f t="shared" si="14"/>
        <v>1</v>
      </c>
      <c r="F427" s="16" t="str">
        <f t="shared" si="15"/>
        <v>12</v>
      </c>
      <c r="G427" s="21" t="s">
        <v>432</v>
      </c>
      <c r="H427" t="s">
        <v>433</v>
      </c>
      <c r="I427">
        <v>171829</v>
      </c>
      <c r="J427">
        <v>0</v>
      </c>
      <c r="K427">
        <v>171829</v>
      </c>
      <c r="L427">
        <v>183969.83</v>
      </c>
      <c r="M427">
        <v>183969.83</v>
      </c>
      <c r="N427">
        <v>153649.13</v>
      </c>
      <c r="O427">
        <v>153649.13</v>
      </c>
    </row>
    <row r="428" spans="1:15" x14ac:dyDescent="0.25">
      <c r="A428" s="14" t="str">
        <f>MID(Tabla1[[#This Row],[Org 2]],1,2)</f>
        <v>04</v>
      </c>
      <c r="B428" s="21" t="s">
        <v>106</v>
      </c>
      <c r="C428" s="21" t="s">
        <v>110</v>
      </c>
      <c r="D428" s="15" t="str">
        <f>VLOOKUP(Tabla1[[#This Row],[Prog.]],Hoja2!B:C,2,FALSE)</f>
        <v>Tecnologías de la información y comunicación</v>
      </c>
      <c r="E428" s="16" t="str">
        <f t="shared" si="14"/>
        <v>1</v>
      </c>
      <c r="F428" s="16" t="str">
        <f t="shared" si="15"/>
        <v>12</v>
      </c>
      <c r="G428" s="21" t="s">
        <v>434</v>
      </c>
      <c r="H428" t="s">
        <v>435</v>
      </c>
      <c r="I428">
        <v>71573</v>
      </c>
      <c r="J428">
        <v>-15000</v>
      </c>
      <c r="K428">
        <v>56573</v>
      </c>
      <c r="L428">
        <v>48072.24</v>
      </c>
      <c r="M428">
        <v>48072.24</v>
      </c>
      <c r="N428">
        <v>40797.57</v>
      </c>
      <c r="O428">
        <v>40797.57</v>
      </c>
    </row>
    <row r="429" spans="1:15" x14ac:dyDescent="0.25">
      <c r="A429" s="14" t="str">
        <f>MID(Tabla1[[#This Row],[Org 2]],1,2)</f>
        <v>04</v>
      </c>
      <c r="B429" s="21" t="s">
        <v>106</v>
      </c>
      <c r="C429" s="21" t="s">
        <v>110</v>
      </c>
      <c r="D429" s="15" t="str">
        <f>VLOOKUP(Tabla1[[#This Row],[Prog.]],Hoja2!B:C,2,FALSE)</f>
        <v>Tecnologías de la información y comunicación</v>
      </c>
      <c r="E429" s="16" t="str">
        <f t="shared" si="14"/>
        <v>1</v>
      </c>
      <c r="F429" s="16" t="str">
        <f t="shared" si="15"/>
        <v>12</v>
      </c>
      <c r="G429" s="21" t="s">
        <v>436</v>
      </c>
      <c r="H429" t="s">
        <v>437</v>
      </c>
      <c r="I429">
        <v>12181</v>
      </c>
      <c r="J429">
        <v>0</v>
      </c>
      <c r="K429">
        <v>12181</v>
      </c>
      <c r="L429">
        <v>12650.72</v>
      </c>
      <c r="M429">
        <v>12650.72</v>
      </c>
      <c r="N429">
        <v>10318.219999999999</v>
      </c>
      <c r="O429">
        <v>10318.219999999999</v>
      </c>
    </row>
    <row r="430" spans="1:15" x14ac:dyDescent="0.25">
      <c r="A430" s="14" t="str">
        <f>MID(Tabla1[[#This Row],[Org 2]],1,2)</f>
        <v>04</v>
      </c>
      <c r="B430" s="21" t="s">
        <v>106</v>
      </c>
      <c r="C430" s="21" t="s">
        <v>110</v>
      </c>
      <c r="D430" s="15" t="str">
        <f>VLOOKUP(Tabla1[[#This Row],[Prog.]],Hoja2!B:C,2,FALSE)</f>
        <v>Tecnologías de la información y comunicación</v>
      </c>
      <c r="E430" s="16" t="str">
        <f t="shared" si="14"/>
        <v>1</v>
      </c>
      <c r="F430" s="16" t="str">
        <f t="shared" si="15"/>
        <v>12</v>
      </c>
      <c r="G430" s="21" t="s">
        <v>438</v>
      </c>
      <c r="H430" t="s">
        <v>439</v>
      </c>
      <c r="I430">
        <v>10325</v>
      </c>
      <c r="J430">
        <v>0</v>
      </c>
      <c r="K430">
        <v>10325</v>
      </c>
      <c r="L430">
        <v>10550.69</v>
      </c>
      <c r="M430">
        <v>10550.69</v>
      </c>
      <c r="N430">
        <v>8689.65</v>
      </c>
      <c r="O430">
        <v>8689.65</v>
      </c>
    </row>
    <row r="431" spans="1:15" x14ac:dyDescent="0.25">
      <c r="A431" s="14" t="str">
        <f>MID(Tabla1[[#This Row],[Org 2]],1,2)</f>
        <v>04</v>
      </c>
      <c r="B431" s="21" t="s">
        <v>106</v>
      </c>
      <c r="C431" s="21" t="s">
        <v>110</v>
      </c>
      <c r="D431" s="15" t="str">
        <f>VLOOKUP(Tabla1[[#This Row],[Prog.]],Hoja2!B:C,2,FALSE)</f>
        <v>Tecnologías de la información y comunicación</v>
      </c>
      <c r="E431" s="16" t="str">
        <f t="shared" si="14"/>
        <v>1</v>
      </c>
      <c r="F431" s="16" t="str">
        <f t="shared" si="15"/>
        <v>12</v>
      </c>
      <c r="G431" s="21" t="s">
        <v>440</v>
      </c>
      <c r="H431" t="s">
        <v>441</v>
      </c>
      <c r="I431">
        <v>41104</v>
      </c>
      <c r="J431">
        <v>0</v>
      </c>
      <c r="K431">
        <v>41104</v>
      </c>
      <c r="L431">
        <v>51177.9</v>
      </c>
      <c r="M431">
        <v>51177.9</v>
      </c>
      <c r="N431">
        <v>42780.04</v>
      </c>
      <c r="O431">
        <v>42780.04</v>
      </c>
    </row>
    <row r="432" spans="1:15" x14ac:dyDescent="0.25">
      <c r="A432" s="14" t="str">
        <f>MID(Tabla1[[#This Row],[Org 2]],1,2)</f>
        <v>04</v>
      </c>
      <c r="B432" s="21" t="s">
        <v>106</v>
      </c>
      <c r="C432" s="21" t="s">
        <v>110</v>
      </c>
      <c r="D432" s="15" t="str">
        <f>VLOOKUP(Tabla1[[#This Row],[Prog.]],Hoja2!B:C,2,FALSE)</f>
        <v>Tecnologías de la información y comunicación</v>
      </c>
      <c r="E432" s="16" t="str">
        <f t="shared" si="14"/>
        <v>1</v>
      </c>
      <c r="F432" s="16" t="str">
        <f t="shared" si="15"/>
        <v>12</v>
      </c>
      <c r="G432" s="21" t="s">
        <v>442</v>
      </c>
      <c r="H432" t="s">
        <v>443</v>
      </c>
      <c r="I432">
        <v>145518</v>
      </c>
      <c r="J432">
        <v>0</v>
      </c>
      <c r="K432">
        <v>145518</v>
      </c>
      <c r="L432">
        <v>136683.06</v>
      </c>
      <c r="M432">
        <v>136683.06</v>
      </c>
      <c r="N432">
        <v>116167.29</v>
      </c>
      <c r="O432">
        <v>116167.29</v>
      </c>
    </row>
    <row r="433" spans="1:15" x14ac:dyDescent="0.25">
      <c r="A433" s="14" t="str">
        <f>MID(Tabla1[[#This Row],[Org 2]],1,2)</f>
        <v>04</v>
      </c>
      <c r="B433" s="21" t="s">
        <v>106</v>
      </c>
      <c r="C433" s="21" t="s">
        <v>110</v>
      </c>
      <c r="D433" s="15" t="str">
        <f>VLOOKUP(Tabla1[[#This Row],[Prog.]],Hoja2!B:C,2,FALSE)</f>
        <v>Tecnologías de la información y comunicación</v>
      </c>
      <c r="E433" s="16" t="str">
        <f t="shared" si="14"/>
        <v>1</v>
      </c>
      <c r="F433" s="16" t="str">
        <f t="shared" si="15"/>
        <v>12</v>
      </c>
      <c r="G433" s="21" t="s">
        <v>444</v>
      </c>
      <c r="H433" t="s">
        <v>445</v>
      </c>
      <c r="I433">
        <v>417328</v>
      </c>
      <c r="J433">
        <v>0</v>
      </c>
      <c r="K433">
        <v>417328</v>
      </c>
      <c r="L433">
        <v>397384.12</v>
      </c>
      <c r="M433">
        <v>397384.12</v>
      </c>
      <c r="N433">
        <v>337695.04</v>
      </c>
      <c r="O433">
        <v>337695.04</v>
      </c>
    </row>
    <row r="434" spans="1:15" x14ac:dyDescent="0.25">
      <c r="A434" s="14" t="str">
        <f>MID(Tabla1[[#This Row],[Org 2]],1,2)</f>
        <v>04</v>
      </c>
      <c r="B434" s="21" t="s">
        <v>106</v>
      </c>
      <c r="C434" s="21" t="s">
        <v>110</v>
      </c>
      <c r="D434" s="15" t="str">
        <f>VLOOKUP(Tabla1[[#This Row],[Prog.]],Hoja2!B:C,2,FALSE)</f>
        <v>Tecnologías de la información y comunicación</v>
      </c>
      <c r="E434" s="16" t="str">
        <f t="shared" si="14"/>
        <v>1</v>
      </c>
      <c r="F434" s="16" t="str">
        <f t="shared" si="15"/>
        <v>12</v>
      </c>
      <c r="G434" s="21" t="s">
        <v>446</v>
      </c>
      <c r="H434" t="s">
        <v>447</v>
      </c>
      <c r="I434">
        <v>18248</v>
      </c>
      <c r="J434">
        <v>0</v>
      </c>
      <c r="K434">
        <v>18248</v>
      </c>
      <c r="L434">
        <v>26940.02</v>
      </c>
      <c r="M434">
        <v>26940.02</v>
      </c>
      <c r="N434">
        <v>22410.98</v>
      </c>
      <c r="O434">
        <v>22410.98</v>
      </c>
    </row>
    <row r="435" spans="1:15" x14ac:dyDescent="0.25">
      <c r="A435" s="14" t="str">
        <f>MID(Tabla1[[#This Row],[Org 2]],1,2)</f>
        <v>04</v>
      </c>
      <c r="B435" s="21" t="s">
        <v>106</v>
      </c>
      <c r="C435" s="21" t="s">
        <v>110</v>
      </c>
      <c r="D435" s="15" t="str">
        <f>VLOOKUP(Tabla1[[#This Row],[Prog.]],Hoja2!B:C,2,FALSE)</f>
        <v>Tecnologías de la información y comunicación</v>
      </c>
      <c r="E435" s="16" t="str">
        <f t="shared" si="14"/>
        <v>1</v>
      </c>
      <c r="F435" s="16" t="str">
        <f t="shared" si="15"/>
        <v>15</v>
      </c>
      <c r="G435" s="21" t="s">
        <v>587</v>
      </c>
      <c r="H435" t="s">
        <v>588</v>
      </c>
      <c r="I435">
        <v>1000</v>
      </c>
      <c r="J435">
        <v>0</v>
      </c>
      <c r="K435">
        <v>1000</v>
      </c>
      <c r="L435">
        <v>0</v>
      </c>
      <c r="M435">
        <v>0</v>
      </c>
      <c r="N435">
        <v>0</v>
      </c>
      <c r="O435">
        <v>0</v>
      </c>
    </row>
    <row r="436" spans="1:15" x14ac:dyDescent="0.25">
      <c r="A436" s="14" t="str">
        <f>MID(Tabla1[[#This Row],[Org 2]],1,2)</f>
        <v>04</v>
      </c>
      <c r="B436" s="21" t="s">
        <v>106</v>
      </c>
      <c r="C436" s="21" t="s">
        <v>110</v>
      </c>
      <c r="D436" s="15" t="str">
        <f>VLOOKUP(Tabla1[[#This Row],[Prog.]],Hoja2!B:C,2,FALSE)</f>
        <v>Tecnologías de la información y comunicación</v>
      </c>
      <c r="E436" s="16" t="str">
        <f t="shared" si="14"/>
        <v>2</v>
      </c>
      <c r="F436" s="16" t="str">
        <f t="shared" si="15"/>
        <v>20</v>
      </c>
      <c r="G436" s="21" t="s">
        <v>455</v>
      </c>
      <c r="H436" t="s">
        <v>456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5">
      <c r="A437" s="14" t="str">
        <f>MID(Tabla1[[#This Row],[Org 2]],1,2)</f>
        <v>04</v>
      </c>
      <c r="B437" s="21" t="s">
        <v>106</v>
      </c>
      <c r="C437" s="21" t="s">
        <v>110</v>
      </c>
      <c r="D437" s="15" t="str">
        <f>VLOOKUP(Tabla1[[#This Row],[Prog.]],Hoja2!B:C,2,FALSE)</f>
        <v>Tecnologías de la información y comunicación</v>
      </c>
      <c r="E437" s="16" t="str">
        <f t="shared" si="14"/>
        <v>2</v>
      </c>
      <c r="F437" s="16" t="str">
        <f t="shared" si="15"/>
        <v>21</v>
      </c>
      <c r="G437" s="21" t="s">
        <v>461</v>
      </c>
      <c r="H437" t="s">
        <v>462</v>
      </c>
      <c r="I437">
        <v>10725</v>
      </c>
      <c r="J437">
        <v>0</v>
      </c>
      <c r="K437">
        <v>10725</v>
      </c>
      <c r="L437">
        <v>12418.6</v>
      </c>
      <c r="M437">
        <v>10878.65</v>
      </c>
      <c r="N437">
        <v>5937.63</v>
      </c>
      <c r="O437">
        <v>5937.63</v>
      </c>
    </row>
    <row r="438" spans="1:15" x14ac:dyDescent="0.25">
      <c r="A438" s="14" t="str">
        <f>MID(Tabla1[[#This Row],[Org 2]],1,2)</f>
        <v>04</v>
      </c>
      <c r="B438" s="21" t="s">
        <v>106</v>
      </c>
      <c r="C438" s="21" t="s">
        <v>110</v>
      </c>
      <c r="D438" s="15" t="str">
        <f>VLOOKUP(Tabla1[[#This Row],[Prog.]],Hoja2!B:C,2,FALSE)</f>
        <v>Tecnologías de la información y comunicación</v>
      </c>
      <c r="E438" s="16" t="str">
        <f t="shared" si="14"/>
        <v>2</v>
      </c>
      <c r="F438" s="16" t="str">
        <f t="shared" si="15"/>
        <v>21</v>
      </c>
      <c r="G438" s="21" t="s">
        <v>727</v>
      </c>
      <c r="H438" t="s">
        <v>560</v>
      </c>
      <c r="I438">
        <v>1201032</v>
      </c>
      <c r="J438">
        <v>0</v>
      </c>
      <c r="K438">
        <v>1201032</v>
      </c>
      <c r="L438">
        <v>1175966.47</v>
      </c>
      <c r="M438">
        <v>1175966.47</v>
      </c>
      <c r="N438">
        <v>942425.88</v>
      </c>
      <c r="O438">
        <v>942425.88</v>
      </c>
    </row>
    <row r="439" spans="1:15" x14ac:dyDescent="0.25">
      <c r="A439" s="14" t="str">
        <f>MID(Tabla1[[#This Row],[Org 2]],1,2)</f>
        <v>04</v>
      </c>
      <c r="B439" s="21" t="s">
        <v>106</v>
      </c>
      <c r="C439" s="21" t="s">
        <v>110</v>
      </c>
      <c r="D439" s="15" t="str">
        <f>VLOOKUP(Tabla1[[#This Row],[Prog.]],Hoja2!B:C,2,FALSE)</f>
        <v>Tecnologías de la información y comunicación</v>
      </c>
      <c r="E439" s="16" t="str">
        <f t="shared" si="14"/>
        <v>2</v>
      </c>
      <c r="F439" s="16" t="str">
        <f t="shared" si="15"/>
        <v>22</v>
      </c>
      <c r="G439" s="21" t="s">
        <v>705</v>
      </c>
      <c r="H439" t="s">
        <v>706</v>
      </c>
      <c r="I439">
        <v>51363</v>
      </c>
      <c r="J439">
        <v>0</v>
      </c>
      <c r="K439">
        <v>51363</v>
      </c>
      <c r="L439">
        <v>48522.080000000002</v>
      </c>
      <c r="M439">
        <v>48522.080000000002</v>
      </c>
      <c r="N439">
        <v>17795.79</v>
      </c>
      <c r="O439">
        <v>17795.79</v>
      </c>
    </row>
    <row r="440" spans="1:15" x14ac:dyDescent="0.25">
      <c r="A440" s="14" t="str">
        <f>MID(Tabla1[[#This Row],[Org 2]],1,2)</f>
        <v>04</v>
      </c>
      <c r="B440" s="21" t="s">
        <v>106</v>
      </c>
      <c r="C440" s="21" t="s">
        <v>110</v>
      </c>
      <c r="D440" s="15" t="str">
        <f>VLOOKUP(Tabla1[[#This Row],[Prog.]],Hoja2!B:C,2,FALSE)</f>
        <v>Tecnologías de la información y comunicación</v>
      </c>
      <c r="E440" s="16" t="str">
        <f t="shared" si="14"/>
        <v>2</v>
      </c>
      <c r="F440" s="16" t="str">
        <f t="shared" si="15"/>
        <v>22</v>
      </c>
      <c r="G440" s="21" t="s">
        <v>469</v>
      </c>
      <c r="H440" t="s">
        <v>470</v>
      </c>
      <c r="I440">
        <v>81296</v>
      </c>
      <c r="J440">
        <v>0</v>
      </c>
      <c r="K440">
        <v>81296</v>
      </c>
      <c r="L440">
        <v>70000</v>
      </c>
      <c r="M440">
        <v>70000</v>
      </c>
      <c r="N440">
        <v>49136.82</v>
      </c>
      <c r="O440">
        <v>49136.82</v>
      </c>
    </row>
    <row r="441" spans="1:15" x14ac:dyDescent="0.25">
      <c r="A441" s="14" t="str">
        <f>MID(Tabla1[[#This Row],[Org 2]],1,2)</f>
        <v>04</v>
      </c>
      <c r="B441" s="21" t="s">
        <v>106</v>
      </c>
      <c r="C441" s="21" t="s">
        <v>110</v>
      </c>
      <c r="D441" s="15" t="str">
        <f>VLOOKUP(Tabla1[[#This Row],[Prog.]],Hoja2!B:C,2,FALSE)</f>
        <v>Tecnologías de la información y comunicación</v>
      </c>
      <c r="E441" s="16" t="str">
        <f t="shared" si="14"/>
        <v>2</v>
      </c>
      <c r="F441" s="16" t="str">
        <f t="shared" si="15"/>
        <v>22</v>
      </c>
      <c r="G441" s="21" t="s">
        <v>728</v>
      </c>
      <c r="H441" t="s">
        <v>729</v>
      </c>
      <c r="I441">
        <v>432824</v>
      </c>
      <c r="J441">
        <v>0</v>
      </c>
      <c r="K441">
        <v>432824</v>
      </c>
      <c r="L441">
        <v>328829.09999999998</v>
      </c>
      <c r="M441">
        <v>328829.09999999998</v>
      </c>
      <c r="N441">
        <v>245218.27</v>
      </c>
      <c r="O441">
        <v>245218.27</v>
      </c>
    </row>
    <row r="442" spans="1:15" x14ac:dyDescent="0.25">
      <c r="A442" s="14" t="str">
        <f>MID(Tabla1[[#This Row],[Org 2]],1,2)</f>
        <v>04</v>
      </c>
      <c r="B442" s="21" t="s">
        <v>106</v>
      </c>
      <c r="C442" s="21" t="s">
        <v>110</v>
      </c>
      <c r="D442" s="15" t="str">
        <f>VLOOKUP(Tabla1[[#This Row],[Prog.]],Hoja2!B:C,2,FALSE)</f>
        <v>Tecnologías de la información y comunicación</v>
      </c>
      <c r="E442" s="16" t="str">
        <f t="shared" si="14"/>
        <v>2</v>
      </c>
      <c r="F442" s="16" t="str">
        <f t="shared" si="15"/>
        <v>22</v>
      </c>
      <c r="G442" s="21" t="s">
        <v>483</v>
      </c>
      <c r="H442" t="s">
        <v>484</v>
      </c>
      <c r="I442">
        <v>3000</v>
      </c>
      <c r="J442">
        <v>0</v>
      </c>
      <c r="K442">
        <v>3000</v>
      </c>
      <c r="L442">
        <v>25670.49</v>
      </c>
      <c r="M442">
        <v>25670.49</v>
      </c>
      <c r="N442">
        <v>5868.73</v>
      </c>
      <c r="O442">
        <v>5868.73</v>
      </c>
    </row>
    <row r="443" spans="1:15" x14ac:dyDescent="0.25">
      <c r="A443" s="14" t="str">
        <f>MID(Tabla1[[#This Row],[Org 2]],1,2)</f>
        <v>04</v>
      </c>
      <c r="B443" s="21" t="s">
        <v>106</v>
      </c>
      <c r="C443" s="21" t="s">
        <v>110</v>
      </c>
      <c r="D443" s="15" t="str">
        <f>VLOOKUP(Tabla1[[#This Row],[Prog.]],Hoja2!B:C,2,FALSE)</f>
        <v>Tecnologías de la información y comunicación</v>
      </c>
      <c r="E443" s="16" t="str">
        <f t="shared" si="14"/>
        <v>2</v>
      </c>
      <c r="F443" s="16" t="str">
        <f t="shared" si="15"/>
        <v>22</v>
      </c>
      <c r="G443" s="21" t="s">
        <v>485</v>
      </c>
      <c r="H443" t="s">
        <v>486</v>
      </c>
      <c r="I443">
        <v>15331</v>
      </c>
      <c r="J443">
        <v>0</v>
      </c>
      <c r="K443">
        <v>15331</v>
      </c>
      <c r="L443">
        <v>11724.78</v>
      </c>
      <c r="M443">
        <v>11724.78</v>
      </c>
      <c r="N443">
        <v>9770.6</v>
      </c>
      <c r="O443">
        <v>9770.6</v>
      </c>
    </row>
    <row r="444" spans="1:15" x14ac:dyDescent="0.25">
      <c r="A444" s="14" t="str">
        <f>MID(Tabla1[[#This Row],[Org 2]],1,2)</f>
        <v>04</v>
      </c>
      <c r="B444" s="21" t="s">
        <v>106</v>
      </c>
      <c r="C444" s="21" t="s">
        <v>110</v>
      </c>
      <c r="D444" s="15" t="str">
        <f>VLOOKUP(Tabla1[[#This Row],[Prog.]],Hoja2!B:C,2,FALSE)</f>
        <v>Tecnologías de la información y comunicación</v>
      </c>
      <c r="E444" s="16" t="str">
        <f t="shared" si="14"/>
        <v>2</v>
      </c>
      <c r="F444" s="16" t="str">
        <f t="shared" si="15"/>
        <v>22</v>
      </c>
      <c r="G444" s="21" t="s">
        <v>694</v>
      </c>
      <c r="H444" t="s">
        <v>695</v>
      </c>
      <c r="I444">
        <v>40064</v>
      </c>
      <c r="J444">
        <v>0</v>
      </c>
      <c r="K444">
        <v>40064</v>
      </c>
      <c r="L444">
        <v>40063.1</v>
      </c>
      <c r="M444">
        <v>40063.1</v>
      </c>
      <c r="N444">
        <v>15889.91</v>
      </c>
      <c r="O444">
        <v>15889.91</v>
      </c>
    </row>
    <row r="445" spans="1:15" x14ac:dyDescent="0.25">
      <c r="A445" s="14" t="str">
        <f>MID(Tabla1[[#This Row],[Org 2]],1,2)</f>
        <v>04</v>
      </c>
      <c r="B445" s="21" t="s">
        <v>106</v>
      </c>
      <c r="C445" s="21" t="s">
        <v>110</v>
      </c>
      <c r="D445" s="15" t="str">
        <f>VLOOKUP(Tabla1[[#This Row],[Prog.]],Hoja2!B:C,2,FALSE)</f>
        <v>Tecnologías de la información y comunicación</v>
      </c>
      <c r="E445" s="16" t="str">
        <f t="shared" si="14"/>
        <v>2</v>
      </c>
      <c r="F445" s="16" t="str">
        <f t="shared" si="15"/>
        <v>22</v>
      </c>
      <c r="G445" s="21" t="s">
        <v>489</v>
      </c>
      <c r="H445" t="s">
        <v>490</v>
      </c>
      <c r="I445">
        <v>19965</v>
      </c>
      <c r="J445">
        <v>0</v>
      </c>
      <c r="K445">
        <v>19965</v>
      </c>
      <c r="L445">
        <v>32882.480000000003</v>
      </c>
      <c r="M445">
        <v>32882.480000000003</v>
      </c>
      <c r="N445">
        <v>7119.16</v>
      </c>
      <c r="O445">
        <v>7119.16</v>
      </c>
    </row>
    <row r="446" spans="1:15" x14ac:dyDescent="0.25">
      <c r="A446" s="14" t="str">
        <f>MID(Tabla1[[#This Row],[Org 2]],1,2)</f>
        <v>04</v>
      </c>
      <c r="B446" s="21" t="s">
        <v>106</v>
      </c>
      <c r="C446" s="21" t="s">
        <v>110</v>
      </c>
      <c r="D446" s="15" t="str">
        <f>VLOOKUP(Tabla1[[#This Row],[Prog.]],Hoja2!B:C,2,FALSE)</f>
        <v>Tecnologías de la información y comunicación</v>
      </c>
      <c r="E446" s="16" t="str">
        <f t="shared" si="14"/>
        <v>2</v>
      </c>
      <c r="F446" s="16" t="str">
        <f t="shared" si="15"/>
        <v>23</v>
      </c>
      <c r="G446" s="21" t="s">
        <v>491</v>
      </c>
      <c r="H446" t="s">
        <v>492</v>
      </c>
      <c r="I446">
        <v>500</v>
      </c>
      <c r="J446">
        <v>0</v>
      </c>
      <c r="K446">
        <v>500</v>
      </c>
      <c r="L446">
        <v>344.3</v>
      </c>
      <c r="M446">
        <v>344.3</v>
      </c>
      <c r="N446">
        <v>344.3</v>
      </c>
      <c r="O446">
        <v>344.3</v>
      </c>
    </row>
    <row r="447" spans="1:15" x14ac:dyDescent="0.25">
      <c r="A447" s="14" t="str">
        <f>MID(Tabla1[[#This Row],[Org 2]],1,2)</f>
        <v>04</v>
      </c>
      <c r="B447" s="21" t="s">
        <v>106</v>
      </c>
      <c r="C447" s="21" t="s">
        <v>110</v>
      </c>
      <c r="D447" s="15" t="str">
        <f>VLOOKUP(Tabla1[[#This Row],[Prog.]],Hoja2!B:C,2,FALSE)</f>
        <v>Tecnologías de la información y comunicación</v>
      </c>
      <c r="E447" s="16" t="str">
        <f t="shared" si="14"/>
        <v>2</v>
      </c>
      <c r="F447" s="16" t="str">
        <f t="shared" si="15"/>
        <v>23</v>
      </c>
      <c r="G447" s="21" t="s">
        <v>493</v>
      </c>
      <c r="H447" t="s">
        <v>494</v>
      </c>
      <c r="I447">
        <v>500</v>
      </c>
      <c r="J447">
        <v>0</v>
      </c>
      <c r="K447">
        <v>500</v>
      </c>
      <c r="L447">
        <v>0</v>
      </c>
      <c r="M447">
        <v>0</v>
      </c>
      <c r="N447">
        <v>0</v>
      </c>
      <c r="O447">
        <v>0</v>
      </c>
    </row>
    <row r="448" spans="1:15" x14ac:dyDescent="0.25">
      <c r="A448" s="14" t="str">
        <f>MID(Tabla1[[#This Row],[Org 2]],1,2)</f>
        <v>04</v>
      </c>
      <c r="B448" s="21" t="s">
        <v>106</v>
      </c>
      <c r="C448" s="21" t="s">
        <v>110</v>
      </c>
      <c r="D448" s="15" t="str">
        <f>VLOOKUP(Tabla1[[#This Row],[Prog.]],Hoja2!B:C,2,FALSE)</f>
        <v>Tecnologías de la información y comunicación</v>
      </c>
      <c r="E448" s="16" t="str">
        <f t="shared" si="14"/>
        <v>6</v>
      </c>
      <c r="F448" s="16" t="str">
        <f t="shared" si="15"/>
        <v>62</v>
      </c>
      <c r="G448" s="21" t="s">
        <v>559</v>
      </c>
      <c r="H448" t="s">
        <v>560</v>
      </c>
      <c r="I448">
        <v>496928</v>
      </c>
      <c r="J448">
        <v>0</v>
      </c>
      <c r="K448">
        <v>496928</v>
      </c>
      <c r="L448">
        <v>429831.64</v>
      </c>
      <c r="M448">
        <v>429831.64</v>
      </c>
      <c r="N448">
        <v>46113.23</v>
      </c>
      <c r="O448">
        <v>28322.6</v>
      </c>
    </row>
    <row r="449" spans="1:15" x14ac:dyDescent="0.25">
      <c r="A449" s="14" t="str">
        <f>MID(Tabla1[[#This Row],[Org 2]],1,2)</f>
        <v>04</v>
      </c>
      <c r="B449" s="21" t="s">
        <v>106</v>
      </c>
      <c r="C449" s="21" t="s">
        <v>110</v>
      </c>
      <c r="D449" s="15" t="str">
        <f>VLOOKUP(Tabla1[[#This Row],[Prog.]],Hoja2!B:C,2,FALSE)</f>
        <v>Tecnologías de la información y comunicación</v>
      </c>
      <c r="E449" s="16" t="str">
        <f t="shared" ref="E449:E512" si="16">LEFT(G449,1)</f>
        <v>6</v>
      </c>
      <c r="F449" s="16" t="str">
        <f t="shared" ref="F449:F512" si="17">LEFT(G449,2)</f>
        <v>63</v>
      </c>
      <c r="G449" s="21" t="s">
        <v>730</v>
      </c>
      <c r="H449" t="s">
        <v>560</v>
      </c>
      <c r="I449">
        <v>1217785</v>
      </c>
      <c r="J449">
        <v>3829.37</v>
      </c>
      <c r="K449">
        <v>1221614.3700000001</v>
      </c>
      <c r="L449">
        <v>1145947.21</v>
      </c>
      <c r="M449">
        <v>1145947.21</v>
      </c>
      <c r="N449">
        <v>660664.21</v>
      </c>
      <c r="O449">
        <v>660664.21</v>
      </c>
    </row>
    <row r="450" spans="1:15" x14ac:dyDescent="0.25">
      <c r="A450" s="14" t="str">
        <f>MID(Tabla1[[#This Row],[Org 2]],1,2)</f>
        <v>04</v>
      </c>
      <c r="B450" s="21" t="s">
        <v>106</v>
      </c>
      <c r="C450" s="21" t="s">
        <v>110</v>
      </c>
      <c r="D450" s="15" t="str">
        <f>VLOOKUP(Tabla1[[#This Row],[Prog.]],Hoja2!B:C,2,FALSE)</f>
        <v>Tecnologías de la información y comunicación</v>
      </c>
      <c r="E450" s="16" t="str">
        <f t="shared" si="16"/>
        <v>6</v>
      </c>
      <c r="F450" s="16" t="str">
        <f t="shared" si="17"/>
        <v>64</v>
      </c>
      <c r="G450" s="21" t="s">
        <v>624</v>
      </c>
      <c r="H450" t="s">
        <v>625</v>
      </c>
      <c r="I450">
        <v>2853987</v>
      </c>
      <c r="J450">
        <v>84908.73</v>
      </c>
      <c r="K450">
        <v>2938895.73</v>
      </c>
      <c r="L450">
        <v>2879512.96</v>
      </c>
      <c r="M450">
        <v>2851203.98</v>
      </c>
      <c r="N450">
        <v>1512904.85</v>
      </c>
      <c r="O450">
        <v>1450984</v>
      </c>
    </row>
    <row r="451" spans="1:15" x14ac:dyDescent="0.25">
      <c r="A451" s="14" t="str">
        <f>MID(Tabla1[[#This Row],[Org 2]],1,2)</f>
        <v>04</v>
      </c>
      <c r="B451" s="21" t="s">
        <v>106</v>
      </c>
      <c r="C451" s="21" t="s">
        <v>111</v>
      </c>
      <c r="D451" s="15" t="str">
        <f>VLOOKUP(Tabla1[[#This Row],[Prog.]],Hoja2!B:C,2,FALSE)</f>
        <v>Dirección del área de hacienda, personal y modernización administrativa</v>
      </c>
      <c r="E451" s="16" t="str">
        <f t="shared" si="16"/>
        <v>1</v>
      </c>
      <c r="F451" s="16" t="str">
        <f t="shared" si="17"/>
        <v>12</v>
      </c>
      <c r="G451" s="21" t="s">
        <v>432</v>
      </c>
      <c r="H451" t="s">
        <v>433</v>
      </c>
      <c r="I451">
        <v>108524</v>
      </c>
      <c r="J451">
        <v>0</v>
      </c>
      <c r="K451">
        <v>108524</v>
      </c>
      <c r="L451">
        <v>105603.37</v>
      </c>
      <c r="M451">
        <v>105603.37</v>
      </c>
      <c r="N451">
        <v>85920.87</v>
      </c>
      <c r="O451">
        <v>85920.87</v>
      </c>
    </row>
    <row r="452" spans="1:15" x14ac:dyDescent="0.25">
      <c r="A452" s="14" t="str">
        <f>MID(Tabla1[[#This Row],[Org 2]],1,2)</f>
        <v>04</v>
      </c>
      <c r="B452" s="21" t="s">
        <v>106</v>
      </c>
      <c r="C452" s="21" t="s">
        <v>111</v>
      </c>
      <c r="D452" s="15" t="str">
        <f>VLOOKUP(Tabla1[[#This Row],[Prog.]],Hoja2!B:C,2,FALSE)</f>
        <v>Dirección del área de hacienda, personal y modernización administrativa</v>
      </c>
      <c r="E452" s="16" t="str">
        <f t="shared" si="16"/>
        <v>1</v>
      </c>
      <c r="F452" s="16" t="str">
        <f t="shared" si="17"/>
        <v>12</v>
      </c>
      <c r="G452" s="21" t="s">
        <v>434</v>
      </c>
      <c r="H452" t="s">
        <v>435</v>
      </c>
      <c r="I452">
        <v>23858</v>
      </c>
      <c r="J452">
        <v>0</v>
      </c>
      <c r="K452">
        <v>23858</v>
      </c>
      <c r="L452">
        <v>16024.08</v>
      </c>
      <c r="M452">
        <v>16024.08</v>
      </c>
      <c r="N452">
        <v>13599.19</v>
      </c>
      <c r="O452">
        <v>13599.19</v>
      </c>
    </row>
    <row r="453" spans="1:15" x14ac:dyDescent="0.25">
      <c r="A453" s="14" t="str">
        <f>MID(Tabla1[[#This Row],[Org 2]],1,2)</f>
        <v>04</v>
      </c>
      <c r="B453" s="21" t="s">
        <v>106</v>
      </c>
      <c r="C453" s="21" t="s">
        <v>111</v>
      </c>
      <c r="D453" s="15" t="str">
        <f>VLOOKUP(Tabla1[[#This Row],[Prog.]],Hoja2!B:C,2,FALSE)</f>
        <v>Dirección del área de hacienda, personal y modernización administrativa</v>
      </c>
      <c r="E453" s="16" t="str">
        <f t="shared" si="16"/>
        <v>1</v>
      </c>
      <c r="F453" s="16" t="str">
        <f t="shared" si="17"/>
        <v>12</v>
      </c>
      <c r="G453" s="21" t="s">
        <v>436</v>
      </c>
      <c r="H453" t="s">
        <v>437</v>
      </c>
      <c r="I453">
        <v>60907</v>
      </c>
      <c r="J453">
        <v>0</v>
      </c>
      <c r="K453">
        <v>60907</v>
      </c>
      <c r="L453">
        <v>47391.06</v>
      </c>
      <c r="M453">
        <v>47391.06</v>
      </c>
      <c r="N453">
        <v>36831.699999999997</v>
      </c>
      <c r="O453">
        <v>36831.699999999997</v>
      </c>
    </row>
    <row r="454" spans="1:15" x14ac:dyDescent="0.25">
      <c r="A454" s="14" t="str">
        <f>MID(Tabla1[[#This Row],[Org 2]],1,2)</f>
        <v>04</v>
      </c>
      <c r="B454" s="21" t="s">
        <v>106</v>
      </c>
      <c r="C454" s="21" t="s">
        <v>111</v>
      </c>
      <c r="D454" s="15" t="str">
        <f>VLOOKUP(Tabla1[[#This Row],[Prog.]],Hoja2!B:C,2,FALSE)</f>
        <v>Dirección del área de hacienda, personal y modernización administrativa</v>
      </c>
      <c r="E454" s="16" t="str">
        <f t="shared" si="16"/>
        <v>1</v>
      </c>
      <c r="F454" s="16" t="str">
        <f t="shared" si="17"/>
        <v>12</v>
      </c>
      <c r="G454" s="21" t="s">
        <v>438</v>
      </c>
      <c r="H454" t="s">
        <v>439</v>
      </c>
      <c r="I454">
        <v>20651</v>
      </c>
      <c r="J454">
        <v>0</v>
      </c>
      <c r="K454">
        <v>20651</v>
      </c>
      <c r="L454">
        <v>20104.25</v>
      </c>
      <c r="M454">
        <v>20104.25</v>
      </c>
      <c r="N454">
        <v>17043.89</v>
      </c>
      <c r="O454">
        <v>17043.89</v>
      </c>
    </row>
    <row r="455" spans="1:15" x14ac:dyDescent="0.25">
      <c r="A455" s="14" t="str">
        <f>MID(Tabla1[[#This Row],[Org 2]],1,2)</f>
        <v>04</v>
      </c>
      <c r="B455" s="21" t="s">
        <v>106</v>
      </c>
      <c r="C455" s="21" t="s">
        <v>111</v>
      </c>
      <c r="D455" s="15" t="str">
        <f>VLOOKUP(Tabla1[[#This Row],[Prog.]],Hoja2!B:C,2,FALSE)</f>
        <v>Dirección del área de hacienda, personal y modernización administrativa</v>
      </c>
      <c r="E455" s="16" t="str">
        <f t="shared" si="16"/>
        <v>1</v>
      </c>
      <c r="F455" s="16" t="str">
        <f t="shared" si="17"/>
        <v>12</v>
      </c>
      <c r="G455" s="21" t="s">
        <v>440</v>
      </c>
      <c r="H455" t="s">
        <v>441</v>
      </c>
      <c r="I455">
        <v>68946</v>
      </c>
      <c r="J455">
        <v>0</v>
      </c>
      <c r="K455">
        <v>68946</v>
      </c>
      <c r="L455">
        <v>67079.570000000007</v>
      </c>
      <c r="M455">
        <v>67079.570000000007</v>
      </c>
      <c r="N455">
        <v>55785.63</v>
      </c>
      <c r="O455">
        <v>55785.63</v>
      </c>
    </row>
    <row r="456" spans="1:15" x14ac:dyDescent="0.25">
      <c r="A456" s="14" t="str">
        <f>MID(Tabla1[[#This Row],[Org 2]],1,2)</f>
        <v>04</v>
      </c>
      <c r="B456" s="21" t="s">
        <v>106</v>
      </c>
      <c r="C456" s="21" t="s">
        <v>111</v>
      </c>
      <c r="D456" s="15" t="str">
        <f>VLOOKUP(Tabla1[[#This Row],[Prog.]],Hoja2!B:C,2,FALSE)</f>
        <v>Dirección del área de hacienda, personal y modernización administrativa</v>
      </c>
      <c r="E456" s="16" t="str">
        <f t="shared" si="16"/>
        <v>1</v>
      </c>
      <c r="F456" s="16" t="str">
        <f t="shared" si="17"/>
        <v>12</v>
      </c>
      <c r="G456" s="21" t="s">
        <v>442</v>
      </c>
      <c r="H456" t="s">
        <v>443</v>
      </c>
      <c r="I456">
        <v>148911</v>
      </c>
      <c r="J456">
        <v>0</v>
      </c>
      <c r="K456">
        <v>148911</v>
      </c>
      <c r="L456">
        <v>139239.45000000001</v>
      </c>
      <c r="M456">
        <v>139239.45000000001</v>
      </c>
      <c r="N456">
        <v>106393.15</v>
      </c>
      <c r="O456">
        <v>106393.15</v>
      </c>
    </row>
    <row r="457" spans="1:15" x14ac:dyDescent="0.25">
      <c r="A457" s="14" t="str">
        <f>MID(Tabla1[[#This Row],[Org 2]],1,2)</f>
        <v>04</v>
      </c>
      <c r="B457" s="21" t="s">
        <v>106</v>
      </c>
      <c r="C457" s="21" t="s">
        <v>111</v>
      </c>
      <c r="D457" s="15" t="str">
        <f>VLOOKUP(Tabla1[[#This Row],[Prog.]],Hoja2!B:C,2,FALSE)</f>
        <v>Dirección del área de hacienda, personal y modernización administrativa</v>
      </c>
      <c r="E457" s="16" t="str">
        <f t="shared" si="16"/>
        <v>1</v>
      </c>
      <c r="F457" s="16" t="str">
        <f t="shared" si="17"/>
        <v>12</v>
      </c>
      <c r="G457" s="21" t="s">
        <v>444</v>
      </c>
      <c r="H457" t="s">
        <v>445</v>
      </c>
      <c r="I457">
        <v>356161</v>
      </c>
      <c r="J457">
        <v>0</v>
      </c>
      <c r="K457">
        <v>356161</v>
      </c>
      <c r="L457">
        <v>315262.24</v>
      </c>
      <c r="M457">
        <v>315262.24</v>
      </c>
      <c r="N457">
        <v>273258.96000000002</v>
      </c>
      <c r="O457">
        <v>273258.96000000002</v>
      </c>
    </row>
    <row r="458" spans="1:15" x14ac:dyDescent="0.25">
      <c r="A458" s="14" t="str">
        <f>MID(Tabla1[[#This Row],[Org 2]],1,2)</f>
        <v>04</v>
      </c>
      <c r="B458" s="21" t="s">
        <v>106</v>
      </c>
      <c r="C458" s="21" t="s">
        <v>111</v>
      </c>
      <c r="D458" s="15" t="str">
        <f>VLOOKUP(Tabla1[[#This Row],[Prog.]],Hoja2!B:C,2,FALSE)</f>
        <v>Dirección del área de hacienda, personal y modernización administrativa</v>
      </c>
      <c r="E458" s="16" t="str">
        <f t="shared" si="16"/>
        <v>1</v>
      </c>
      <c r="F458" s="16" t="str">
        <f t="shared" si="17"/>
        <v>12</v>
      </c>
      <c r="G458" s="21" t="s">
        <v>446</v>
      </c>
      <c r="H458" t="s">
        <v>447</v>
      </c>
      <c r="I458">
        <v>33593</v>
      </c>
      <c r="J458">
        <v>0</v>
      </c>
      <c r="K458">
        <v>33593</v>
      </c>
      <c r="L458">
        <v>37298.410000000003</v>
      </c>
      <c r="M458">
        <v>37298.410000000003</v>
      </c>
      <c r="N458">
        <v>31243.27</v>
      </c>
      <c r="O458">
        <v>31243.27</v>
      </c>
    </row>
    <row r="459" spans="1:15" x14ac:dyDescent="0.25">
      <c r="A459" s="14" t="str">
        <f>MID(Tabla1[[#This Row],[Org 2]],1,2)</f>
        <v>04</v>
      </c>
      <c r="B459" s="21" t="s">
        <v>106</v>
      </c>
      <c r="C459" s="21" t="s">
        <v>111</v>
      </c>
      <c r="D459" s="15" t="str">
        <f>VLOOKUP(Tabla1[[#This Row],[Prog.]],Hoja2!B:C,2,FALSE)</f>
        <v>Dirección del área de hacienda, personal y modernización administrativa</v>
      </c>
      <c r="E459" s="16" t="str">
        <f t="shared" si="16"/>
        <v>2</v>
      </c>
      <c r="F459" s="16" t="str">
        <f t="shared" si="17"/>
        <v>20</v>
      </c>
      <c r="G459" s="21" t="s">
        <v>455</v>
      </c>
      <c r="H459" t="s">
        <v>456</v>
      </c>
      <c r="I459">
        <v>4000</v>
      </c>
      <c r="J459">
        <v>0</v>
      </c>
      <c r="K459">
        <v>4000</v>
      </c>
      <c r="L459">
        <v>3956.7</v>
      </c>
      <c r="M459">
        <v>3956.7</v>
      </c>
      <c r="N459">
        <v>2228.34</v>
      </c>
      <c r="O459">
        <v>2228.34</v>
      </c>
    </row>
    <row r="460" spans="1:15" x14ac:dyDescent="0.25">
      <c r="A460" s="14" t="str">
        <f>MID(Tabla1[[#This Row],[Org 2]],1,2)</f>
        <v>04</v>
      </c>
      <c r="B460" s="21" t="s">
        <v>106</v>
      </c>
      <c r="C460" s="21" t="s">
        <v>111</v>
      </c>
      <c r="D460" s="15" t="str">
        <f>VLOOKUP(Tabla1[[#This Row],[Prog.]],Hoja2!B:C,2,FALSE)</f>
        <v>Dirección del área de hacienda, personal y modernización administrativa</v>
      </c>
      <c r="E460" s="16" t="str">
        <f t="shared" si="16"/>
        <v>2</v>
      </c>
      <c r="F460" s="16" t="str">
        <f t="shared" si="17"/>
        <v>22</v>
      </c>
      <c r="G460" s="21" t="s">
        <v>473</v>
      </c>
      <c r="H460" t="s">
        <v>474</v>
      </c>
      <c r="I460">
        <v>0</v>
      </c>
      <c r="J460">
        <v>0</v>
      </c>
      <c r="K460">
        <v>0</v>
      </c>
      <c r="L460">
        <v>78.53</v>
      </c>
      <c r="M460">
        <v>78.53</v>
      </c>
      <c r="N460">
        <v>78.53</v>
      </c>
      <c r="O460">
        <v>78.53</v>
      </c>
    </row>
    <row r="461" spans="1:15" x14ac:dyDescent="0.25">
      <c r="A461" s="14" t="str">
        <f>MID(Tabla1[[#This Row],[Org 2]],1,2)</f>
        <v>04</v>
      </c>
      <c r="B461" s="21" t="s">
        <v>106</v>
      </c>
      <c r="C461" s="21" t="s">
        <v>111</v>
      </c>
      <c r="D461" s="15" t="str">
        <f>VLOOKUP(Tabla1[[#This Row],[Prog.]],Hoja2!B:C,2,FALSE)</f>
        <v>Dirección del área de hacienda, personal y modernización administrativa</v>
      </c>
      <c r="E461" s="16" t="str">
        <f t="shared" si="16"/>
        <v>2</v>
      </c>
      <c r="F461" s="16" t="str">
        <f t="shared" si="17"/>
        <v>22</v>
      </c>
      <c r="G461" s="21" t="s">
        <v>487</v>
      </c>
      <c r="H461" t="s">
        <v>488</v>
      </c>
      <c r="I461">
        <v>15250</v>
      </c>
      <c r="J461">
        <v>-8500</v>
      </c>
      <c r="K461">
        <v>6750</v>
      </c>
      <c r="L461">
        <v>0</v>
      </c>
      <c r="M461">
        <v>0</v>
      </c>
      <c r="N461">
        <v>0</v>
      </c>
      <c r="O461">
        <v>0</v>
      </c>
    </row>
    <row r="462" spans="1:15" x14ac:dyDescent="0.25">
      <c r="A462" s="14" t="str">
        <f>MID(Tabla1[[#This Row],[Org 2]],1,2)</f>
        <v>04</v>
      </c>
      <c r="B462" s="21" t="s">
        <v>106</v>
      </c>
      <c r="C462" s="21" t="s">
        <v>111</v>
      </c>
      <c r="D462" s="15" t="str">
        <f>VLOOKUP(Tabla1[[#This Row],[Prog.]],Hoja2!B:C,2,FALSE)</f>
        <v>Dirección del área de hacienda, personal y modernización administrativa</v>
      </c>
      <c r="E462" s="16" t="str">
        <f t="shared" si="16"/>
        <v>2</v>
      </c>
      <c r="F462" s="16" t="str">
        <f t="shared" si="17"/>
        <v>23</v>
      </c>
      <c r="G462" s="21" t="s">
        <v>573</v>
      </c>
      <c r="H462" t="s">
        <v>731</v>
      </c>
      <c r="I462">
        <v>1000</v>
      </c>
      <c r="J462">
        <v>0</v>
      </c>
      <c r="K462">
        <v>1000</v>
      </c>
      <c r="L462">
        <v>0</v>
      </c>
      <c r="M462">
        <v>0</v>
      </c>
      <c r="N462">
        <v>0</v>
      </c>
      <c r="O462">
        <v>0</v>
      </c>
    </row>
    <row r="463" spans="1:15" x14ac:dyDescent="0.25">
      <c r="A463" s="14" t="str">
        <f>MID(Tabla1[[#This Row],[Org 2]],1,2)</f>
        <v>04</v>
      </c>
      <c r="B463" s="21" t="s">
        <v>106</v>
      </c>
      <c r="C463" s="21" t="s">
        <v>111</v>
      </c>
      <c r="D463" s="15" t="str">
        <f>VLOOKUP(Tabla1[[#This Row],[Prog.]],Hoja2!B:C,2,FALSE)</f>
        <v>Dirección del área de hacienda, personal y modernización administrativa</v>
      </c>
      <c r="E463" s="16" t="str">
        <f t="shared" si="16"/>
        <v>2</v>
      </c>
      <c r="F463" s="16" t="str">
        <f t="shared" si="17"/>
        <v>23</v>
      </c>
      <c r="G463" s="21" t="s">
        <v>491</v>
      </c>
      <c r="H463" t="s">
        <v>492</v>
      </c>
      <c r="I463">
        <v>1000</v>
      </c>
      <c r="J463">
        <v>0</v>
      </c>
      <c r="K463">
        <v>1000</v>
      </c>
      <c r="L463">
        <v>0</v>
      </c>
      <c r="M463">
        <v>0</v>
      </c>
      <c r="N463">
        <v>0</v>
      </c>
      <c r="O463">
        <v>0</v>
      </c>
    </row>
    <row r="464" spans="1:15" x14ac:dyDescent="0.25">
      <c r="A464" s="14" t="str">
        <f>MID(Tabla1[[#This Row],[Org 2]],1,2)</f>
        <v>04</v>
      </c>
      <c r="B464" s="21" t="s">
        <v>106</v>
      </c>
      <c r="C464" s="21" t="s">
        <v>111</v>
      </c>
      <c r="D464" s="15" t="str">
        <f>VLOOKUP(Tabla1[[#This Row],[Prog.]],Hoja2!B:C,2,FALSE)</f>
        <v>Dirección del área de hacienda, personal y modernización administrativa</v>
      </c>
      <c r="E464" s="16" t="str">
        <f t="shared" si="16"/>
        <v>3</v>
      </c>
      <c r="F464" s="16" t="str">
        <f t="shared" si="17"/>
        <v>35</v>
      </c>
      <c r="G464" s="21" t="s">
        <v>606</v>
      </c>
      <c r="H464" t="s">
        <v>607</v>
      </c>
      <c r="I464">
        <v>200</v>
      </c>
      <c r="J464">
        <v>0</v>
      </c>
      <c r="K464">
        <v>200</v>
      </c>
      <c r="L464">
        <v>200</v>
      </c>
      <c r="M464">
        <v>200</v>
      </c>
      <c r="N464">
        <v>200</v>
      </c>
      <c r="O464">
        <v>200</v>
      </c>
    </row>
    <row r="465" spans="1:15" x14ac:dyDescent="0.25">
      <c r="A465" s="14" t="str">
        <f>MID(Tabla1[[#This Row],[Org 2]],1,2)</f>
        <v>04</v>
      </c>
      <c r="B465" s="21" t="s">
        <v>106</v>
      </c>
      <c r="C465" s="21" t="s">
        <v>111</v>
      </c>
      <c r="D465" s="15" t="str">
        <f>VLOOKUP(Tabla1[[#This Row],[Prog.]],Hoja2!B:C,2,FALSE)</f>
        <v>Dirección del área de hacienda, personal y modernización administrativa</v>
      </c>
      <c r="E465" s="16" t="str">
        <f t="shared" si="16"/>
        <v>6</v>
      </c>
      <c r="F465" s="16" t="str">
        <f t="shared" si="17"/>
        <v>62</v>
      </c>
      <c r="G465" s="21" t="s">
        <v>557</v>
      </c>
      <c r="H465" t="s">
        <v>558</v>
      </c>
      <c r="I465">
        <v>250000</v>
      </c>
      <c r="J465">
        <v>0</v>
      </c>
      <c r="K465">
        <v>250000</v>
      </c>
      <c r="L465">
        <v>244109.71</v>
      </c>
      <c r="M465">
        <v>244109.71</v>
      </c>
      <c r="N465">
        <v>13109.71</v>
      </c>
      <c r="O465">
        <v>13109.71</v>
      </c>
    </row>
    <row r="466" spans="1:15" x14ac:dyDescent="0.25">
      <c r="A466" s="14" t="str">
        <f>MID(Tabla1[[#This Row],[Org 2]],1,2)</f>
        <v>04</v>
      </c>
      <c r="B466" s="21" t="s">
        <v>106</v>
      </c>
      <c r="C466" s="21" t="s">
        <v>112</v>
      </c>
      <c r="D466" s="15" t="str">
        <f>VLOOKUP(Tabla1[[#This Row],[Prog.]],Hoja2!B:C,2,FALSE)</f>
        <v>Información, registro y gestión del padrón</v>
      </c>
      <c r="E466" s="16" t="str">
        <f t="shared" si="16"/>
        <v>1</v>
      </c>
      <c r="F466" s="16" t="str">
        <f t="shared" si="17"/>
        <v>12</v>
      </c>
      <c r="G466" s="21" t="s">
        <v>432</v>
      </c>
      <c r="H466" t="s">
        <v>433</v>
      </c>
      <c r="I466">
        <v>36175</v>
      </c>
      <c r="J466">
        <v>0</v>
      </c>
      <c r="K466">
        <v>36175</v>
      </c>
      <c r="L466">
        <v>38222.06</v>
      </c>
      <c r="M466">
        <v>38222.06</v>
      </c>
      <c r="N466">
        <v>31152.5</v>
      </c>
      <c r="O466">
        <v>31152.5</v>
      </c>
    </row>
    <row r="467" spans="1:15" x14ac:dyDescent="0.25">
      <c r="A467" s="14" t="str">
        <f>MID(Tabla1[[#This Row],[Org 2]],1,2)</f>
        <v>04</v>
      </c>
      <c r="B467" s="21" t="s">
        <v>106</v>
      </c>
      <c r="C467" s="21" t="s">
        <v>112</v>
      </c>
      <c r="D467" s="15" t="str">
        <f>VLOOKUP(Tabla1[[#This Row],[Prog.]],Hoja2!B:C,2,FALSE)</f>
        <v>Información, registro y gestión del padrón</v>
      </c>
      <c r="E467" s="16" t="str">
        <f t="shared" si="16"/>
        <v>1</v>
      </c>
      <c r="F467" s="16" t="str">
        <f t="shared" si="17"/>
        <v>12</v>
      </c>
      <c r="G467" s="21" t="s">
        <v>434</v>
      </c>
      <c r="H467" t="s">
        <v>435</v>
      </c>
      <c r="I467">
        <v>31810</v>
      </c>
      <c r="J467">
        <v>0</v>
      </c>
      <c r="K467">
        <v>31810</v>
      </c>
      <c r="L467">
        <v>31972.16</v>
      </c>
      <c r="M467">
        <v>31972.16</v>
      </c>
      <c r="N467">
        <v>27198.38</v>
      </c>
      <c r="O467">
        <v>27198.38</v>
      </c>
    </row>
    <row r="468" spans="1:15" x14ac:dyDescent="0.25">
      <c r="A468" s="14" t="str">
        <f>MID(Tabla1[[#This Row],[Org 2]],1,2)</f>
        <v>04</v>
      </c>
      <c r="B468" s="21" t="s">
        <v>106</v>
      </c>
      <c r="C468" s="21" t="s">
        <v>112</v>
      </c>
      <c r="D468" s="15" t="str">
        <f>VLOOKUP(Tabla1[[#This Row],[Prog.]],Hoja2!B:C,2,FALSE)</f>
        <v>Información, registro y gestión del padrón</v>
      </c>
      <c r="E468" s="16" t="str">
        <f t="shared" si="16"/>
        <v>1</v>
      </c>
      <c r="F468" s="16" t="str">
        <f t="shared" si="17"/>
        <v>12</v>
      </c>
      <c r="G468" s="21" t="s">
        <v>436</v>
      </c>
      <c r="H468" t="s">
        <v>437</v>
      </c>
      <c r="I468">
        <v>207084</v>
      </c>
      <c r="J468">
        <v>0</v>
      </c>
      <c r="K468">
        <v>207084</v>
      </c>
      <c r="L468">
        <v>174877.86</v>
      </c>
      <c r="M468">
        <v>174877.86</v>
      </c>
      <c r="N468">
        <v>149906.82999999999</v>
      </c>
      <c r="O468">
        <v>149906.82999999999</v>
      </c>
    </row>
    <row r="469" spans="1:15" x14ac:dyDescent="0.25">
      <c r="A469" s="14" t="str">
        <f>MID(Tabla1[[#This Row],[Org 2]],1,2)</f>
        <v>04</v>
      </c>
      <c r="B469" s="21" t="s">
        <v>106</v>
      </c>
      <c r="C469" s="21" t="s">
        <v>112</v>
      </c>
      <c r="D469" s="15" t="str">
        <f>VLOOKUP(Tabla1[[#This Row],[Prog.]],Hoja2!B:C,2,FALSE)</f>
        <v>Información, registro y gestión del padrón</v>
      </c>
      <c r="E469" s="16" t="str">
        <f t="shared" si="16"/>
        <v>1</v>
      </c>
      <c r="F469" s="16" t="str">
        <f t="shared" si="17"/>
        <v>12</v>
      </c>
      <c r="G469" s="21" t="s">
        <v>438</v>
      </c>
      <c r="H469" t="s">
        <v>439</v>
      </c>
      <c r="I469">
        <v>92928</v>
      </c>
      <c r="J469">
        <v>0</v>
      </c>
      <c r="K469">
        <v>92928</v>
      </c>
      <c r="L469">
        <v>84178.76</v>
      </c>
      <c r="M469">
        <v>84178.76</v>
      </c>
      <c r="N469">
        <v>69431.16</v>
      </c>
      <c r="O469">
        <v>69431.16</v>
      </c>
    </row>
    <row r="470" spans="1:15" x14ac:dyDescent="0.25">
      <c r="A470" s="14" t="str">
        <f>MID(Tabla1[[#This Row],[Org 2]],1,2)</f>
        <v>04</v>
      </c>
      <c r="B470" s="21" t="s">
        <v>106</v>
      </c>
      <c r="C470" s="21" t="s">
        <v>112</v>
      </c>
      <c r="D470" s="15" t="str">
        <f>VLOOKUP(Tabla1[[#This Row],[Prog.]],Hoja2!B:C,2,FALSE)</f>
        <v>Información, registro y gestión del padrón</v>
      </c>
      <c r="E470" s="16" t="str">
        <f t="shared" si="16"/>
        <v>1</v>
      </c>
      <c r="F470" s="16" t="str">
        <f t="shared" si="17"/>
        <v>12</v>
      </c>
      <c r="G470" s="21" t="s">
        <v>440</v>
      </c>
      <c r="H470" t="s">
        <v>441</v>
      </c>
      <c r="I470">
        <v>110818</v>
      </c>
      <c r="J470">
        <v>0</v>
      </c>
      <c r="K470">
        <v>110818</v>
      </c>
      <c r="L470">
        <v>111616.72</v>
      </c>
      <c r="M470">
        <v>111616.72</v>
      </c>
      <c r="N470">
        <v>93643.82</v>
      </c>
      <c r="O470">
        <v>93643.82</v>
      </c>
    </row>
    <row r="471" spans="1:15" x14ac:dyDescent="0.25">
      <c r="A471" s="14" t="str">
        <f>MID(Tabla1[[#This Row],[Org 2]],1,2)</f>
        <v>04</v>
      </c>
      <c r="B471" s="21" t="s">
        <v>106</v>
      </c>
      <c r="C471" s="21" t="s">
        <v>112</v>
      </c>
      <c r="D471" s="15" t="str">
        <f>VLOOKUP(Tabla1[[#This Row],[Prog.]],Hoja2!B:C,2,FALSE)</f>
        <v>Información, registro y gestión del padrón</v>
      </c>
      <c r="E471" s="16" t="str">
        <f t="shared" si="16"/>
        <v>1</v>
      </c>
      <c r="F471" s="16" t="str">
        <f t="shared" si="17"/>
        <v>12</v>
      </c>
      <c r="G471" s="21" t="s">
        <v>442</v>
      </c>
      <c r="H471" t="s">
        <v>443</v>
      </c>
      <c r="I471">
        <v>226382</v>
      </c>
      <c r="J471">
        <v>0</v>
      </c>
      <c r="K471">
        <v>226382</v>
      </c>
      <c r="L471">
        <v>199855.79</v>
      </c>
      <c r="M471">
        <v>199855.79</v>
      </c>
      <c r="N471">
        <v>169609.2</v>
      </c>
      <c r="O471">
        <v>169609.2</v>
      </c>
    </row>
    <row r="472" spans="1:15" x14ac:dyDescent="0.25">
      <c r="A472" s="14" t="str">
        <f>MID(Tabla1[[#This Row],[Org 2]],1,2)</f>
        <v>04</v>
      </c>
      <c r="B472" s="21" t="s">
        <v>106</v>
      </c>
      <c r="C472" s="21" t="s">
        <v>112</v>
      </c>
      <c r="D472" s="15" t="str">
        <f>VLOOKUP(Tabla1[[#This Row],[Prog.]],Hoja2!B:C,2,FALSE)</f>
        <v>Información, registro y gestión del padrón</v>
      </c>
      <c r="E472" s="16" t="str">
        <f t="shared" si="16"/>
        <v>1</v>
      </c>
      <c r="F472" s="16" t="str">
        <f t="shared" si="17"/>
        <v>12</v>
      </c>
      <c r="G472" s="21" t="s">
        <v>444</v>
      </c>
      <c r="H472" t="s">
        <v>445</v>
      </c>
      <c r="I472">
        <v>510203</v>
      </c>
      <c r="J472">
        <v>0</v>
      </c>
      <c r="K472">
        <v>510203</v>
      </c>
      <c r="L472">
        <v>451402.01</v>
      </c>
      <c r="M472">
        <v>451402.01</v>
      </c>
      <c r="N472">
        <v>389320.67</v>
      </c>
      <c r="O472">
        <v>389320.67</v>
      </c>
    </row>
    <row r="473" spans="1:15" x14ac:dyDescent="0.25">
      <c r="A473" s="14" t="str">
        <f>MID(Tabla1[[#This Row],[Org 2]],1,2)</f>
        <v>04</v>
      </c>
      <c r="B473" s="21" t="s">
        <v>106</v>
      </c>
      <c r="C473" s="21" t="s">
        <v>112</v>
      </c>
      <c r="D473" s="15" t="str">
        <f>VLOOKUP(Tabla1[[#This Row],[Prog.]],Hoja2!B:C,2,FALSE)</f>
        <v>Información, registro y gestión del padrón</v>
      </c>
      <c r="E473" s="16" t="str">
        <f t="shared" si="16"/>
        <v>1</v>
      </c>
      <c r="F473" s="16" t="str">
        <f t="shared" si="17"/>
        <v>12</v>
      </c>
      <c r="G473" s="21" t="s">
        <v>446</v>
      </c>
      <c r="H473" t="s">
        <v>447</v>
      </c>
      <c r="I473">
        <v>61705</v>
      </c>
      <c r="J473">
        <v>0</v>
      </c>
      <c r="K473">
        <v>61705</v>
      </c>
      <c r="L473">
        <v>63279.4</v>
      </c>
      <c r="M473">
        <v>63279.4</v>
      </c>
      <c r="N473">
        <v>53741.22</v>
      </c>
      <c r="O473">
        <v>53741.22</v>
      </c>
    </row>
    <row r="474" spans="1:15" x14ac:dyDescent="0.25">
      <c r="A474" s="14" t="str">
        <f>MID(Tabla1[[#This Row],[Org 2]],1,2)</f>
        <v>04</v>
      </c>
      <c r="B474" s="21" t="s">
        <v>106</v>
      </c>
      <c r="C474" s="21" t="s">
        <v>112</v>
      </c>
      <c r="D474" s="15" t="str">
        <f>VLOOKUP(Tabla1[[#This Row],[Prog.]],Hoja2!B:C,2,FALSE)</f>
        <v>Información, registro y gestión del padrón</v>
      </c>
      <c r="E474" s="16" t="str">
        <f t="shared" si="16"/>
        <v>1</v>
      </c>
      <c r="F474" s="16" t="str">
        <f t="shared" si="17"/>
        <v>13</v>
      </c>
      <c r="G474" s="21" t="s">
        <v>448</v>
      </c>
      <c r="H474" t="s">
        <v>431</v>
      </c>
      <c r="I474">
        <v>82836</v>
      </c>
      <c r="J474">
        <v>0</v>
      </c>
      <c r="K474">
        <v>82836</v>
      </c>
      <c r="L474">
        <v>78575.850000000006</v>
      </c>
      <c r="M474">
        <v>78575.850000000006</v>
      </c>
      <c r="N474">
        <v>56389.91</v>
      </c>
      <c r="O474">
        <v>56389.91</v>
      </c>
    </row>
    <row r="475" spans="1:15" x14ac:dyDescent="0.25">
      <c r="A475" s="14" t="str">
        <f>MID(Tabla1[[#This Row],[Org 2]],1,2)</f>
        <v>04</v>
      </c>
      <c r="B475" s="21" t="s">
        <v>106</v>
      </c>
      <c r="C475" s="21" t="s">
        <v>112</v>
      </c>
      <c r="D475" s="15" t="str">
        <f>VLOOKUP(Tabla1[[#This Row],[Prog.]],Hoja2!B:C,2,FALSE)</f>
        <v>Información, registro y gestión del padrón</v>
      </c>
      <c r="E475" s="16" t="str">
        <f t="shared" si="16"/>
        <v>1</v>
      </c>
      <c r="F475" s="16" t="str">
        <f t="shared" si="17"/>
        <v>13</v>
      </c>
      <c r="G475" s="21" t="s">
        <v>449</v>
      </c>
      <c r="H475" t="s">
        <v>450</v>
      </c>
      <c r="I475">
        <v>72573</v>
      </c>
      <c r="J475">
        <v>0</v>
      </c>
      <c r="K475">
        <v>72573</v>
      </c>
      <c r="L475">
        <v>71190.39</v>
      </c>
      <c r="M475">
        <v>71190.39</v>
      </c>
      <c r="N475">
        <v>55166.34</v>
      </c>
      <c r="O475">
        <v>55166.34</v>
      </c>
    </row>
    <row r="476" spans="1:15" x14ac:dyDescent="0.25">
      <c r="A476" s="14" t="str">
        <f>MID(Tabla1[[#This Row],[Org 2]],1,2)</f>
        <v>04</v>
      </c>
      <c r="B476" s="21" t="s">
        <v>106</v>
      </c>
      <c r="C476" s="21" t="s">
        <v>112</v>
      </c>
      <c r="D476" s="15" t="str">
        <f>VLOOKUP(Tabla1[[#This Row],[Prog.]],Hoja2!B:C,2,FALSE)</f>
        <v>Información, registro y gestión del padrón</v>
      </c>
      <c r="E476" s="16" t="str">
        <f t="shared" si="16"/>
        <v>2</v>
      </c>
      <c r="F476" s="16" t="str">
        <f t="shared" si="17"/>
        <v>20</v>
      </c>
      <c r="G476" s="21" t="s">
        <v>455</v>
      </c>
      <c r="H476" t="s">
        <v>456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</row>
    <row r="477" spans="1:15" x14ac:dyDescent="0.25">
      <c r="A477" s="14" t="str">
        <f>MID(Tabla1[[#This Row],[Org 2]],1,2)</f>
        <v>04</v>
      </c>
      <c r="B477" s="21" t="s">
        <v>106</v>
      </c>
      <c r="C477" s="21" t="s">
        <v>112</v>
      </c>
      <c r="D477" s="15" t="str">
        <f>VLOOKUP(Tabla1[[#This Row],[Prog.]],Hoja2!B:C,2,FALSE)</f>
        <v>Información, registro y gestión del padrón</v>
      </c>
      <c r="E477" s="16" t="str">
        <f t="shared" si="16"/>
        <v>2</v>
      </c>
      <c r="F477" s="16" t="str">
        <f t="shared" si="17"/>
        <v>21</v>
      </c>
      <c r="G477" s="21" t="s">
        <v>461</v>
      </c>
      <c r="H477" t="s">
        <v>462</v>
      </c>
      <c r="I477">
        <v>6000</v>
      </c>
      <c r="J477">
        <v>0</v>
      </c>
      <c r="K477">
        <v>6000</v>
      </c>
      <c r="L477">
        <v>5000</v>
      </c>
      <c r="M477">
        <v>5000</v>
      </c>
      <c r="N477">
        <v>2273.9699999999998</v>
      </c>
      <c r="O477">
        <v>2273.9699999999998</v>
      </c>
    </row>
    <row r="478" spans="1:15" x14ac:dyDescent="0.25">
      <c r="A478" s="14" t="str">
        <f>MID(Tabla1[[#This Row],[Org 2]],1,2)</f>
        <v>04</v>
      </c>
      <c r="B478" s="21" t="s">
        <v>106</v>
      </c>
      <c r="C478" s="21" t="s">
        <v>112</v>
      </c>
      <c r="D478" s="15" t="str">
        <f>VLOOKUP(Tabla1[[#This Row],[Prog.]],Hoja2!B:C,2,FALSE)</f>
        <v>Información, registro y gestión del padrón</v>
      </c>
      <c r="E478" s="16" t="str">
        <f t="shared" si="16"/>
        <v>2</v>
      </c>
      <c r="F478" s="16" t="str">
        <f t="shared" si="17"/>
        <v>22</v>
      </c>
      <c r="G478" s="21" t="s">
        <v>465</v>
      </c>
      <c r="H478" t="s">
        <v>466</v>
      </c>
      <c r="I478">
        <v>1500</v>
      </c>
      <c r="J478">
        <v>0</v>
      </c>
      <c r="K478">
        <v>1500</v>
      </c>
      <c r="L478">
        <v>0</v>
      </c>
      <c r="M478">
        <v>0</v>
      </c>
      <c r="N478">
        <v>0</v>
      </c>
      <c r="O478">
        <v>0</v>
      </c>
    </row>
    <row r="479" spans="1:15" x14ac:dyDescent="0.25">
      <c r="A479" s="14" t="str">
        <f>MID(Tabla1[[#This Row],[Org 2]],1,2)</f>
        <v>04</v>
      </c>
      <c r="B479" s="21" t="s">
        <v>106</v>
      </c>
      <c r="C479" s="21" t="s">
        <v>112</v>
      </c>
      <c r="D479" s="15" t="str">
        <f>VLOOKUP(Tabla1[[#This Row],[Prog.]],Hoja2!B:C,2,FALSE)</f>
        <v>Información, registro y gestión del padrón</v>
      </c>
      <c r="E479" s="16" t="str">
        <f t="shared" si="16"/>
        <v>2</v>
      </c>
      <c r="F479" s="16" t="str">
        <f t="shared" si="17"/>
        <v>22</v>
      </c>
      <c r="G479" s="21" t="s">
        <v>473</v>
      </c>
      <c r="H479" t="s">
        <v>474</v>
      </c>
      <c r="I479">
        <v>1000</v>
      </c>
      <c r="J479">
        <v>0</v>
      </c>
      <c r="K479">
        <v>1000</v>
      </c>
      <c r="L479">
        <v>0</v>
      </c>
      <c r="M479">
        <v>0</v>
      </c>
      <c r="N479">
        <v>0</v>
      </c>
      <c r="O479">
        <v>0</v>
      </c>
    </row>
    <row r="480" spans="1:15" x14ac:dyDescent="0.25">
      <c r="A480" s="14" t="str">
        <f>MID(Tabla1[[#This Row],[Org 2]],1,2)</f>
        <v>04</v>
      </c>
      <c r="B480" s="21" t="s">
        <v>106</v>
      </c>
      <c r="C480" s="21" t="s">
        <v>112</v>
      </c>
      <c r="D480" s="15" t="str">
        <f>VLOOKUP(Tabla1[[#This Row],[Prog.]],Hoja2!B:C,2,FALSE)</f>
        <v>Información, registro y gestión del padrón</v>
      </c>
      <c r="E480" s="16" t="str">
        <f t="shared" si="16"/>
        <v>2</v>
      </c>
      <c r="F480" s="16" t="str">
        <f t="shared" si="17"/>
        <v>22</v>
      </c>
      <c r="G480" s="21" t="s">
        <v>732</v>
      </c>
      <c r="H480" t="s">
        <v>733</v>
      </c>
      <c r="I480">
        <v>2936000</v>
      </c>
      <c r="J480">
        <v>0</v>
      </c>
      <c r="K480">
        <v>2936000</v>
      </c>
      <c r="L480">
        <v>2873761.74</v>
      </c>
      <c r="M480">
        <v>2873761.74</v>
      </c>
      <c r="N480">
        <v>2311328.66</v>
      </c>
      <c r="O480">
        <v>2311328.66</v>
      </c>
    </row>
    <row r="481" spans="1:15" x14ac:dyDescent="0.25">
      <c r="A481" s="14" t="str">
        <f>MID(Tabla1[[#This Row],[Org 2]],1,2)</f>
        <v>04</v>
      </c>
      <c r="B481" s="21" t="s">
        <v>106</v>
      </c>
      <c r="C481" s="21" t="s">
        <v>112</v>
      </c>
      <c r="D481" s="15" t="str">
        <f>VLOOKUP(Tabla1[[#This Row],[Prog.]],Hoja2!B:C,2,FALSE)</f>
        <v>Información, registro y gestión del padrón</v>
      </c>
      <c r="E481" s="16" t="str">
        <f t="shared" si="16"/>
        <v>2</v>
      </c>
      <c r="F481" s="16" t="str">
        <f t="shared" si="17"/>
        <v>22</v>
      </c>
      <c r="G481" s="21" t="s">
        <v>483</v>
      </c>
      <c r="H481" t="s">
        <v>484</v>
      </c>
      <c r="I481">
        <v>4500</v>
      </c>
      <c r="J481">
        <v>0</v>
      </c>
      <c r="K481">
        <v>4500</v>
      </c>
      <c r="L481">
        <v>66.88</v>
      </c>
      <c r="M481">
        <v>66.88</v>
      </c>
      <c r="N481">
        <v>66.88</v>
      </c>
      <c r="O481">
        <v>66.88</v>
      </c>
    </row>
    <row r="482" spans="1:15" x14ac:dyDescent="0.25">
      <c r="A482" s="14" t="str">
        <f>MID(Tabla1[[#This Row],[Org 2]],1,2)</f>
        <v>04</v>
      </c>
      <c r="B482" s="21" t="s">
        <v>106</v>
      </c>
      <c r="C482" s="21" t="s">
        <v>112</v>
      </c>
      <c r="D482" s="15" t="str">
        <f>VLOOKUP(Tabla1[[#This Row],[Prog.]],Hoja2!B:C,2,FALSE)</f>
        <v>Información, registro y gestión del padrón</v>
      </c>
      <c r="E482" s="16" t="str">
        <f t="shared" si="16"/>
        <v>2</v>
      </c>
      <c r="F482" s="16" t="str">
        <f t="shared" si="17"/>
        <v>22</v>
      </c>
      <c r="G482" s="21" t="s">
        <v>734</v>
      </c>
      <c r="H482" t="s">
        <v>735</v>
      </c>
      <c r="I482">
        <v>27500</v>
      </c>
      <c r="J482">
        <v>0</v>
      </c>
      <c r="K482">
        <v>27500</v>
      </c>
      <c r="L482">
        <v>0</v>
      </c>
      <c r="M482">
        <v>0</v>
      </c>
      <c r="N482">
        <v>0</v>
      </c>
      <c r="O482">
        <v>0</v>
      </c>
    </row>
    <row r="483" spans="1:15" x14ac:dyDescent="0.25">
      <c r="A483" s="14" t="str">
        <f>MID(Tabla1[[#This Row],[Org 2]],1,2)</f>
        <v>04</v>
      </c>
      <c r="B483" s="21" t="s">
        <v>106</v>
      </c>
      <c r="C483" s="21" t="s">
        <v>112</v>
      </c>
      <c r="D483" s="15" t="str">
        <f>VLOOKUP(Tabla1[[#This Row],[Prog.]],Hoja2!B:C,2,FALSE)</f>
        <v>Información, registro y gestión del padrón</v>
      </c>
      <c r="E483" s="16" t="str">
        <f t="shared" si="16"/>
        <v>2</v>
      </c>
      <c r="F483" s="16" t="str">
        <f t="shared" si="17"/>
        <v>22</v>
      </c>
      <c r="G483" s="21" t="s">
        <v>489</v>
      </c>
      <c r="H483" t="s">
        <v>490</v>
      </c>
      <c r="I483">
        <v>530000</v>
      </c>
      <c r="J483">
        <v>0</v>
      </c>
      <c r="K483">
        <v>530000</v>
      </c>
      <c r="L483">
        <v>546545.26</v>
      </c>
      <c r="M483">
        <v>546545.26</v>
      </c>
      <c r="N483">
        <v>385412.14</v>
      </c>
      <c r="O483">
        <v>385412.14</v>
      </c>
    </row>
    <row r="484" spans="1:15" x14ac:dyDescent="0.25">
      <c r="A484" s="14" t="str">
        <f>MID(Tabla1[[#This Row],[Org 2]],1,2)</f>
        <v>04</v>
      </c>
      <c r="B484" s="21" t="s">
        <v>106</v>
      </c>
      <c r="C484" s="21" t="s">
        <v>112</v>
      </c>
      <c r="D484" s="15" t="str">
        <f>VLOOKUP(Tabla1[[#This Row],[Prog.]],Hoja2!B:C,2,FALSE)</f>
        <v>Información, registro y gestión del padrón</v>
      </c>
      <c r="E484" s="16" t="str">
        <f t="shared" si="16"/>
        <v>4</v>
      </c>
      <c r="F484" s="16" t="str">
        <f t="shared" si="17"/>
        <v>46</v>
      </c>
      <c r="G484" s="21" t="s">
        <v>602</v>
      </c>
      <c r="H484" t="s">
        <v>603</v>
      </c>
      <c r="I484">
        <v>3000</v>
      </c>
      <c r="J484">
        <v>0</v>
      </c>
      <c r="K484">
        <v>3000</v>
      </c>
      <c r="L484">
        <v>0</v>
      </c>
      <c r="M484">
        <v>0</v>
      </c>
      <c r="N484">
        <v>0</v>
      </c>
      <c r="O484">
        <v>0</v>
      </c>
    </row>
    <row r="485" spans="1:15" x14ac:dyDescent="0.25">
      <c r="A485" s="14" t="str">
        <f>MID(Tabla1[[#This Row],[Org 2]],1,2)</f>
        <v>04</v>
      </c>
      <c r="B485" s="21" t="s">
        <v>106</v>
      </c>
      <c r="C485" s="21" t="s">
        <v>112</v>
      </c>
      <c r="D485" s="15" t="str">
        <f>VLOOKUP(Tabla1[[#This Row],[Prog.]],Hoja2!B:C,2,FALSE)</f>
        <v>Información, registro y gestión del padrón</v>
      </c>
      <c r="E485" s="16" t="str">
        <f t="shared" si="16"/>
        <v>6</v>
      </c>
      <c r="F485" s="16" t="str">
        <f t="shared" si="17"/>
        <v>64</v>
      </c>
      <c r="G485" s="21" t="s">
        <v>624</v>
      </c>
      <c r="H485" t="s">
        <v>625</v>
      </c>
      <c r="I485">
        <v>6479</v>
      </c>
      <c r="J485">
        <v>7667.37</v>
      </c>
      <c r="K485">
        <v>14146.37</v>
      </c>
      <c r="L485">
        <v>14146.37</v>
      </c>
      <c r="M485">
        <v>14146.37</v>
      </c>
      <c r="N485">
        <v>14146.03</v>
      </c>
      <c r="O485">
        <v>14146.03</v>
      </c>
    </row>
    <row r="486" spans="1:15" x14ac:dyDescent="0.25">
      <c r="A486" s="14" t="str">
        <f>MID(Tabla1[[#This Row],[Org 2]],1,2)</f>
        <v>04</v>
      </c>
      <c r="B486" s="21" t="s">
        <v>106</v>
      </c>
      <c r="C486" s="21" t="s">
        <v>113</v>
      </c>
      <c r="D486" s="15" t="str">
        <f>VLOOKUP(Tabla1[[#This Row],[Prog.]],Hoja2!B:C,2,FALSE)</f>
        <v>Imprevistos y contingencias de ejecución</v>
      </c>
      <c r="E486" s="16" t="str">
        <f t="shared" si="16"/>
        <v>5</v>
      </c>
      <c r="F486" s="16" t="str">
        <f t="shared" si="17"/>
        <v>50</v>
      </c>
      <c r="G486" s="21" t="s">
        <v>736</v>
      </c>
      <c r="H486" t="s">
        <v>737</v>
      </c>
      <c r="I486">
        <v>200000</v>
      </c>
      <c r="J486">
        <v>0</v>
      </c>
      <c r="K486">
        <v>200000</v>
      </c>
      <c r="L486">
        <v>0</v>
      </c>
      <c r="M486">
        <v>0</v>
      </c>
      <c r="N486">
        <v>0</v>
      </c>
      <c r="O486">
        <v>0</v>
      </c>
    </row>
    <row r="487" spans="1:15" x14ac:dyDescent="0.25">
      <c r="A487" s="14" t="str">
        <f>MID(Tabla1[[#This Row],[Org 2]],1,2)</f>
        <v>04</v>
      </c>
      <c r="B487" s="21" t="s">
        <v>106</v>
      </c>
      <c r="C487" s="21" t="s">
        <v>114</v>
      </c>
      <c r="D487" s="15" t="str">
        <f>VLOOKUP(Tabla1[[#This Row],[Prog.]],Hoja2!B:C,2,FALSE)</f>
        <v>Planificación económico financiera</v>
      </c>
      <c r="E487" s="16" t="str">
        <f t="shared" si="16"/>
        <v>1</v>
      </c>
      <c r="F487" s="16" t="str">
        <f t="shared" si="17"/>
        <v>12</v>
      </c>
      <c r="G487" s="21" t="s">
        <v>432</v>
      </c>
      <c r="H487" t="s">
        <v>433</v>
      </c>
      <c r="I487">
        <v>36175</v>
      </c>
      <c r="J487">
        <v>-3000</v>
      </c>
      <c r="K487">
        <v>33175</v>
      </c>
      <c r="L487">
        <v>18755.03</v>
      </c>
      <c r="M487">
        <v>18755.03</v>
      </c>
      <c r="N487">
        <v>15608.75</v>
      </c>
      <c r="O487">
        <v>15608.75</v>
      </c>
    </row>
    <row r="488" spans="1:15" x14ac:dyDescent="0.25">
      <c r="A488" s="14" t="str">
        <f>MID(Tabla1[[#This Row],[Org 2]],1,2)</f>
        <v>04</v>
      </c>
      <c r="B488" s="21" t="s">
        <v>106</v>
      </c>
      <c r="C488" s="21" t="s">
        <v>114</v>
      </c>
      <c r="D488" s="15" t="str">
        <f>VLOOKUP(Tabla1[[#This Row],[Prog.]],Hoja2!B:C,2,FALSE)</f>
        <v>Planificación económico financiera</v>
      </c>
      <c r="E488" s="16" t="str">
        <f t="shared" si="16"/>
        <v>1</v>
      </c>
      <c r="F488" s="16" t="str">
        <f t="shared" si="17"/>
        <v>12</v>
      </c>
      <c r="G488" s="21" t="s">
        <v>436</v>
      </c>
      <c r="H488" t="s">
        <v>437</v>
      </c>
      <c r="I488">
        <v>24363</v>
      </c>
      <c r="J488">
        <v>0</v>
      </c>
      <c r="K488">
        <v>24363</v>
      </c>
      <c r="L488">
        <v>23721.26</v>
      </c>
      <c r="M488">
        <v>23721.26</v>
      </c>
      <c r="N488">
        <v>18232.330000000002</v>
      </c>
      <c r="O488">
        <v>18232.330000000002</v>
      </c>
    </row>
    <row r="489" spans="1:15" x14ac:dyDescent="0.25">
      <c r="A489" s="14" t="str">
        <f>MID(Tabla1[[#This Row],[Org 2]],1,2)</f>
        <v>04</v>
      </c>
      <c r="B489" s="21" t="s">
        <v>106</v>
      </c>
      <c r="C489" s="21" t="s">
        <v>114</v>
      </c>
      <c r="D489" s="15" t="str">
        <f>VLOOKUP(Tabla1[[#This Row],[Prog.]],Hoja2!B:C,2,FALSE)</f>
        <v>Planificación económico financiera</v>
      </c>
      <c r="E489" s="16" t="str">
        <f t="shared" si="16"/>
        <v>1</v>
      </c>
      <c r="F489" s="16" t="str">
        <f t="shared" si="17"/>
        <v>12</v>
      </c>
      <c r="G489" s="21" t="s">
        <v>440</v>
      </c>
      <c r="H489" t="s">
        <v>441</v>
      </c>
      <c r="I489">
        <v>9611</v>
      </c>
      <c r="J489">
        <v>0</v>
      </c>
      <c r="K489">
        <v>9611</v>
      </c>
      <c r="L489">
        <v>9694.15</v>
      </c>
      <c r="M489">
        <v>9694.15</v>
      </c>
      <c r="N489">
        <v>7575.96</v>
      </c>
      <c r="O489">
        <v>7575.96</v>
      </c>
    </row>
    <row r="490" spans="1:15" x14ac:dyDescent="0.25">
      <c r="A490" s="14" t="str">
        <f>MID(Tabla1[[#This Row],[Org 2]],1,2)</f>
        <v>04</v>
      </c>
      <c r="B490" s="21" t="s">
        <v>106</v>
      </c>
      <c r="C490" s="21" t="s">
        <v>114</v>
      </c>
      <c r="D490" s="15" t="str">
        <f>VLOOKUP(Tabla1[[#This Row],[Prog.]],Hoja2!B:C,2,FALSE)</f>
        <v>Planificación económico financiera</v>
      </c>
      <c r="E490" s="16" t="str">
        <f t="shared" si="16"/>
        <v>1</v>
      </c>
      <c r="F490" s="16" t="str">
        <f t="shared" si="17"/>
        <v>12</v>
      </c>
      <c r="G490" s="21" t="s">
        <v>442</v>
      </c>
      <c r="H490" t="s">
        <v>443</v>
      </c>
      <c r="I490">
        <v>41580</v>
      </c>
      <c r="J490">
        <v>-6000</v>
      </c>
      <c r="K490">
        <v>35580</v>
      </c>
      <c r="L490">
        <v>29770.82</v>
      </c>
      <c r="M490">
        <v>29770.82</v>
      </c>
      <c r="N490">
        <v>23410.21</v>
      </c>
      <c r="O490">
        <v>23410.21</v>
      </c>
    </row>
    <row r="491" spans="1:15" x14ac:dyDescent="0.25">
      <c r="A491" s="14" t="str">
        <f>MID(Tabla1[[#This Row],[Org 2]],1,2)</f>
        <v>04</v>
      </c>
      <c r="B491" s="21" t="s">
        <v>106</v>
      </c>
      <c r="C491" s="21" t="s">
        <v>114</v>
      </c>
      <c r="D491" s="15" t="str">
        <f>VLOOKUP(Tabla1[[#This Row],[Prog.]],Hoja2!B:C,2,FALSE)</f>
        <v>Planificación económico financiera</v>
      </c>
      <c r="E491" s="16" t="str">
        <f t="shared" si="16"/>
        <v>1</v>
      </c>
      <c r="F491" s="16" t="str">
        <f t="shared" si="17"/>
        <v>12</v>
      </c>
      <c r="G491" s="21" t="s">
        <v>444</v>
      </c>
      <c r="H491" t="s">
        <v>445</v>
      </c>
      <c r="I491">
        <v>99766</v>
      </c>
      <c r="J491">
        <v>-30000</v>
      </c>
      <c r="K491">
        <v>69766</v>
      </c>
      <c r="L491">
        <v>67606.100000000006</v>
      </c>
      <c r="M491">
        <v>67606.100000000006</v>
      </c>
      <c r="N491">
        <v>54360.63</v>
      </c>
      <c r="O491">
        <v>54360.63</v>
      </c>
    </row>
    <row r="492" spans="1:15" x14ac:dyDescent="0.25">
      <c r="A492" s="14" t="str">
        <f>MID(Tabla1[[#This Row],[Org 2]],1,2)</f>
        <v>04</v>
      </c>
      <c r="B492" s="21" t="s">
        <v>106</v>
      </c>
      <c r="C492" s="21" t="s">
        <v>114</v>
      </c>
      <c r="D492" s="15" t="str">
        <f>VLOOKUP(Tabla1[[#This Row],[Prog.]],Hoja2!B:C,2,FALSE)</f>
        <v>Planificación económico financiera</v>
      </c>
      <c r="E492" s="16" t="str">
        <f t="shared" si="16"/>
        <v>1</v>
      </c>
      <c r="F492" s="16" t="str">
        <f t="shared" si="17"/>
        <v>12</v>
      </c>
      <c r="G492" s="21" t="s">
        <v>446</v>
      </c>
      <c r="H492" t="s">
        <v>447</v>
      </c>
      <c r="I492">
        <v>4545</v>
      </c>
      <c r="J492">
        <v>0</v>
      </c>
      <c r="K492">
        <v>4545</v>
      </c>
      <c r="L492">
        <v>4855.03</v>
      </c>
      <c r="M492">
        <v>4855.03</v>
      </c>
      <c r="N492">
        <v>3700.75</v>
      </c>
      <c r="O492">
        <v>3700.75</v>
      </c>
    </row>
    <row r="493" spans="1:15" x14ac:dyDescent="0.25">
      <c r="A493" s="14" t="str">
        <f>MID(Tabla1[[#This Row],[Org 2]],1,2)</f>
        <v>04</v>
      </c>
      <c r="B493" s="21" t="s">
        <v>106</v>
      </c>
      <c r="C493" s="21" t="s">
        <v>114</v>
      </c>
      <c r="D493" s="15" t="str">
        <f>VLOOKUP(Tabla1[[#This Row],[Prog.]],Hoja2!B:C,2,FALSE)</f>
        <v>Planificación económico financiera</v>
      </c>
      <c r="E493" s="16" t="str">
        <f t="shared" si="16"/>
        <v>2</v>
      </c>
      <c r="F493" s="16" t="str">
        <f t="shared" si="17"/>
        <v>20</v>
      </c>
      <c r="G493" s="21" t="s">
        <v>455</v>
      </c>
      <c r="H493" t="s">
        <v>456</v>
      </c>
      <c r="I493">
        <v>2000</v>
      </c>
      <c r="J493">
        <v>0</v>
      </c>
      <c r="K493">
        <v>2000</v>
      </c>
      <c r="L493">
        <v>1502.82</v>
      </c>
      <c r="M493">
        <v>1502.82</v>
      </c>
      <c r="N493">
        <v>588.1</v>
      </c>
      <c r="O493">
        <v>588.1</v>
      </c>
    </row>
    <row r="494" spans="1:15" x14ac:dyDescent="0.25">
      <c r="A494" s="14" t="str">
        <f>MID(Tabla1[[#This Row],[Org 2]],1,2)</f>
        <v>04</v>
      </c>
      <c r="B494" s="21" t="s">
        <v>106</v>
      </c>
      <c r="C494" s="21" t="s">
        <v>114</v>
      </c>
      <c r="D494" s="15" t="str">
        <f>VLOOKUP(Tabla1[[#This Row],[Prog.]],Hoja2!B:C,2,FALSE)</f>
        <v>Planificación económico financiera</v>
      </c>
      <c r="E494" s="16" t="str">
        <f t="shared" si="16"/>
        <v>2</v>
      </c>
      <c r="F494" s="16" t="str">
        <f t="shared" si="17"/>
        <v>21</v>
      </c>
      <c r="G494" s="21" t="s">
        <v>461</v>
      </c>
      <c r="H494" t="s">
        <v>462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5">
      <c r="A495" s="14" t="str">
        <f>MID(Tabla1[[#This Row],[Org 2]],1,2)</f>
        <v>04</v>
      </c>
      <c r="B495" s="21" t="s">
        <v>106</v>
      </c>
      <c r="C495" s="21" t="s">
        <v>114</v>
      </c>
      <c r="D495" s="15" t="str">
        <f>VLOOKUP(Tabla1[[#This Row],[Prog.]],Hoja2!B:C,2,FALSE)</f>
        <v>Planificación económico financiera</v>
      </c>
      <c r="E495" s="16" t="str">
        <f t="shared" si="16"/>
        <v>2</v>
      </c>
      <c r="F495" s="16" t="str">
        <f t="shared" si="17"/>
        <v>22</v>
      </c>
      <c r="G495" s="21" t="s">
        <v>477</v>
      </c>
      <c r="H495" t="s">
        <v>478</v>
      </c>
      <c r="I495">
        <v>7500</v>
      </c>
      <c r="J495">
        <v>0</v>
      </c>
      <c r="K495">
        <v>7500</v>
      </c>
      <c r="L495">
        <v>6040.21</v>
      </c>
      <c r="M495">
        <v>6040.21</v>
      </c>
      <c r="N495">
        <v>6040.21</v>
      </c>
      <c r="O495">
        <v>6040.21</v>
      </c>
    </row>
    <row r="496" spans="1:15" x14ac:dyDescent="0.25">
      <c r="A496" s="14" t="str">
        <f>MID(Tabla1[[#This Row],[Org 2]],1,2)</f>
        <v>04</v>
      </c>
      <c r="B496" s="21" t="s">
        <v>106</v>
      </c>
      <c r="C496" s="21" t="s">
        <v>114</v>
      </c>
      <c r="D496" s="15" t="str">
        <f>VLOOKUP(Tabla1[[#This Row],[Prog.]],Hoja2!B:C,2,FALSE)</f>
        <v>Planificación económico financiera</v>
      </c>
      <c r="E496" s="16" t="str">
        <f t="shared" si="16"/>
        <v>2</v>
      </c>
      <c r="F496" s="16" t="str">
        <f t="shared" si="17"/>
        <v>22</v>
      </c>
      <c r="G496" s="21" t="s">
        <v>738</v>
      </c>
      <c r="H496" t="s">
        <v>739</v>
      </c>
      <c r="I496">
        <v>1117</v>
      </c>
      <c r="J496">
        <v>0</v>
      </c>
      <c r="K496">
        <v>1117</v>
      </c>
      <c r="L496">
        <v>100.8</v>
      </c>
      <c r="M496">
        <v>100.8</v>
      </c>
      <c r="N496">
        <v>100.8</v>
      </c>
      <c r="O496">
        <v>100.8</v>
      </c>
    </row>
    <row r="497" spans="1:15" x14ac:dyDescent="0.25">
      <c r="A497" s="14" t="str">
        <f>MID(Tabla1[[#This Row],[Org 2]],1,2)</f>
        <v>04</v>
      </c>
      <c r="B497" s="21" t="s">
        <v>106</v>
      </c>
      <c r="C497" s="21" t="s">
        <v>114</v>
      </c>
      <c r="D497" s="15" t="str">
        <f>VLOOKUP(Tabla1[[#This Row],[Prog.]],Hoja2!B:C,2,FALSE)</f>
        <v>Planificación económico financiera</v>
      </c>
      <c r="E497" s="16" t="str">
        <f t="shared" si="16"/>
        <v>2</v>
      </c>
      <c r="F497" s="16" t="str">
        <f t="shared" si="17"/>
        <v>22</v>
      </c>
      <c r="G497" s="21" t="s">
        <v>483</v>
      </c>
      <c r="H497" t="s">
        <v>484</v>
      </c>
      <c r="I497">
        <v>1000</v>
      </c>
      <c r="J497">
        <v>0</v>
      </c>
      <c r="K497">
        <v>1000</v>
      </c>
      <c r="L497">
        <v>0</v>
      </c>
      <c r="M497">
        <v>0</v>
      </c>
      <c r="N497">
        <v>0</v>
      </c>
      <c r="O497">
        <v>0</v>
      </c>
    </row>
    <row r="498" spans="1:15" x14ac:dyDescent="0.25">
      <c r="A498" s="14" t="str">
        <f>MID(Tabla1[[#This Row],[Org 2]],1,2)</f>
        <v>04</v>
      </c>
      <c r="B498" s="21" t="s">
        <v>106</v>
      </c>
      <c r="C498" s="21" t="s">
        <v>114</v>
      </c>
      <c r="D498" s="15" t="str">
        <f>VLOOKUP(Tabla1[[#This Row],[Prog.]],Hoja2!B:C,2,FALSE)</f>
        <v>Planificación económico financiera</v>
      </c>
      <c r="E498" s="16" t="str">
        <f t="shared" si="16"/>
        <v>2</v>
      </c>
      <c r="F498" s="16" t="str">
        <f t="shared" si="17"/>
        <v>23</v>
      </c>
      <c r="G498" s="21" t="s">
        <v>491</v>
      </c>
      <c r="H498" t="s">
        <v>492</v>
      </c>
      <c r="I498">
        <v>1000</v>
      </c>
      <c r="J498">
        <v>0</v>
      </c>
      <c r="K498">
        <v>1000</v>
      </c>
      <c r="L498">
        <v>0</v>
      </c>
      <c r="M498">
        <v>0</v>
      </c>
      <c r="N498">
        <v>0</v>
      </c>
      <c r="O498">
        <v>0</v>
      </c>
    </row>
    <row r="499" spans="1:15" x14ac:dyDescent="0.25">
      <c r="A499" s="14" t="str">
        <f>MID(Tabla1[[#This Row],[Org 2]],1,2)</f>
        <v>04</v>
      </c>
      <c r="B499" s="21" t="s">
        <v>106</v>
      </c>
      <c r="C499" s="21" t="s">
        <v>115</v>
      </c>
      <c r="D499" s="15" t="str">
        <f>VLOOKUP(Tabla1[[#This Row],[Prog.]],Hoja2!B:C,2,FALSE)</f>
        <v>Gestión de ingresos e inspección</v>
      </c>
      <c r="E499" s="16" t="str">
        <f t="shared" si="16"/>
        <v>1</v>
      </c>
      <c r="F499" s="16" t="str">
        <f t="shared" si="17"/>
        <v>12</v>
      </c>
      <c r="G499" s="21" t="s">
        <v>432</v>
      </c>
      <c r="H499" t="s">
        <v>433</v>
      </c>
      <c r="I499">
        <v>126611</v>
      </c>
      <c r="J499">
        <v>0</v>
      </c>
      <c r="K499">
        <v>126611</v>
      </c>
      <c r="L499">
        <v>102808.01</v>
      </c>
      <c r="M499">
        <v>102808.01</v>
      </c>
      <c r="N499">
        <v>85751.52</v>
      </c>
      <c r="O499">
        <v>85751.52</v>
      </c>
    </row>
    <row r="500" spans="1:15" x14ac:dyDescent="0.25">
      <c r="A500" s="14" t="str">
        <f>MID(Tabla1[[#This Row],[Org 2]],1,2)</f>
        <v>04</v>
      </c>
      <c r="B500" s="21" t="s">
        <v>106</v>
      </c>
      <c r="C500" s="21" t="s">
        <v>115</v>
      </c>
      <c r="D500" s="15" t="str">
        <f>VLOOKUP(Tabla1[[#This Row],[Prog.]],Hoja2!B:C,2,FALSE)</f>
        <v>Gestión de ingresos e inspección</v>
      </c>
      <c r="E500" s="16" t="str">
        <f t="shared" si="16"/>
        <v>1</v>
      </c>
      <c r="F500" s="16" t="str">
        <f t="shared" si="17"/>
        <v>12</v>
      </c>
      <c r="G500" s="21" t="s">
        <v>434</v>
      </c>
      <c r="H500" t="s">
        <v>435</v>
      </c>
      <c r="I500">
        <v>63620</v>
      </c>
      <c r="J500">
        <v>0</v>
      </c>
      <c r="K500">
        <v>63620</v>
      </c>
      <c r="L500">
        <v>50271.15</v>
      </c>
      <c r="M500">
        <v>50271.15</v>
      </c>
      <c r="N500">
        <v>42800.53</v>
      </c>
      <c r="O500">
        <v>42800.53</v>
      </c>
    </row>
    <row r="501" spans="1:15" x14ac:dyDescent="0.25">
      <c r="A501" s="14" t="str">
        <f>MID(Tabla1[[#This Row],[Org 2]],1,2)</f>
        <v>04</v>
      </c>
      <c r="B501" s="21" t="s">
        <v>106</v>
      </c>
      <c r="C501" s="21" t="s">
        <v>115</v>
      </c>
      <c r="D501" s="15" t="str">
        <f>VLOOKUP(Tabla1[[#This Row],[Prog.]],Hoja2!B:C,2,FALSE)</f>
        <v>Gestión de ingresos e inspección</v>
      </c>
      <c r="E501" s="16" t="str">
        <f t="shared" si="16"/>
        <v>1</v>
      </c>
      <c r="F501" s="16" t="str">
        <f t="shared" si="17"/>
        <v>12</v>
      </c>
      <c r="G501" s="21" t="s">
        <v>436</v>
      </c>
      <c r="H501" t="s">
        <v>437</v>
      </c>
      <c r="I501">
        <v>255809</v>
      </c>
      <c r="J501">
        <v>0</v>
      </c>
      <c r="K501">
        <v>255809</v>
      </c>
      <c r="L501">
        <v>279112.07</v>
      </c>
      <c r="M501">
        <v>279112.07</v>
      </c>
      <c r="N501">
        <v>236577.95</v>
      </c>
      <c r="O501">
        <v>236577.95</v>
      </c>
    </row>
    <row r="502" spans="1:15" x14ac:dyDescent="0.25">
      <c r="A502" s="14" t="str">
        <f>MID(Tabla1[[#This Row],[Org 2]],1,2)</f>
        <v>04</v>
      </c>
      <c r="B502" s="21" t="s">
        <v>106</v>
      </c>
      <c r="C502" s="21" t="s">
        <v>115</v>
      </c>
      <c r="D502" s="15" t="str">
        <f>VLOOKUP(Tabla1[[#This Row],[Prog.]],Hoja2!B:C,2,FALSE)</f>
        <v>Gestión de ingresos e inspección</v>
      </c>
      <c r="E502" s="16" t="str">
        <f t="shared" si="16"/>
        <v>1</v>
      </c>
      <c r="F502" s="16" t="str">
        <f t="shared" si="17"/>
        <v>12</v>
      </c>
      <c r="G502" s="21" t="s">
        <v>438</v>
      </c>
      <c r="H502" t="s">
        <v>439</v>
      </c>
      <c r="I502">
        <v>82603</v>
      </c>
      <c r="J502">
        <v>0</v>
      </c>
      <c r="K502">
        <v>82603</v>
      </c>
      <c r="L502">
        <v>73860.539999999994</v>
      </c>
      <c r="M502">
        <v>73860.539999999994</v>
      </c>
      <c r="N502">
        <v>63255.26</v>
      </c>
      <c r="O502">
        <v>63255.26</v>
      </c>
    </row>
    <row r="503" spans="1:15" x14ac:dyDescent="0.25">
      <c r="A503" s="14" t="str">
        <f>MID(Tabla1[[#This Row],[Org 2]],1,2)</f>
        <v>04</v>
      </c>
      <c r="B503" s="21" t="s">
        <v>106</v>
      </c>
      <c r="C503" s="21" t="s">
        <v>115</v>
      </c>
      <c r="D503" s="15" t="str">
        <f>VLOOKUP(Tabla1[[#This Row],[Prog.]],Hoja2!B:C,2,FALSE)</f>
        <v>Gestión de ingresos e inspección</v>
      </c>
      <c r="E503" s="16" t="str">
        <f t="shared" si="16"/>
        <v>1</v>
      </c>
      <c r="F503" s="16" t="str">
        <f t="shared" si="17"/>
        <v>12</v>
      </c>
      <c r="G503" s="21" t="s">
        <v>440</v>
      </c>
      <c r="H503" t="s">
        <v>441</v>
      </c>
      <c r="I503">
        <v>151733</v>
      </c>
      <c r="J503">
        <v>0</v>
      </c>
      <c r="K503">
        <v>151733</v>
      </c>
      <c r="L503">
        <v>150964.51</v>
      </c>
      <c r="M503">
        <v>150964.51</v>
      </c>
      <c r="N503">
        <v>129490.59</v>
      </c>
      <c r="O503">
        <v>129490.59</v>
      </c>
    </row>
    <row r="504" spans="1:15" x14ac:dyDescent="0.25">
      <c r="A504" s="14" t="str">
        <f>MID(Tabla1[[#This Row],[Org 2]],1,2)</f>
        <v>04</v>
      </c>
      <c r="B504" s="21" t="s">
        <v>106</v>
      </c>
      <c r="C504" s="21" t="s">
        <v>115</v>
      </c>
      <c r="D504" s="15" t="str">
        <f>VLOOKUP(Tabla1[[#This Row],[Prog.]],Hoja2!B:C,2,FALSE)</f>
        <v>Gestión de ingresos e inspección</v>
      </c>
      <c r="E504" s="16" t="str">
        <f t="shared" si="16"/>
        <v>1</v>
      </c>
      <c r="F504" s="16" t="str">
        <f t="shared" si="17"/>
        <v>12</v>
      </c>
      <c r="G504" s="21" t="s">
        <v>442</v>
      </c>
      <c r="H504" t="s">
        <v>443</v>
      </c>
      <c r="I504">
        <v>314014</v>
      </c>
      <c r="J504">
        <v>0</v>
      </c>
      <c r="K504">
        <v>314014</v>
      </c>
      <c r="L504">
        <v>306761.15000000002</v>
      </c>
      <c r="M504">
        <v>306761.15000000002</v>
      </c>
      <c r="N504">
        <v>254213.1</v>
      </c>
      <c r="O504">
        <v>254213.1</v>
      </c>
    </row>
    <row r="505" spans="1:15" x14ac:dyDescent="0.25">
      <c r="A505" s="14" t="str">
        <f>MID(Tabla1[[#This Row],[Org 2]],1,2)</f>
        <v>04</v>
      </c>
      <c r="B505" s="21" t="s">
        <v>106</v>
      </c>
      <c r="C505" s="21" t="s">
        <v>115</v>
      </c>
      <c r="D505" s="15" t="str">
        <f>VLOOKUP(Tabla1[[#This Row],[Prog.]],Hoja2!B:C,2,FALSE)</f>
        <v>Gestión de ingresos e inspección</v>
      </c>
      <c r="E505" s="16" t="str">
        <f t="shared" si="16"/>
        <v>1</v>
      </c>
      <c r="F505" s="16" t="str">
        <f t="shared" si="17"/>
        <v>12</v>
      </c>
      <c r="G505" s="21" t="s">
        <v>444</v>
      </c>
      <c r="H505" t="s">
        <v>445</v>
      </c>
      <c r="I505">
        <v>733541</v>
      </c>
      <c r="J505">
        <v>-3000</v>
      </c>
      <c r="K505">
        <v>730541</v>
      </c>
      <c r="L505">
        <v>736270.56</v>
      </c>
      <c r="M505">
        <v>736270.56</v>
      </c>
      <c r="N505">
        <v>626343.66</v>
      </c>
      <c r="O505">
        <v>626343.66</v>
      </c>
    </row>
    <row r="506" spans="1:15" x14ac:dyDescent="0.25">
      <c r="A506" s="14" t="str">
        <f>MID(Tabla1[[#This Row],[Org 2]],1,2)</f>
        <v>04</v>
      </c>
      <c r="B506" s="21" t="s">
        <v>106</v>
      </c>
      <c r="C506" s="21" t="s">
        <v>115</v>
      </c>
      <c r="D506" s="15" t="str">
        <f>VLOOKUP(Tabla1[[#This Row],[Prog.]],Hoja2!B:C,2,FALSE)</f>
        <v>Gestión de ingresos e inspección</v>
      </c>
      <c r="E506" s="16" t="str">
        <f t="shared" si="16"/>
        <v>1</v>
      </c>
      <c r="F506" s="16" t="str">
        <f t="shared" si="17"/>
        <v>12</v>
      </c>
      <c r="G506" s="21" t="s">
        <v>446</v>
      </c>
      <c r="H506" t="s">
        <v>447</v>
      </c>
      <c r="I506">
        <v>75724</v>
      </c>
      <c r="J506">
        <v>0</v>
      </c>
      <c r="K506">
        <v>75724</v>
      </c>
      <c r="L506">
        <v>95827.48</v>
      </c>
      <c r="M506">
        <v>95827.48</v>
      </c>
      <c r="N506">
        <v>67309.440000000002</v>
      </c>
      <c r="O506">
        <v>67309.440000000002</v>
      </c>
    </row>
    <row r="507" spans="1:15" x14ac:dyDescent="0.25">
      <c r="A507" s="14" t="str">
        <f>MID(Tabla1[[#This Row],[Org 2]],1,2)</f>
        <v>04</v>
      </c>
      <c r="B507" s="21" t="s">
        <v>106</v>
      </c>
      <c r="C507" s="21" t="s">
        <v>115</v>
      </c>
      <c r="D507" s="15" t="str">
        <f>VLOOKUP(Tabla1[[#This Row],[Prog.]],Hoja2!B:C,2,FALSE)</f>
        <v>Gestión de ingresos e inspección</v>
      </c>
      <c r="E507" s="16" t="str">
        <f t="shared" si="16"/>
        <v>1</v>
      </c>
      <c r="F507" s="16" t="str">
        <f t="shared" si="17"/>
        <v>13</v>
      </c>
      <c r="G507" s="21" t="s">
        <v>448</v>
      </c>
      <c r="H507" t="s">
        <v>431</v>
      </c>
      <c r="I507">
        <v>37847</v>
      </c>
      <c r="J507">
        <v>0</v>
      </c>
      <c r="K507">
        <v>37847</v>
      </c>
      <c r="L507">
        <v>35591.29</v>
      </c>
      <c r="M507">
        <v>35591.29</v>
      </c>
      <c r="N507">
        <v>29709.23</v>
      </c>
      <c r="O507">
        <v>29709.23</v>
      </c>
    </row>
    <row r="508" spans="1:15" x14ac:dyDescent="0.25">
      <c r="A508" s="14" t="str">
        <f>MID(Tabla1[[#This Row],[Org 2]],1,2)</f>
        <v>04</v>
      </c>
      <c r="B508" s="21" t="s">
        <v>106</v>
      </c>
      <c r="C508" s="21" t="s">
        <v>115</v>
      </c>
      <c r="D508" s="15" t="str">
        <f>VLOOKUP(Tabla1[[#This Row],[Prog.]],Hoja2!B:C,2,FALSE)</f>
        <v>Gestión de ingresos e inspección</v>
      </c>
      <c r="E508" s="16" t="str">
        <f t="shared" si="16"/>
        <v>1</v>
      </c>
      <c r="F508" s="16" t="str">
        <f t="shared" si="17"/>
        <v>13</v>
      </c>
      <c r="G508" s="21" t="s">
        <v>449</v>
      </c>
      <c r="H508" t="s">
        <v>450</v>
      </c>
      <c r="I508">
        <v>35295</v>
      </c>
      <c r="J508">
        <v>6000</v>
      </c>
      <c r="K508">
        <v>41295</v>
      </c>
      <c r="L508">
        <v>36648.559999999998</v>
      </c>
      <c r="M508">
        <v>36648.559999999998</v>
      </c>
      <c r="N508">
        <v>32338.87</v>
      </c>
      <c r="O508">
        <v>32338.87</v>
      </c>
    </row>
    <row r="509" spans="1:15" x14ac:dyDescent="0.25">
      <c r="A509" s="14" t="str">
        <f>MID(Tabla1[[#This Row],[Org 2]],1,2)</f>
        <v>04</v>
      </c>
      <c r="B509" s="21" t="s">
        <v>106</v>
      </c>
      <c r="C509" s="21" t="s">
        <v>115</v>
      </c>
      <c r="D509" s="15" t="str">
        <f>VLOOKUP(Tabla1[[#This Row],[Prog.]],Hoja2!B:C,2,FALSE)</f>
        <v>Gestión de ingresos e inspección</v>
      </c>
      <c r="E509" s="16" t="str">
        <f t="shared" si="16"/>
        <v>1</v>
      </c>
      <c r="F509" s="16" t="str">
        <f t="shared" si="17"/>
        <v>15</v>
      </c>
      <c r="G509" s="21" t="s">
        <v>587</v>
      </c>
      <c r="H509" t="s">
        <v>588</v>
      </c>
      <c r="I509">
        <v>7000</v>
      </c>
      <c r="J509">
        <v>3000</v>
      </c>
      <c r="K509">
        <v>10000</v>
      </c>
      <c r="L509">
        <v>9766.2000000000007</v>
      </c>
      <c r="M509">
        <v>9766.2000000000007</v>
      </c>
      <c r="N509">
        <v>4580.0600000000004</v>
      </c>
      <c r="O509">
        <v>4580.0600000000004</v>
      </c>
    </row>
    <row r="510" spans="1:15" x14ac:dyDescent="0.25">
      <c r="A510" s="14" t="str">
        <f>MID(Tabla1[[#This Row],[Org 2]],1,2)</f>
        <v>04</v>
      </c>
      <c r="B510" s="21" t="s">
        <v>106</v>
      </c>
      <c r="C510" s="21" t="s">
        <v>115</v>
      </c>
      <c r="D510" s="15" t="str">
        <f>VLOOKUP(Tabla1[[#This Row],[Prog.]],Hoja2!B:C,2,FALSE)</f>
        <v>Gestión de ingresos e inspección</v>
      </c>
      <c r="E510" s="16" t="str">
        <f t="shared" si="16"/>
        <v>2</v>
      </c>
      <c r="F510" s="16" t="str">
        <f t="shared" si="17"/>
        <v>20</v>
      </c>
      <c r="G510" s="21" t="s">
        <v>455</v>
      </c>
      <c r="H510" t="s">
        <v>456</v>
      </c>
      <c r="I510">
        <v>8075</v>
      </c>
      <c r="J510">
        <v>5000</v>
      </c>
      <c r="K510">
        <v>13075</v>
      </c>
      <c r="L510">
        <v>12370.83</v>
      </c>
      <c r="M510">
        <v>12370.83</v>
      </c>
      <c r="N510">
        <v>7912.94</v>
      </c>
      <c r="O510">
        <v>7912.94</v>
      </c>
    </row>
    <row r="511" spans="1:15" x14ac:dyDescent="0.25">
      <c r="A511" s="14" t="str">
        <f>MID(Tabla1[[#This Row],[Org 2]],1,2)</f>
        <v>04</v>
      </c>
      <c r="B511" s="21" t="s">
        <v>106</v>
      </c>
      <c r="C511" s="21" t="s">
        <v>115</v>
      </c>
      <c r="D511" s="15" t="str">
        <f>VLOOKUP(Tabla1[[#This Row],[Prog.]],Hoja2!B:C,2,FALSE)</f>
        <v>Gestión de ingresos e inspección</v>
      </c>
      <c r="E511" s="16" t="str">
        <f t="shared" si="16"/>
        <v>2</v>
      </c>
      <c r="F511" s="16" t="str">
        <f t="shared" si="17"/>
        <v>22</v>
      </c>
      <c r="G511" s="21" t="s">
        <v>465</v>
      </c>
      <c r="H511" t="s">
        <v>466</v>
      </c>
      <c r="I511">
        <v>1540</v>
      </c>
      <c r="J511">
        <v>0</v>
      </c>
      <c r="K511">
        <v>1540</v>
      </c>
      <c r="L511">
        <v>0</v>
      </c>
      <c r="M511">
        <v>0</v>
      </c>
      <c r="N511">
        <v>0</v>
      </c>
      <c r="O511">
        <v>0</v>
      </c>
    </row>
    <row r="512" spans="1:15" x14ac:dyDescent="0.25">
      <c r="A512" s="14" t="str">
        <f>MID(Tabla1[[#This Row],[Org 2]],1,2)</f>
        <v>04</v>
      </c>
      <c r="B512" s="21" t="s">
        <v>106</v>
      </c>
      <c r="C512" s="21" t="s">
        <v>115</v>
      </c>
      <c r="D512" s="15" t="str">
        <f>VLOOKUP(Tabla1[[#This Row],[Prog.]],Hoja2!B:C,2,FALSE)</f>
        <v>Gestión de ingresos e inspección</v>
      </c>
      <c r="E512" s="16" t="str">
        <f t="shared" si="16"/>
        <v>2</v>
      </c>
      <c r="F512" s="16" t="str">
        <f t="shared" si="17"/>
        <v>22</v>
      </c>
      <c r="G512" s="21" t="s">
        <v>479</v>
      </c>
      <c r="H512" t="s">
        <v>480</v>
      </c>
      <c r="I512">
        <v>11900</v>
      </c>
      <c r="J512">
        <v>3500</v>
      </c>
      <c r="K512">
        <v>15400</v>
      </c>
      <c r="L512">
        <v>11343.2</v>
      </c>
      <c r="M512">
        <v>11343.2</v>
      </c>
      <c r="N512">
        <v>5946.47</v>
      </c>
      <c r="O512">
        <v>5946.47</v>
      </c>
    </row>
    <row r="513" spans="1:15" x14ac:dyDescent="0.25">
      <c r="A513" s="14" t="str">
        <f>MID(Tabla1[[#This Row],[Org 2]],1,2)</f>
        <v>04</v>
      </c>
      <c r="B513" s="21" t="s">
        <v>106</v>
      </c>
      <c r="C513" s="21" t="s">
        <v>115</v>
      </c>
      <c r="D513" s="15" t="str">
        <f>VLOOKUP(Tabla1[[#This Row],[Prog.]],Hoja2!B:C,2,FALSE)</f>
        <v>Gestión de ingresos e inspección</v>
      </c>
      <c r="E513" s="16" t="str">
        <f t="shared" ref="E513:E576" si="18">LEFT(G513,1)</f>
        <v>2</v>
      </c>
      <c r="F513" s="16" t="str">
        <f t="shared" ref="F513:F576" si="19">LEFT(G513,2)</f>
        <v>22</v>
      </c>
      <c r="G513" s="21" t="s">
        <v>581</v>
      </c>
      <c r="H513" t="s">
        <v>582</v>
      </c>
      <c r="I513">
        <v>850</v>
      </c>
      <c r="J513">
        <v>0</v>
      </c>
      <c r="K513">
        <v>850</v>
      </c>
      <c r="L513">
        <v>0</v>
      </c>
      <c r="M513">
        <v>0</v>
      </c>
      <c r="N513">
        <v>0</v>
      </c>
      <c r="O513">
        <v>0</v>
      </c>
    </row>
    <row r="514" spans="1:15" x14ac:dyDescent="0.25">
      <c r="A514" s="14" t="str">
        <f>MID(Tabla1[[#This Row],[Org 2]],1,2)</f>
        <v>04</v>
      </c>
      <c r="B514" s="21" t="s">
        <v>106</v>
      </c>
      <c r="C514" s="21" t="s">
        <v>115</v>
      </c>
      <c r="D514" s="15" t="str">
        <f>VLOOKUP(Tabla1[[#This Row],[Prog.]],Hoja2!B:C,2,FALSE)</f>
        <v>Gestión de ingresos e inspección</v>
      </c>
      <c r="E514" s="16" t="str">
        <f t="shared" si="18"/>
        <v>2</v>
      </c>
      <c r="F514" s="16" t="str">
        <f t="shared" si="19"/>
        <v>22</v>
      </c>
      <c r="G514" s="21" t="s">
        <v>483</v>
      </c>
      <c r="H514" t="s">
        <v>484</v>
      </c>
      <c r="I514">
        <v>3970</v>
      </c>
      <c r="J514">
        <v>0</v>
      </c>
      <c r="K514">
        <v>3970</v>
      </c>
      <c r="L514">
        <v>486.05</v>
      </c>
      <c r="M514">
        <v>486.05</v>
      </c>
      <c r="N514">
        <v>486.05</v>
      </c>
      <c r="O514">
        <v>486.05</v>
      </c>
    </row>
    <row r="515" spans="1:15" x14ac:dyDescent="0.25">
      <c r="A515" s="14" t="str">
        <f>MID(Tabla1[[#This Row],[Org 2]],1,2)</f>
        <v>04</v>
      </c>
      <c r="B515" s="21" t="s">
        <v>106</v>
      </c>
      <c r="C515" s="21" t="s">
        <v>115</v>
      </c>
      <c r="D515" s="15" t="str">
        <f>VLOOKUP(Tabla1[[#This Row],[Prog.]],Hoja2!B:C,2,FALSE)</f>
        <v>Gestión de ingresos e inspección</v>
      </c>
      <c r="E515" s="16" t="str">
        <f t="shared" si="18"/>
        <v>2</v>
      </c>
      <c r="F515" s="16" t="str">
        <f t="shared" si="19"/>
        <v>22</v>
      </c>
      <c r="G515" s="21" t="s">
        <v>489</v>
      </c>
      <c r="H515" t="s">
        <v>490</v>
      </c>
      <c r="I515">
        <v>34000</v>
      </c>
      <c r="J515">
        <v>0</v>
      </c>
      <c r="K515">
        <v>34000</v>
      </c>
      <c r="L515">
        <v>38255.42</v>
      </c>
      <c r="M515">
        <v>38255.42</v>
      </c>
      <c r="N515">
        <v>36430.99</v>
      </c>
      <c r="O515">
        <v>36430.99</v>
      </c>
    </row>
    <row r="516" spans="1:15" x14ac:dyDescent="0.25">
      <c r="A516" s="14" t="str">
        <f>MID(Tabla1[[#This Row],[Org 2]],1,2)</f>
        <v>04</v>
      </c>
      <c r="B516" s="21" t="s">
        <v>106</v>
      </c>
      <c r="C516" s="21" t="s">
        <v>115</v>
      </c>
      <c r="D516" s="15" t="str">
        <f>VLOOKUP(Tabla1[[#This Row],[Prog.]],Hoja2!B:C,2,FALSE)</f>
        <v>Gestión de ingresos e inspección</v>
      </c>
      <c r="E516" s="16" t="str">
        <f t="shared" si="18"/>
        <v>6</v>
      </c>
      <c r="F516" s="16" t="str">
        <f t="shared" si="19"/>
        <v>64</v>
      </c>
      <c r="G516" s="21" t="s">
        <v>624</v>
      </c>
      <c r="H516" t="s">
        <v>625</v>
      </c>
      <c r="I516">
        <v>1027304</v>
      </c>
      <c r="J516">
        <v>33189</v>
      </c>
      <c r="K516">
        <v>1060493</v>
      </c>
      <c r="L516">
        <v>1060431.05</v>
      </c>
      <c r="M516">
        <v>1060431.05</v>
      </c>
      <c r="N516">
        <v>939984.25</v>
      </c>
      <c r="O516">
        <v>453967.58</v>
      </c>
    </row>
    <row r="517" spans="1:15" x14ac:dyDescent="0.25">
      <c r="A517" s="14" t="str">
        <f>MID(Tabla1[[#This Row],[Org 2]],1,2)</f>
        <v>04</v>
      </c>
      <c r="B517" s="21" t="s">
        <v>106</v>
      </c>
      <c r="C517" s="21" t="s">
        <v>116</v>
      </c>
      <c r="D517" s="15" t="str">
        <f>VLOOKUP(Tabla1[[#This Row],[Prog.]],Hoja2!B:C,2,FALSE)</f>
        <v>Tesorería y recaudación</v>
      </c>
      <c r="E517" s="16" t="str">
        <f t="shared" si="18"/>
        <v>1</v>
      </c>
      <c r="F517" s="16" t="str">
        <f t="shared" si="19"/>
        <v>12</v>
      </c>
      <c r="G517" s="21" t="s">
        <v>432</v>
      </c>
      <c r="H517" t="s">
        <v>433</v>
      </c>
      <c r="I517">
        <v>90436</v>
      </c>
      <c r="J517">
        <v>0</v>
      </c>
      <c r="K517">
        <v>90436</v>
      </c>
      <c r="L517">
        <v>61801.58</v>
      </c>
      <c r="M517">
        <v>61801.58</v>
      </c>
      <c r="N517">
        <v>52290.720000000001</v>
      </c>
      <c r="O517">
        <v>52290.720000000001</v>
      </c>
    </row>
    <row r="518" spans="1:15" x14ac:dyDescent="0.25">
      <c r="A518" s="14" t="str">
        <f>MID(Tabla1[[#This Row],[Org 2]],1,2)</f>
        <v>04</v>
      </c>
      <c r="B518" s="21" t="s">
        <v>106</v>
      </c>
      <c r="C518" s="21" t="s">
        <v>116</v>
      </c>
      <c r="D518" s="15" t="str">
        <f>VLOOKUP(Tabla1[[#This Row],[Prog.]],Hoja2!B:C,2,FALSE)</f>
        <v>Tesorería y recaudación</v>
      </c>
      <c r="E518" s="16" t="str">
        <f t="shared" si="18"/>
        <v>1</v>
      </c>
      <c r="F518" s="16" t="str">
        <f t="shared" si="19"/>
        <v>12</v>
      </c>
      <c r="G518" s="21" t="s">
        <v>434</v>
      </c>
      <c r="H518" t="s">
        <v>435</v>
      </c>
      <c r="I518">
        <v>47715</v>
      </c>
      <c r="J518">
        <v>0</v>
      </c>
      <c r="K518">
        <v>47715</v>
      </c>
      <c r="L518">
        <v>63502.58</v>
      </c>
      <c r="M518">
        <v>63502.58</v>
      </c>
      <c r="N518">
        <v>53054.81</v>
      </c>
      <c r="O518">
        <v>53054.81</v>
      </c>
    </row>
    <row r="519" spans="1:15" x14ac:dyDescent="0.25">
      <c r="A519" s="14" t="str">
        <f>MID(Tabla1[[#This Row],[Org 2]],1,2)</f>
        <v>04</v>
      </c>
      <c r="B519" s="21" t="s">
        <v>106</v>
      </c>
      <c r="C519" s="21" t="s">
        <v>116</v>
      </c>
      <c r="D519" s="15" t="str">
        <f>VLOOKUP(Tabla1[[#This Row],[Prog.]],Hoja2!B:C,2,FALSE)</f>
        <v>Tesorería y recaudación</v>
      </c>
      <c r="E519" s="16" t="str">
        <f t="shared" si="18"/>
        <v>1</v>
      </c>
      <c r="F519" s="16" t="str">
        <f t="shared" si="19"/>
        <v>12</v>
      </c>
      <c r="G519" s="21" t="s">
        <v>436</v>
      </c>
      <c r="H519" t="s">
        <v>437</v>
      </c>
      <c r="I519">
        <v>231447</v>
      </c>
      <c r="J519">
        <v>0</v>
      </c>
      <c r="K519">
        <v>231447</v>
      </c>
      <c r="L519">
        <v>220708.53</v>
      </c>
      <c r="M519">
        <v>220708.53</v>
      </c>
      <c r="N519">
        <v>184085.26</v>
      </c>
      <c r="O519">
        <v>184085.26</v>
      </c>
    </row>
    <row r="520" spans="1:15" x14ac:dyDescent="0.25">
      <c r="A520" s="14" t="str">
        <f>MID(Tabla1[[#This Row],[Org 2]],1,2)</f>
        <v>04</v>
      </c>
      <c r="B520" s="21" t="s">
        <v>106</v>
      </c>
      <c r="C520" s="21" t="s">
        <v>116</v>
      </c>
      <c r="D520" s="15" t="str">
        <f>VLOOKUP(Tabla1[[#This Row],[Prog.]],Hoja2!B:C,2,FALSE)</f>
        <v>Tesorería y recaudación</v>
      </c>
      <c r="E520" s="16" t="str">
        <f t="shared" si="18"/>
        <v>1</v>
      </c>
      <c r="F520" s="16" t="str">
        <f t="shared" si="19"/>
        <v>12</v>
      </c>
      <c r="G520" s="21" t="s">
        <v>438</v>
      </c>
      <c r="H520" t="s">
        <v>439</v>
      </c>
      <c r="I520">
        <v>92928</v>
      </c>
      <c r="J520">
        <v>0</v>
      </c>
      <c r="K520">
        <v>92928</v>
      </c>
      <c r="L520">
        <v>97199.77</v>
      </c>
      <c r="M520">
        <v>97199.77</v>
      </c>
      <c r="N520">
        <v>83704.23</v>
      </c>
      <c r="O520">
        <v>83704.23</v>
      </c>
    </row>
    <row r="521" spans="1:15" x14ac:dyDescent="0.25">
      <c r="A521" s="14" t="str">
        <f>MID(Tabla1[[#This Row],[Org 2]],1,2)</f>
        <v>04</v>
      </c>
      <c r="B521" s="21" t="s">
        <v>106</v>
      </c>
      <c r="C521" s="21" t="s">
        <v>116</v>
      </c>
      <c r="D521" s="15" t="str">
        <f>VLOOKUP(Tabla1[[#This Row],[Prog.]],Hoja2!B:C,2,FALSE)</f>
        <v>Tesorería y recaudación</v>
      </c>
      <c r="E521" s="16" t="str">
        <f t="shared" si="18"/>
        <v>1</v>
      </c>
      <c r="F521" s="16" t="str">
        <f t="shared" si="19"/>
        <v>12</v>
      </c>
      <c r="G521" s="21" t="s">
        <v>440</v>
      </c>
      <c r="H521" t="s">
        <v>441</v>
      </c>
      <c r="I521">
        <v>134761</v>
      </c>
      <c r="J521">
        <v>0</v>
      </c>
      <c r="K521">
        <v>134761</v>
      </c>
      <c r="L521">
        <v>124244.56</v>
      </c>
      <c r="M521">
        <v>124244.56</v>
      </c>
      <c r="N521">
        <v>104957.16</v>
      </c>
      <c r="O521">
        <v>104957.16</v>
      </c>
    </row>
    <row r="522" spans="1:15" x14ac:dyDescent="0.25">
      <c r="A522" s="14" t="str">
        <f>MID(Tabla1[[#This Row],[Org 2]],1,2)</f>
        <v>04</v>
      </c>
      <c r="B522" s="21" t="s">
        <v>106</v>
      </c>
      <c r="C522" s="21" t="s">
        <v>116</v>
      </c>
      <c r="D522" s="15" t="str">
        <f>VLOOKUP(Tabla1[[#This Row],[Prog.]],Hoja2!B:C,2,FALSE)</f>
        <v>Tesorería y recaudación</v>
      </c>
      <c r="E522" s="16" t="str">
        <f t="shared" si="18"/>
        <v>1</v>
      </c>
      <c r="F522" s="16" t="str">
        <f t="shared" si="19"/>
        <v>12</v>
      </c>
      <c r="G522" s="21" t="s">
        <v>442</v>
      </c>
      <c r="H522" t="s">
        <v>443</v>
      </c>
      <c r="I522">
        <v>278026</v>
      </c>
      <c r="J522">
        <v>-2000</v>
      </c>
      <c r="K522">
        <v>276026</v>
      </c>
      <c r="L522">
        <v>261979.25</v>
      </c>
      <c r="M522">
        <v>261979.25</v>
      </c>
      <c r="N522">
        <v>221716.41</v>
      </c>
      <c r="O522">
        <v>221716.41</v>
      </c>
    </row>
    <row r="523" spans="1:15" x14ac:dyDescent="0.25">
      <c r="A523" s="14" t="str">
        <f>MID(Tabla1[[#This Row],[Org 2]],1,2)</f>
        <v>04</v>
      </c>
      <c r="B523" s="21" t="s">
        <v>106</v>
      </c>
      <c r="C523" s="21" t="s">
        <v>116</v>
      </c>
      <c r="D523" s="15" t="str">
        <f>VLOOKUP(Tabla1[[#This Row],[Prog.]],Hoja2!B:C,2,FALSE)</f>
        <v>Tesorería y recaudación</v>
      </c>
      <c r="E523" s="16" t="str">
        <f t="shared" si="18"/>
        <v>1</v>
      </c>
      <c r="F523" s="16" t="str">
        <f t="shared" si="19"/>
        <v>12</v>
      </c>
      <c r="G523" s="21" t="s">
        <v>444</v>
      </c>
      <c r="H523" t="s">
        <v>445</v>
      </c>
      <c r="I523">
        <v>668527</v>
      </c>
      <c r="J523">
        <v>30000</v>
      </c>
      <c r="K523">
        <v>698527</v>
      </c>
      <c r="L523">
        <v>665400.87</v>
      </c>
      <c r="M523">
        <v>665400.87</v>
      </c>
      <c r="N523">
        <v>584666.34</v>
      </c>
      <c r="O523">
        <v>584666.34</v>
      </c>
    </row>
    <row r="524" spans="1:15" x14ac:dyDescent="0.25">
      <c r="A524" s="14" t="str">
        <f>MID(Tabla1[[#This Row],[Org 2]],1,2)</f>
        <v>04</v>
      </c>
      <c r="B524" s="21" t="s">
        <v>106</v>
      </c>
      <c r="C524" s="21" t="s">
        <v>116</v>
      </c>
      <c r="D524" s="15" t="str">
        <f>VLOOKUP(Tabla1[[#This Row],[Prog.]],Hoja2!B:C,2,FALSE)</f>
        <v>Tesorería y recaudación</v>
      </c>
      <c r="E524" s="16" t="str">
        <f t="shared" si="18"/>
        <v>1</v>
      </c>
      <c r="F524" s="16" t="str">
        <f t="shared" si="19"/>
        <v>12</v>
      </c>
      <c r="G524" s="21" t="s">
        <v>446</v>
      </c>
      <c r="H524" t="s">
        <v>447</v>
      </c>
      <c r="I524">
        <v>65138</v>
      </c>
      <c r="J524">
        <v>0</v>
      </c>
      <c r="K524">
        <v>65138</v>
      </c>
      <c r="L524">
        <v>68146.36</v>
      </c>
      <c r="M524">
        <v>68146.36</v>
      </c>
      <c r="N524">
        <v>51338.42</v>
      </c>
      <c r="O524">
        <v>51338.42</v>
      </c>
    </row>
    <row r="525" spans="1:15" x14ac:dyDescent="0.25">
      <c r="A525" s="14" t="str">
        <f>MID(Tabla1[[#This Row],[Org 2]],1,2)</f>
        <v>04</v>
      </c>
      <c r="B525" s="21" t="s">
        <v>106</v>
      </c>
      <c r="C525" s="21" t="s">
        <v>116</v>
      </c>
      <c r="D525" s="15" t="str">
        <f>VLOOKUP(Tabla1[[#This Row],[Prog.]],Hoja2!B:C,2,FALSE)</f>
        <v>Tesorería y recaudación</v>
      </c>
      <c r="E525" s="16" t="str">
        <f t="shared" si="18"/>
        <v>1</v>
      </c>
      <c r="F525" s="16" t="str">
        <f t="shared" si="19"/>
        <v>13</v>
      </c>
      <c r="G525" s="21" t="s">
        <v>448</v>
      </c>
      <c r="H525" t="s">
        <v>431</v>
      </c>
      <c r="I525">
        <v>51742</v>
      </c>
      <c r="J525">
        <v>0</v>
      </c>
      <c r="K525">
        <v>51742</v>
      </c>
      <c r="L525">
        <v>38530.57</v>
      </c>
      <c r="M525">
        <v>38530.57</v>
      </c>
      <c r="N525">
        <v>30113.73</v>
      </c>
      <c r="O525">
        <v>30113.73</v>
      </c>
    </row>
    <row r="526" spans="1:15" x14ac:dyDescent="0.25">
      <c r="A526" s="14" t="str">
        <f>MID(Tabla1[[#This Row],[Org 2]],1,2)</f>
        <v>04</v>
      </c>
      <c r="B526" s="21" t="s">
        <v>106</v>
      </c>
      <c r="C526" s="21" t="s">
        <v>116</v>
      </c>
      <c r="D526" s="15" t="str">
        <f>VLOOKUP(Tabla1[[#This Row],[Prog.]],Hoja2!B:C,2,FALSE)</f>
        <v>Tesorería y recaudación</v>
      </c>
      <c r="E526" s="16" t="str">
        <f t="shared" si="18"/>
        <v>1</v>
      </c>
      <c r="F526" s="16" t="str">
        <f t="shared" si="19"/>
        <v>13</v>
      </c>
      <c r="G526" s="21" t="s">
        <v>449</v>
      </c>
      <c r="H526" t="s">
        <v>450</v>
      </c>
      <c r="I526">
        <v>49878</v>
      </c>
      <c r="J526">
        <v>0</v>
      </c>
      <c r="K526">
        <v>49878</v>
      </c>
      <c r="L526">
        <v>37525.379999999997</v>
      </c>
      <c r="M526">
        <v>37525.379999999997</v>
      </c>
      <c r="N526">
        <v>31214.09</v>
      </c>
      <c r="O526">
        <v>31214.09</v>
      </c>
    </row>
    <row r="527" spans="1:15" x14ac:dyDescent="0.25">
      <c r="A527" s="14" t="str">
        <f>MID(Tabla1[[#This Row],[Org 2]],1,2)</f>
        <v>04</v>
      </c>
      <c r="B527" s="21" t="s">
        <v>106</v>
      </c>
      <c r="C527" s="21" t="s">
        <v>116</v>
      </c>
      <c r="D527" s="15" t="str">
        <f>VLOOKUP(Tabla1[[#This Row],[Prog.]],Hoja2!B:C,2,FALSE)</f>
        <v>Tesorería y recaudación</v>
      </c>
      <c r="E527" s="16" t="str">
        <f t="shared" si="18"/>
        <v>1</v>
      </c>
      <c r="F527" s="16" t="str">
        <f t="shared" si="19"/>
        <v>13</v>
      </c>
      <c r="G527" s="21" t="s">
        <v>451</v>
      </c>
      <c r="H527" t="s">
        <v>452</v>
      </c>
      <c r="I527">
        <v>26500</v>
      </c>
      <c r="J527">
        <v>0</v>
      </c>
      <c r="K527">
        <v>26500</v>
      </c>
      <c r="L527">
        <v>46091.4</v>
      </c>
      <c r="M527">
        <v>46091.4</v>
      </c>
      <c r="N527">
        <v>41759.949999999997</v>
      </c>
      <c r="O527">
        <v>41759.949999999997</v>
      </c>
    </row>
    <row r="528" spans="1:15" x14ac:dyDescent="0.25">
      <c r="A528" s="14" t="str">
        <f>MID(Tabla1[[#This Row],[Org 2]],1,2)</f>
        <v>04</v>
      </c>
      <c r="B528" s="21" t="s">
        <v>106</v>
      </c>
      <c r="C528" s="21" t="s">
        <v>116</v>
      </c>
      <c r="D528" s="15" t="str">
        <f>VLOOKUP(Tabla1[[#This Row],[Prog.]],Hoja2!B:C,2,FALSE)</f>
        <v>Tesorería y recaudación</v>
      </c>
      <c r="E528" s="16" t="str">
        <f t="shared" si="18"/>
        <v>1</v>
      </c>
      <c r="F528" s="16" t="str">
        <f t="shared" si="19"/>
        <v>15</v>
      </c>
      <c r="G528" s="21" t="s">
        <v>587</v>
      </c>
      <c r="H528" t="s">
        <v>588</v>
      </c>
      <c r="I528">
        <v>0</v>
      </c>
      <c r="J528">
        <v>2000</v>
      </c>
      <c r="K528">
        <v>2000</v>
      </c>
      <c r="L528">
        <v>1993.2</v>
      </c>
      <c r="M528">
        <v>1993.2</v>
      </c>
      <c r="N528">
        <v>1993.2</v>
      </c>
      <c r="O528">
        <v>1993.2</v>
      </c>
    </row>
    <row r="529" spans="1:15" x14ac:dyDescent="0.25">
      <c r="A529" s="14" t="str">
        <f>MID(Tabla1[[#This Row],[Org 2]],1,2)</f>
        <v>04</v>
      </c>
      <c r="B529" s="21" t="s">
        <v>106</v>
      </c>
      <c r="C529" s="21" t="s">
        <v>116</v>
      </c>
      <c r="D529" s="15" t="str">
        <f>VLOOKUP(Tabla1[[#This Row],[Prog.]],Hoja2!B:C,2,FALSE)</f>
        <v>Tesorería y recaudación</v>
      </c>
      <c r="E529" s="16" t="str">
        <f t="shared" si="18"/>
        <v>2</v>
      </c>
      <c r="F529" s="16" t="str">
        <f t="shared" si="19"/>
        <v>20</v>
      </c>
      <c r="G529" s="21" t="s">
        <v>455</v>
      </c>
      <c r="H529" t="s">
        <v>456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5">
      <c r="A530" s="14" t="str">
        <f>MID(Tabla1[[#This Row],[Org 2]],1,2)</f>
        <v>04</v>
      </c>
      <c r="B530" s="21" t="s">
        <v>106</v>
      </c>
      <c r="C530" s="21" t="s">
        <v>116</v>
      </c>
      <c r="D530" s="15" t="str">
        <f>VLOOKUP(Tabla1[[#This Row],[Prog.]],Hoja2!B:C,2,FALSE)</f>
        <v>Tesorería y recaudación</v>
      </c>
      <c r="E530" s="16" t="str">
        <f t="shared" si="18"/>
        <v>2</v>
      </c>
      <c r="F530" s="16" t="str">
        <f t="shared" si="19"/>
        <v>21</v>
      </c>
      <c r="G530" s="21" t="s">
        <v>461</v>
      </c>
      <c r="H530" t="s">
        <v>462</v>
      </c>
      <c r="I530">
        <v>5700</v>
      </c>
      <c r="J530">
        <v>300</v>
      </c>
      <c r="K530">
        <v>6000</v>
      </c>
      <c r="L530">
        <v>6000</v>
      </c>
      <c r="M530">
        <v>6000</v>
      </c>
      <c r="N530">
        <v>3090.96</v>
      </c>
      <c r="O530">
        <v>3090.96</v>
      </c>
    </row>
    <row r="531" spans="1:15" x14ac:dyDescent="0.25">
      <c r="A531" s="14" t="str">
        <f>MID(Tabla1[[#This Row],[Org 2]],1,2)</f>
        <v>04</v>
      </c>
      <c r="B531" s="21" t="s">
        <v>106</v>
      </c>
      <c r="C531" s="21" t="s">
        <v>116</v>
      </c>
      <c r="D531" s="15" t="str">
        <f>VLOOKUP(Tabla1[[#This Row],[Prog.]],Hoja2!B:C,2,FALSE)</f>
        <v>Tesorería y recaudación</v>
      </c>
      <c r="E531" s="16" t="str">
        <f t="shared" si="18"/>
        <v>2</v>
      </c>
      <c r="F531" s="16" t="str">
        <f t="shared" si="19"/>
        <v>22</v>
      </c>
      <c r="G531" s="21" t="s">
        <v>465</v>
      </c>
      <c r="H531" t="s">
        <v>466</v>
      </c>
      <c r="I531">
        <v>1000</v>
      </c>
      <c r="J531">
        <v>-300</v>
      </c>
      <c r="K531">
        <v>700</v>
      </c>
      <c r="L531">
        <v>0</v>
      </c>
      <c r="M531">
        <v>0</v>
      </c>
      <c r="N531">
        <v>0</v>
      </c>
      <c r="O531">
        <v>0</v>
      </c>
    </row>
    <row r="532" spans="1:15" x14ac:dyDescent="0.25">
      <c r="A532" s="14" t="str">
        <f>MID(Tabla1[[#This Row],[Org 2]],1,2)</f>
        <v>04</v>
      </c>
      <c r="B532" s="21" t="s">
        <v>106</v>
      </c>
      <c r="C532" s="21" t="s">
        <v>116</v>
      </c>
      <c r="D532" s="15" t="str">
        <f>VLOOKUP(Tabla1[[#This Row],[Prog.]],Hoja2!B:C,2,FALSE)</f>
        <v>Tesorería y recaudación</v>
      </c>
      <c r="E532" s="16" t="str">
        <f t="shared" si="18"/>
        <v>2</v>
      </c>
      <c r="F532" s="16" t="str">
        <f t="shared" si="19"/>
        <v>22</v>
      </c>
      <c r="G532" s="21" t="s">
        <v>483</v>
      </c>
      <c r="H532" t="s">
        <v>484</v>
      </c>
      <c r="I532">
        <v>62800</v>
      </c>
      <c r="J532">
        <v>0</v>
      </c>
      <c r="K532">
        <v>62800</v>
      </c>
      <c r="L532">
        <v>53370.71</v>
      </c>
      <c r="M532">
        <v>53370.71</v>
      </c>
      <c r="N532">
        <v>42335.7</v>
      </c>
      <c r="O532">
        <v>42335.7</v>
      </c>
    </row>
    <row r="533" spans="1:15" x14ac:dyDescent="0.25">
      <c r="A533" s="14" t="str">
        <f>MID(Tabla1[[#This Row],[Org 2]],1,2)</f>
        <v>04</v>
      </c>
      <c r="B533" s="21" t="s">
        <v>106</v>
      </c>
      <c r="C533" s="21" t="s">
        <v>116</v>
      </c>
      <c r="D533" s="15" t="str">
        <f>VLOOKUP(Tabla1[[#This Row],[Prog.]],Hoja2!B:C,2,FALSE)</f>
        <v>Tesorería y recaudación</v>
      </c>
      <c r="E533" s="16" t="str">
        <f t="shared" si="18"/>
        <v>2</v>
      </c>
      <c r="F533" s="16" t="str">
        <f t="shared" si="19"/>
        <v>23</v>
      </c>
      <c r="G533" s="21" t="s">
        <v>491</v>
      </c>
      <c r="H533" t="s">
        <v>492</v>
      </c>
      <c r="I533">
        <v>1000</v>
      </c>
      <c r="J533">
        <v>0</v>
      </c>
      <c r="K533">
        <v>1000</v>
      </c>
      <c r="L533">
        <v>0</v>
      </c>
      <c r="M533">
        <v>0</v>
      </c>
      <c r="N533">
        <v>0</v>
      </c>
      <c r="O533">
        <v>0</v>
      </c>
    </row>
    <row r="534" spans="1:15" x14ac:dyDescent="0.25">
      <c r="A534" s="14" t="str">
        <f>MID(Tabla1[[#This Row],[Org 2]],1,2)</f>
        <v>04</v>
      </c>
      <c r="B534" s="21" t="s">
        <v>106</v>
      </c>
      <c r="C534" s="21" t="s">
        <v>116</v>
      </c>
      <c r="D534" s="15" t="str">
        <f>VLOOKUP(Tabla1[[#This Row],[Prog.]],Hoja2!B:C,2,FALSE)</f>
        <v>Tesorería y recaudación</v>
      </c>
      <c r="E534" s="16" t="str">
        <f t="shared" si="18"/>
        <v>2</v>
      </c>
      <c r="F534" s="16" t="str">
        <f t="shared" si="19"/>
        <v>23</v>
      </c>
      <c r="G534" s="21" t="s">
        <v>493</v>
      </c>
      <c r="H534" t="s">
        <v>494</v>
      </c>
      <c r="I534">
        <v>600</v>
      </c>
      <c r="J534">
        <v>0</v>
      </c>
      <c r="K534">
        <v>600</v>
      </c>
      <c r="L534">
        <v>0</v>
      </c>
      <c r="M534">
        <v>0</v>
      </c>
      <c r="N534">
        <v>0</v>
      </c>
      <c r="O534">
        <v>0</v>
      </c>
    </row>
    <row r="535" spans="1:15" x14ac:dyDescent="0.25">
      <c r="A535" s="14" t="str">
        <f>MID(Tabla1[[#This Row],[Org 2]],1,2)</f>
        <v>04</v>
      </c>
      <c r="B535" s="21" t="s">
        <v>106</v>
      </c>
      <c r="C535" s="21" t="s">
        <v>116</v>
      </c>
      <c r="D535" s="15" t="str">
        <f>VLOOKUP(Tabla1[[#This Row],[Prog.]],Hoja2!B:C,2,FALSE)</f>
        <v>Tesorería y recaudación</v>
      </c>
      <c r="E535" s="16" t="str">
        <f t="shared" si="18"/>
        <v>2</v>
      </c>
      <c r="F535" s="16" t="str">
        <f t="shared" si="19"/>
        <v>23</v>
      </c>
      <c r="G535" s="21" t="s">
        <v>495</v>
      </c>
      <c r="H535" t="s">
        <v>496</v>
      </c>
      <c r="I535">
        <v>1450</v>
      </c>
      <c r="J535">
        <v>0</v>
      </c>
      <c r="K535">
        <v>1450</v>
      </c>
      <c r="L535">
        <v>0</v>
      </c>
      <c r="M535">
        <v>0</v>
      </c>
      <c r="N535">
        <v>0</v>
      </c>
      <c r="O535">
        <v>0</v>
      </c>
    </row>
    <row r="536" spans="1:15" x14ac:dyDescent="0.25">
      <c r="A536" s="14" t="str">
        <f>MID(Tabla1[[#This Row],[Org 2]],1,2)</f>
        <v>05</v>
      </c>
      <c r="B536" s="21" t="s">
        <v>117</v>
      </c>
      <c r="C536" s="21" t="s">
        <v>118</v>
      </c>
      <c r="D536" s="15" t="str">
        <f>VLOOKUP(Tabla1[[#This Row],[Prog.]],Hoja2!B:C,2,FALSE)</f>
        <v>Dirección del área de comercio, mercados y consumo</v>
      </c>
      <c r="E536" s="16" t="str">
        <f t="shared" si="18"/>
        <v>1</v>
      </c>
      <c r="F536" s="16" t="str">
        <f t="shared" si="19"/>
        <v>12</v>
      </c>
      <c r="G536" s="21" t="s">
        <v>432</v>
      </c>
      <c r="H536" t="s">
        <v>433</v>
      </c>
      <c r="I536">
        <v>54262</v>
      </c>
      <c r="J536">
        <v>0</v>
      </c>
      <c r="K536">
        <v>54262</v>
      </c>
      <c r="L536">
        <v>36745.06</v>
      </c>
      <c r="M536">
        <v>36745.06</v>
      </c>
      <c r="N536">
        <v>31152.5</v>
      </c>
      <c r="O536">
        <v>31152.5</v>
      </c>
    </row>
    <row r="537" spans="1:15" x14ac:dyDescent="0.25">
      <c r="A537" s="14" t="str">
        <f>MID(Tabla1[[#This Row],[Org 2]],1,2)</f>
        <v>05</v>
      </c>
      <c r="B537" s="21" t="s">
        <v>117</v>
      </c>
      <c r="C537" s="21" t="s">
        <v>118</v>
      </c>
      <c r="D537" s="15" t="str">
        <f>VLOOKUP(Tabla1[[#This Row],[Prog.]],Hoja2!B:C,2,FALSE)</f>
        <v>Dirección del área de comercio, mercados y consumo</v>
      </c>
      <c r="E537" s="16" t="str">
        <f t="shared" si="18"/>
        <v>1</v>
      </c>
      <c r="F537" s="16" t="str">
        <f t="shared" si="19"/>
        <v>12</v>
      </c>
      <c r="G537" s="21" t="s">
        <v>434</v>
      </c>
      <c r="H537" t="s">
        <v>435</v>
      </c>
      <c r="I537">
        <v>15905</v>
      </c>
      <c r="J537">
        <v>0</v>
      </c>
      <c r="K537">
        <v>15905</v>
      </c>
      <c r="L537">
        <v>16280.46</v>
      </c>
      <c r="M537">
        <v>16280.46</v>
      </c>
      <c r="N537">
        <v>13593.57</v>
      </c>
      <c r="O537">
        <v>13593.57</v>
      </c>
    </row>
    <row r="538" spans="1:15" x14ac:dyDescent="0.25">
      <c r="A538" s="14" t="str">
        <f>MID(Tabla1[[#This Row],[Org 2]],1,2)</f>
        <v>05</v>
      </c>
      <c r="B538" s="21" t="s">
        <v>117</v>
      </c>
      <c r="C538" s="21" t="s">
        <v>118</v>
      </c>
      <c r="D538" s="15" t="str">
        <f>VLOOKUP(Tabla1[[#This Row],[Prog.]],Hoja2!B:C,2,FALSE)</f>
        <v>Dirección del área de comercio, mercados y consumo</v>
      </c>
      <c r="E538" s="16" t="str">
        <f t="shared" si="18"/>
        <v>1</v>
      </c>
      <c r="F538" s="16" t="str">
        <f t="shared" si="19"/>
        <v>12</v>
      </c>
      <c r="G538" s="21" t="s">
        <v>436</v>
      </c>
      <c r="H538" t="s">
        <v>437</v>
      </c>
      <c r="I538">
        <v>24363</v>
      </c>
      <c r="J538">
        <v>0</v>
      </c>
      <c r="K538">
        <v>24363</v>
      </c>
      <c r="L538">
        <v>24220.42</v>
      </c>
      <c r="M538">
        <v>24220.42</v>
      </c>
      <c r="N538">
        <v>20656.419999999998</v>
      </c>
      <c r="O538">
        <v>20656.419999999998</v>
      </c>
    </row>
    <row r="539" spans="1:15" x14ac:dyDescent="0.25">
      <c r="A539" s="14" t="str">
        <f>MID(Tabla1[[#This Row],[Org 2]],1,2)</f>
        <v>05</v>
      </c>
      <c r="B539" s="21" t="s">
        <v>117</v>
      </c>
      <c r="C539" s="21" t="s">
        <v>118</v>
      </c>
      <c r="D539" s="15" t="str">
        <f>VLOOKUP(Tabla1[[#This Row],[Prog.]],Hoja2!B:C,2,FALSE)</f>
        <v>Dirección del área de comercio, mercados y consumo</v>
      </c>
      <c r="E539" s="16" t="str">
        <f t="shared" si="18"/>
        <v>1</v>
      </c>
      <c r="F539" s="16" t="str">
        <f t="shared" si="19"/>
        <v>12</v>
      </c>
      <c r="G539" s="21" t="s">
        <v>438</v>
      </c>
      <c r="H539" t="s">
        <v>439</v>
      </c>
      <c r="I539">
        <v>10325</v>
      </c>
      <c r="J539">
        <v>0</v>
      </c>
      <c r="K539">
        <v>10325</v>
      </c>
      <c r="L539">
        <v>10022.77</v>
      </c>
      <c r="M539">
        <v>10022.77</v>
      </c>
      <c r="N539">
        <v>2197.71</v>
      </c>
      <c r="O539">
        <v>2197.71</v>
      </c>
    </row>
    <row r="540" spans="1:15" x14ac:dyDescent="0.25">
      <c r="A540" s="14" t="str">
        <f>MID(Tabla1[[#This Row],[Org 2]],1,2)</f>
        <v>05</v>
      </c>
      <c r="B540" s="21" t="s">
        <v>117</v>
      </c>
      <c r="C540" s="21" t="s">
        <v>118</v>
      </c>
      <c r="D540" s="15" t="str">
        <f>VLOOKUP(Tabla1[[#This Row],[Prog.]],Hoja2!B:C,2,FALSE)</f>
        <v>Dirección del área de comercio, mercados y consumo</v>
      </c>
      <c r="E540" s="16" t="str">
        <f t="shared" si="18"/>
        <v>1</v>
      </c>
      <c r="F540" s="16" t="str">
        <f t="shared" si="19"/>
        <v>12</v>
      </c>
      <c r="G540" s="21" t="s">
        <v>440</v>
      </c>
      <c r="H540" t="s">
        <v>441</v>
      </c>
      <c r="I540">
        <v>30567</v>
      </c>
      <c r="J540">
        <v>0</v>
      </c>
      <c r="K540">
        <v>30567</v>
      </c>
      <c r="L540">
        <v>32127.37</v>
      </c>
      <c r="M540">
        <v>32127.37</v>
      </c>
      <c r="N540">
        <v>26640.93</v>
      </c>
      <c r="O540">
        <v>26640.93</v>
      </c>
    </row>
    <row r="541" spans="1:15" x14ac:dyDescent="0.25">
      <c r="A541" s="14" t="str">
        <f>MID(Tabla1[[#This Row],[Org 2]],1,2)</f>
        <v>05</v>
      </c>
      <c r="B541" s="21" t="s">
        <v>117</v>
      </c>
      <c r="C541" s="21" t="s">
        <v>118</v>
      </c>
      <c r="D541" s="15" t="str">
        <f>VLOOKUP(Tabla1[[#This Row],[Prog.]],Hoja2!B:C,2,FALSE)</f>
        <v>Dirección del área de comercio, mercados y consumo</v>
      </c>
      <c r="E541" s="16" t="str">
        <f t="shared" si="18"/>
        <v>1</v>
      </c>
      <c r="F541" s="16" t="str">
        <f t="shared" si="19"/>
        <v>12</v>
      </c>
      <c r="G541" s="21" t="s">
        <v>442</v>
      </c>
      <c r="H541" t="s">
        <v>443</v>
      </c>
      <c r="I541">
        <v>73156</v>
      </c>
      <c r="J541">
        <v>0</v>
      </c>
      <c r="K541">
        <v>73156</v>
      </c>
      <c r="L541">
        <v>64820.49</v>
      </c>
      <c r="M541">
        <v>64820.49</v>
      </c>
      <c r="N541">
        <v>50815.68</v>
      </c>
      <c r="O541">
        <v>50815.68</v>
      </c>
    </row>
    <row r="542" spans="1:15" x14ac:dyDescent="0.25">
      <c r="A542" s="14" t="str">
        <f>MID(Tabla1[[#This Row],[Org 2]],1,2)</f>
        <v>05</v>
      </c>
      <c r="B542" s="21" t="s">
        <v>117</v>
      </c>
      <c r="C542" s="21" t="s">
        <v>118</v>
      </c>
      <c r="D542" s="15" t="str">
        <f>VLOOKUP(Tabla1[[#This Row],[Prog.]],Hoja2!B:C,2,FALSE)</f>
        <v>Dirección del área de comercio, mercados y consumo</v>
      </c>
      <c r="E542" s="16" t="str">
        <f t="shared" si="18"/>
        <v>1</v>
      </c>
      <c r="F542" s="16" t="str">
        <f t="shared" si="19"/>
        <v>12</v>
      </c>
      <c r="G542" s="21" t="s">
        <v>444</v>
      </c>
      <c r="H542" t="s">
        <v>445</v>
      </c>
      <c r="I542">
        <v>183624</v>
      </c>
      <c r="J542">
        <v>0</v>
      </c>
      <c r="K542">
        <v>183624</v>
      </c>
      <c r="L542">
        <v>150660.04</v>
      </c>
      <c r="M542">
        <v>150660.04</v>
      </c>
      <c r="N542">
        <v>126143.26</v>
      </c>
      <c r="O542">
        <v>126143.26</v>
      </c>
    </row>
    <row r="543" spans="1:15" x14ac:dyDescent="0.25">
      <c r="A543" s="14" t="str">
        <f>MID(Tabla1[[#This Row],[Org 2]],1,2)</f>
        <v>05</v>
      </c>
      <c r="B543" s="21" t="s">
        <v>117</v>
      </c>
      <c r="C543" s="21" t="s">
        <v>118</v>
      </c>
      <c r="D543" s="15" t="str">
        <f>VLOOKUP(Tabla1[[#This Row],[Prog.]],Hoja2!B:C,2,FALSE)</f>
        <v>Dirección del área de comercio, mercados y consumo</v>
      </c>
      <c r="E543" s="16" t="str">
        <f t="shared" si="18"/>
        <v>1</v>
      </c>
      <c r="F543" s="16" t="str">
        <f t="shared" si="19"/>
        <v>12</v>
      </c>
      <c r="G543" s="21" t="s">
        <v>446</v>
      </c>
      <c r="H543" t="s">
        <v>447</v>
      </c>
      <c r="I543">
        <v>12616</v>
      </c>
      <c r="J543">
        <v>0</v>
      </c>
      <c r="K543">
        <v>12616</v>
      </c>
      <c r="L543">
        <v>15678.39</v>
      </c>
      <c r="M543">
        <v>15678.39</v>
      </c>
      <c r="N543">
        <v>13053.86</v>
      </c>
      <c r="O543">
        <v>13053.86</v>
      </c>
    </row>
    <row r="544" spans="1:15" x14ac:dyDescent="0.25">
      <c r="A544" s="14" t="str">
        <f>MID(Tabla1[[#This Row],[Org 2]],1,2)</f>
        <v>05</v>
      </c>
      <c r="B544" s="21" t="s">
        <v>117</v>
      </c>
      <c r="C544" s="21" t="s">
        <v>118</v>
      </c>
      <c r="D544" s="15" t="str">
        <f>VLOOKUP(Tabla1[[#This Row],[Prog.]],Hoja2!B:C,2,FALSE)</f>
        <v>Dirección del área de comercio, mercados y consumo</v>
      </c>
      <c r="E544" s="16" t="str">
        <f t="shared" si="18"/>
        <v>2</v>
      </c>
      <c r="F544" s="16" t="str">
        <f t="shared" si="19"/>
        <v>20</v>
      </c>
      <c r="G544" s="21" t="s">
        <v>455</v>
      </c>
      <c r="H544" t="s">
        <v>456</v>
      </c>
      <c r="I544">
        <v>3000</v>
      </c>
      <c r="J544">
        <v>0</v>
      </c>
      <c r="K544">
        <v>3000</v>
      </c>
      <c r="L544">
        <v>3000</v>
      </c>
      <c r="M544">
        <v>3000</v>
      </c>
      <c r="N544">
        <v>802.66</v>
      </c>
      <c r="O544">
        <v>802.66</v>
      </c>
    </row>
    <row r="545" spans="1:15" x14ac:dyDescent="0.25">
      <c r="A545" s="14" t="str">
        <f>MID(Tabla1[[#This Row],[Org 2]],1,2)</f>
        <v>05</v>
      </c>
      <c r="B545" s="21" t="s">
        <v>117</v>
      </c>
      <c r="C545" s="21" t="s">
        <v>118</v>
      </c>
      <c r="D545" s="15" t="str">
        <f>VLOOKUP(Tabla1[[#This Row],[Prog.]],Hoja2!B:C,2,FALSE)</f>
        <v>Dirección del área de comercio, mercados y consumo</v>
      </c>
      <c r="E545" s="16" t="str">
        <f t="shared" si="18"/>
        <v>2</v>
      </c>
      <c r="F545" s="16" t="str">
        <f t="shared" si="19"/>
        <v>23</v>
      </c>
      <c r="G545" s="21" t="s">
        <v>573</v>
      </c>
      <c r="H545" t="s">
        <v>731</v>
      </c>
      <c r="I545">
        <v>300</v>
      </c>
      <c r="J545">
        <v>0</v>
      </c>
      <c r="K545">
        <v>300</v>
      </c>
      <c r="L545">
        <v>0</v>
      </c>
      <c r="M545">
        <v>0</v>
      </c>
      <c r="N545">
        <v>0</v>
      </c>
      <c r="O545">
        <v>0</v>
      </c>
    </row>
    <row r="546" spans="1:15" x14ac:dyDescent="0.25">
      <c r="A546" s="14" t="str">
        <f>MID(Tabla1[[#This Row],[Org 2]],1,2)</f>
        <v>05</v>
      </c>
      <c r="B546" s="21" t="s">
        <v>117</v>
      </c>
      <c r="C546" s="21" t="s">
        <v>118</v>
      </c>
      <c r="D546" s="15" t="str">
        <f>VLOOKUP(Tabla1[[#This Row],[Prog.]],Hoja2!B:C,2,FALSE)</f>
        <v>Dirección del área de comercio, mercados y consumo</v>
      </c>
      <c r="E546" s="16" t="str">
        <f t="shared" si="18"/>
        <v>2</v>
      </c>
      <c r="F546" s="16" t="str">
        <f t="shared" si="19"/>
        <v>23</v>
      </c>
      <c r="G546" s="21" t="s">
        <v>491</v>
      </c>
      <c r="H546" t="s">
        <v>492</v>
      </c>
      <c r="I546">
        <v>600</v>
      </c>
      <c r="J546">
        <v>0</v>
      </c>
      <c r="K546">
        <v>600</v>
      </c>
      <c r="L546">
        <v>299.27</v>
      </c>
      <c r="M546">
        <v>299.27</v>
      </c>
      <c r="N546">
        <v>299.27</v>
      </c>
      <c r="O546">
        <v>201.27</v>
      </c>
    </row>
    <row r="547" spans="1:15" x14ac:dyDescent="0.25">
      <c r="A547" s="14" t="str">
        <f>MID(Tabla1[[#This Row],[Org 2]],1,2)</f>
        <v>05</v>
      </c>
      <c r="B547" s="21" t="s">
        <v>117</v>
      </c>
      <c r="C547" s="21" t="s">
        <v>118</v>
      </c>
      <c r="D547" s="15" t="str">
        <f>VLOOKUP(Tabla1[[#This Row],[Prog.]],Hoja2!B:C,2,FALSE)</f>
        <v>Dirección del área de comercio, mercados y consumo</v>
      </c>
      <c r="E547" s="16" t="str">
        <f t="shared" si="18"/>
        <v>2</v>
      </c>
      <c r="F547" s="16" t="str">
        <f t="shared" si="19"/>
        <v>23</v>
      </c>
      <c r="G547" s="21" t="s">
        <v>493</v>
      </c>
      <c r="H547" t="s">
        <v>494</v>
      </c>
      <c r="I547">
        <v>600</v>
      </c>
      <c r="J547">
        <v>0</v>
      </c>
      <c r="K547">
        <v>600</v>
      </c>
      <c r="L547">
        <v>364.19</v>
      </c>
      <c r="M547">
        <v>364.19</v>
      </c>
      <c r="N547">
        <v>364.19</v>
      </c>
      <c r="O547">
        <v>269.75</v>
      </c>
    </row>
    <row r="548" spans="1:15" x14ac:dyDescent="0.25">
      <c r="A548" s="14" t="str">
        <f>MID(Tabla1[[#This Row],[Org 2]],1,2)</f>
        <v>05</v>
      </c>
      <c r="B548" s="21" t="s">
        <v>117</v>
      </c>
      <c r="C548" s="21" t="s">
        <v>118</v>
      </c>
      <c r="D548" s="15" t="str">
        <f>VLOOKUP(Tabla1[[#This Row],[Prog.]],Hoja2!B:C,2,FALSE)</f>
        <v>Dirección del área de comercio, mercados y consumo</v>
      </c>
      <c r="E548" s="16" t="str">
        <f t="shared" si="18"/>
        <v>3</v>
      </c>
      <c r="F548" s="16" t="str">
        <f t="shared" si="19"/>
        <v>35</v>
      </c>
      <c r="G548" s="21" t="s">
        <v>606</v>
      </c>
      <c r="H548" t="s">
        <v>607</v>
      </c>
      <c r="I548">
        <v>200</v>
      </c>
      <c r="J548">
        <v>685.51</v>
      </c>
      <c r="K548">
        <v>885.51</v>
      </c>
      <c r="L548">
        <v>885.51</v>
      </c>
      <c r="M548">
        <v>885.51</v>
      </c>
      <c r="N548">
        <v>885.51</v>
      </c>
      <c r="O548">
        <v>885.51</v>
      </c>
    </row>
    <row r="549" spans="1:15" x14ac:dyDescent="0.25">
      <c r="A549" s="14" t="str">
        <f>MID(Tabla1[[#This Row],[Org 2]],1,2)</f>
        <v>05</v>
      </c>
      <c r="B549" s="21" t="s">
        <v>117</v>
      </c>
      <c r="C549" s="21" t="s">
        <v>119</v>
      </c>
      <c r="D549" s="15" t="str">
        <f>VLOOKUP(Tabla1[[#This Row],[Prog.]],Hoja2!B:C,2,FALSE)</f>
        <v>Mercados</v>
      </c>
      <c r="E549" s="16" t="str">
        <f t="shared" si="18"/>
        <v>1</v>
      </c>
      <c r="F549" s="16" t="str">
        <f t="shared" si="19"/>
        <v>12</v>
      </c>
      <c r="G549" s="21" t="s">
        <v>432</v>
      </c>
      <c r="H549" t="s">
        <v>433</v>
      </c>
      <c r="I549">
        <v>0</v>
      </c>
      <c r="J549">
        <v>0</v>
      </c>
      <c r="K549">
        <v>0</v>
      </c>
      <c r="L549">
        <v>18650.34</v>
      </c>
      <c r="M549">
        <v>18650.34</v>
      </c>
      <c r="N549">
        <v>15591.06</v>
      </c>
      <c r="O549">
        <v>15591.06</v>
      </c>
    </row>
    <row r="550" spans="1:15" x14ac:dyDescent="0.25">
      <c r="A550" s="14" t="str">
        <f>MID(Tabla1[[#This Row],[Org 2]],1,2)</f>
        <v>05</v>
      </c>
      <c r="B550" s="21" t="s">
        <v>117</v>
      </c>
      <c r="C550" s="21" t="s">
        <v>119</v>
      </c>
      <c r="D550" s="15" t="str">
        <f>VLOOKUP(Tabla1[[#This Row],[Prog.]],Hoja2!B:C,2,FALSE)</f>
        <v>Mercados</v>
      </c>
      <c r="E550" s="16" t="str">
        <f t="shared" si="18"/>
        <v>1</v>
      </c>
      <c r="F550" s="16" t="str">
        <f t="shared" si="19"/>
        <v>12</v>
      </c>
      <c r="G550" s="21" t="s">
        <v>434</v>
      </c>
      <c r="H550" t="s">
        <v>435</v>
      </c>
      <c r="I550">
        <v>45064</v>
      </c>
      <c r="J550">
        <v>0</v>
      </c>
      <c r="K550">
        <v>45064</v>
      </c>
      <c r="L550">
        <v>24610.240000000002</v>
      </c>
      <c r="M550">
        <v>24610.240000000002</v>
      </c>
      <c r="N550">
        <v>20236.59</v>
      </c>
      <c r="O550">
        <v>20236.59</v>
      </c>
    </row>
    <row r="551" spans="1:15" x14ac:dyDescent="0.25">
      <c r="A551" s="14" t="str">
        <f>MID(Tabla1[[#This Row],[Org 2]],1,2)</f>
        <v>05</v>
      </c>
      <c r="B551" s="21" t="s">
        <v>117</v>
      </c>
      <c r="C551" s="21" t="s">
        <v>119</v>
      </c>
      <c r="D551" s="15" t="str">
        <f>VLOOKUP(Tabla1[[#This Row],[Prog.]],Hoja2!B:C,2,FALSE)</f>
        <v>Mercados</v>
      </c>
      <c r="E551" s="16" t="str">
        <f t="shared" si="18"/>
        <v>1</v>
      </c>
      <c r="F551" s="16" t="str">
        <f t="shared" si="19"/>
        <v>12</v>
      </c>
      <c r="G551" s="21" t="s">
        <v>436</v>
      </c>
      <c r="H551" t="s">
        <v>437</v>
      </c>
      <c r="I551">
        <v>12181</v>
      </c>
      <c r="J551">
        <v>0</v>
      </c>
      <c r="K551">
        <v>12181</v>
      </c>
      <c r="L551">
        <v>12712.27</v>
      </c>
      <c r="M551">
        <v>12712.27</v>
      </c>
      <c r="N551">
        <v>9514.09</v>
      </c>
      <c r="O551">
        <v>9514.09</v>
      </c>
    </row>
    <row r="552" spans="1:15" x14ac:dyDescent="0.25">
      <c r="A552" s="14" t="str">
        <f>MID(Tabla1[[#This Row],[Org 2]],1,2)</f>
        <v>05</v>
      </c>
      <c r="B552" s="21" t="s">
        <v>117</v>
      </c>
      <c r="C552" s="21" t="s">
        <v>119</v>
      </c>
      <c r="D552" s="15" t="str">
        <f>VLOOKUP(Tabla1[[#This Row],[Prog.]],Hoja2!B:C,2,FALSE)</f>
        <v>Mercados</v>
      </c>
      <c r="E552" s="16" t="str">
        <f t="shared" si="18"/>
        <v>1</v>
      </c>
      <c r="F552" s="16" t="str">
        <f t="shared" si="19"/>
        <v>12</v>
      </c>
      <c r="G552" s="21" t="s">
        <v>438</v>
      </c>
      <c r="H552" t="s">
        <v>439</v>
      </c>
      <c r="I552">
        <v>10354</v>
      </c>
      <c r="J552">
        <v>0</v>
      </c>
      <c r="K552">
        <v>10354</v>
      </c>
      <c r="L552">
        <v>10365.790000000001</v>
      </c>
      <c r="M552">
        <v>10365.790000000001</v>
      </c>
      <c r="N552">
        <v>6208.12</v>
      </c>
      <c r="O552">
        <v>6208.12</v>
      </c>
    </row>
    <row r="553" spans="1:15" x14ac:dyDescent="0.25">
      <c r="A553" s="14" t="str">
        <f>MID(Tabla1[[#This Row],[Org 2]],1,2)</f>
        <v>05</v>
      </c>
      <c r="B553" s="21" t="s">
        <v>117</v>
      </c>
      <c r="C553" s="21" t="s">
        <v>119</v>
      </c>
      <c r="D553" s="15" t="str">
        <f>VLOOKUP(Tabla1[[#This Row],[Prog.]],Hoja2!B:C,2,FALSE)</f>
        <v>Mercados</v>
      </c>
      <c r="E553" s="16" t="str">
        <f t="shared" si="18"/>
        <v>1</v>
      </c>
      <c r="F553" s="16" t="str">
        <f t="shared" si="19"/>
        <v>12</v>
      </c>
      <c r="G553" s="21" t="s">
        <v>440</v>
      </c>
      <c r="H553" t="s">
        <v>441</v>
      </c>
      <c r="I553">
        <v>20097</v>
      </c>
      <c r="J553">
        <v>0</v>
      </c>
      <c r="K553">
        <v>20097</v>
      </c>
      <c r="L553">
        <v>16641.2</v>
      </c>
      <c r="M553">
        <v>16641.2</v>
      </c>
      <c r="N553">
        <v>14045.05</v>
      </c>
      <c r="O553">
        <v>14045.05</v>
      </c>
    </row>
    <row r="554" spans="1:15" x14ac:dyDescent="0.25">
      <c r="A554" s="14" t="str">
        <f>MID(Tabla1[[#This Row],[Org 2]],1,2)</f>
        <v>05</v>
      </c>
      <c r="B554" s="21" t="s">
        <v>117</v>
      </c>
      <c r="C554" s="21" t="s">
        <v>119</v>
      </c>
      <c r="D554" s="15" t="str">
        <f>VLOOKUP(Tabla1[[#This Row],[Prog.]],Hoja2!B:C,2,FALSE)</f>
        <v>Mercados</v>
      </c>
      <c r="E554" s="16" t="str">
        <f t="shared" si="18"/>
        <v>1</v>
      </c>
      <c r="F554" s="16" t="str">
        <f t="shared" si="19"/>
        <v>12</v>
      </c>
      <c r="G554" s="21" t="s">
        <v>442</v>
      </c>
      <c r="H554" t="s">
        <v>443</v>
      </c>
      <c r="I554">
        <v>36829</v>
      </c>
      <c r="J554">
        <v>0</v>
      </c>
      <c r="K554">
        <v>36829</v>
      </c>
      <c r="L554">
        <v>33528.120000000003</v>
      </c>
      <c r="M554">
        <v>33528.120000000003</v>
      </c>
      <c r="N554">
        <v>28028.75</v>
      </c>
      <c r="O554">
        <v>28028.75</v>
      </c>
    </row>
    <row r="555" spans="1:15" x14ac:dyDescent="0.25">
      <c r="A555" s="14" t="str">
        <f>MID(Tabla1[[#This Row],[Org 2]],1,2)</f>
        <v>05</v>
      </c>
      <c r="B555" s="21" t="s">
        <v>117</v>
      </c>
      <c r="C555" s="21" t="s">
        <v>119</v>
      </c>
      <c r="D555" s="15" t="str">
        <f>VLOOKUP(Tabla1[[#This Row],[Prog.]],Hoja2!B:C,2,FALSE)</f>
        <v>Mercados</v>
      </c>
      <c r="E555" s="16" t="str">
        <f t="shared" si="18"/>
        <v>1</v>
      </c>
      <c r="F555" s="16" t="str">
        <f t="shared" si="19"/>
        <v>12</v>
      </c>
      <c r="G555" s="21" t="s">
        <v>444</v>
      </c>
      <c r="H555" t="s">
        <v>445</v>
      </c>
      <c r="I555">
        <v>91961</v>
      </c>
      <c r="J555">
        <v>0</v>
      </c>
      <c r="K555">
        <v>91961</v>
      </c>
      <c r="L555">
        <v>93395.81</v>
      </c>
      <c r="M555">
        <v>93395.81</v>
      </c>
      <c r="N555">
        <v>84216.639999999999</v>
      </c>
      <c r="O555">
        <v>84216.639999999999</v>
      </c>
    </row>
    <row r="556" spans="1:15" x14ac:dyDescent="0.25">
      <c r="A556" s="14" t="str">
        <f>MID(Tabla1[[#This Row],[Org 2]],1,2)</f>
        <v>05</v>
      </c>
      <c r="B556" s="21" t="s">
        <v>117</v>
      </c>
      <c r="C556" s="21" t="s">
        <v>119</v>
      </c>
      <c r="D556" s="15" t="str">
        <f>VLOOKUP(Tabla1[[#This Row],[Prog.]],Hoja2!B:C,2,FALSE)</f>
        <v>Mercados</v>
      </c>
      <c r="E556" s="16" t="str">
        <f t="shared" si="18"/>
        <v>1</v>
      </c>
      <c r="F556" s="16" t="str">
        <f t="shared" si="19"/>
        <v>12</v>
      </c>
      <c r="G556" s="21" t="s">
        <v>446</v>
      </c>
      <c r="H556" t="s">
        <v>447</v>
      </c>
      <c r="I556">
        <v>8882</v>
      </c>
      <c r="J556">
        <v>0</v>
      </c>
      <c r="K556">
        <v>8882</v>
      </c>
      <c r="L556">
        <v>7502.72</v>
      </c>
      <c r="M556">
        <v>7502.72</v>
      </c>
      <c r="N556">
        <v>6295.41</v>
      </c>
      <c r="O556">
        <v>6295.41</v>
      </c>
    </row>
    <row r="557" spans="1:15" x14ac:dyDescent="0.25">
      <c r="A557" s="14" t="str">
        <f>MID(Tabla1[[#This Row],[Org 2]],1,2)</f>
        <v>05</v>
      </c>
      <c r="B557" s="21" t="s">
        <v>117</v>
      </c>
      <c r="C557" s="21" t="s">
        <v>119</v>
      </c>
      <c r="D557" s="15" t="str">
        <f>VLOOKUP(Tabla1[[#This Row],[Prog.]],Hoja2!B:C,2,FALSE)</f>
        <v>Mercados</v>
      </c>
      <c r="E557" s="16" t="str">
        <f t="shared" si="18"/>
        <v>1</v>
      </c>
      <c r="F557" s="16" t="str">
        <f t="shared" si="19"/>
        <v>13</v>
      </c>
      <c r="G557" s="21" t="s">
        <v>448</v>
      </c>
      <c r="H557" t="s">
        <v>431</v>
      </c>
      <c r="I557">
        <v>204615</v>
      </c>
      <c r="J557">
        <v>0</v>
      </c>
      <c r="K557">
        <v>204615</v>
      </c>
      <c r="L557">
        <v>158353.06</v>
      </c>
      <c r="M557">
        <v>158353.06</v>
      </c>
      <c r="N557">
        <v>117106.85</v>
      </c>
      <c r="O557">
        <v>117106.85</v>
      </c>
    </row>
    <row r="558" spans="1:15" x14ac:dyDescent="0.25">
      <c r="A558" s="14" t="str">
        <f>MID(Tabla1[[#This Row],[Org 2]],1,2)</f>
        <v>05</v>
      </c>
      <c r="B558" s="21" t="s">
        <v>117</v>
      </c>
      <c r="C558" s="21" t="s">
        <v>119</v>
      </c>
      <c r="D558" s="15" t="str">
        <f>VLOOKUP(Tabla1[[#This Row],[Prog.]],Hoja2!B:C,2,FALSE)</f>
        <v>Mercados</v>
      </c>
      <c r="E558" s="16" t="str">
        <f t="shared" si="18"/>
        <v>1</v>
      </c>
      <c r="F558" s="16" t="str">
        <f t="shared" si="19"/>
        <v>13</v>
      </c>
      <c r="G558" s="21" t="s">
        <v>585</v>
      </c>
      <c r="H558" t="s">
        <v>586</v>
      </c>
      <c r="I558">
        <v>500</v>
      </c>
      <c r="J558">
        <v>0</v>
      </c>
      <c r="K558">
        <v>500</v>
      </c>
      <c r="L558">
        <v>734.58</v>
      </c>
      <c r="M558">
        <v>734.58</v>
      </c>
      <c r="N558">
        <v>734.58</v>
      </c>
      <c r="O558">
        <v>734.58</v>
      </c>
    </row>
    <row r="559" spans="1:15" x14ac:dyDescent="0.25">
      <c r="A559" s="14" t="str">
        <f>MID(Tabla1[[#This Row],[Org 2]],1,2)</f>
        <v>05</v>
      </c>
      <c r="B559" s="21" t="s">
        <v>117</v>
      </c>
      <c r="C559" s="21" t="s">
        <v>119</v>
      </c>
      <c r="D559" s="15" t="str">
        <f>VLOOKUP(Tabla1[[#This Row],[Prog.]],Hoja2!B:C,2,FALSE)</f>
        <v>Mercados</v>
      </c>
      <c r="E559" s="16" t="str">
        <f t="shared" si="18"/>
        <v>1</v>
      </c>
      <c r="F559" s="16" t="str">
        <f t="shared" si="19"/>
        <v>13</v>
      </c>
      <c r="G559" s="21" t="s">
        <v>449</v>
      </c>
      <c r="H559" t="s">
        <v>450</v>
      </c>
      <c r="I559">
        <v>186319</v>
      </c>
      <c r="J559">
        <v>0</v>
      </c>
      <c r="K559">
        <v>186319</v>
      </c>
      <c r="L559">
        <v>186895.72</v>
      </c>
      <c r="M559">
        <v>186895.72</v>
      </c>
      <c r="N559">
        <v>153219.38</v>
      </c>
      <c r="O559">
        <v>153219.38</v>
      </c>
    </row>
    <row r="560" spans="1:15" x14ac:dyDescent="0.25">
      <c r="A560" s="14" t="str">
        <f>MID(Tabla1[[#This Row],[Org 2]],1,2)</f>
        <v>05</v>
      </c>
      <c r="B560" s="21" t="s">
        <v>117</v>
      </c>
      <c r="C560" s="21" t="s">
        <v>119</v>
      </c>
      <c r="D560" s="15" t="str">
        <f>VLOOKUP(Tabla1[[#This Row],[Prog.]],Hoja2!B:C,2,FALSE)</f>
        <v>Mercados</v>
      </c>
      <c r="E560" s="16" t="str">
        <f t="shared" si="18"/>
        <v>1</v>
      </c>
      <c r="F560" s="16" t="str">
        <f t="shared" si="19"/>
        <v>13</v>
      </c>
      <c r="G560" s="21" t="s">
        <v>451</v>
      </c>
      <c r="H560" t="s">
        <v>452</v>
      </c>
      <c r="I560">
        <v>0</v>
      </c>
      <c r="J560">
        <v>0</v>
      </c>
      <c r="K560">
        <v>0</v>
      </c>
      <c r="L560">
        <v>13000</v>
      </c>
      <c r="M560">
        <v>13000</v>
      </c>
      <c r="N560">
        <v>7993.43</v>
      </c>
      <c r="O560">
        <v>7993.43</v>
      </c>
    </row>
    <row r="561" spans="1:15" x14ac:dyDescent="0.25">
      <c r="A561" s="14" t="str">
        <f>MID(Tabla1[[#This Row],[Org 2]],1,2)</f>
        <v>05</v>
      </c>
      <c r="B561" s="21" t="s">
        <v>117</v>
      </c>
      <c r="C561" s="21" t="s">
        <v>119</v>
      </c>
      <c r="D561" s="15" t="str">
        <f>VLOOKUP(Tabla1[[#This Row],[Prog.]],Hoja2!B:C,2,FALSE)</f>
        <v>Mercados</v>
      </c>
      <c r="E561" s="16" t="str">
        <f t="shared" si="18"/>
        <v>2</v>
      </c>
      <c r="F561" s="16" t="str">
        <f t="shared" si="19"/>
        <v>20</v>
      </c>
      <c r="G561" s="21" t="s">
        <v>604</v>
      </c>
      <c r="H561" t="s">
        <v>605</v>
      </c>
      <c r="I561">
        <v>25000</v>
      </c>
      <c r="J561">
        <v>-16700</v>
      </c>
      <c r="K561">
        <v>8300</v>
      </c>
      <c r="L561">
        <v>7497.97</v>
      </c>
      <c r="M561">
        <v>7497.97</v>
      </c>
      <c r="N561">
        <v>3339.93</v>
      </c>
      <c r="O561">
        <v>3339.93</v>
      </c>
    </row>
    <row r="562" spans="1:15" x14ac:dyDescent="0.25">
      <c r="A562" s="14" t="str">
        <f>MID(Tabla1[[#This Row],[Org 2]],1,2)</f>
        <v>05</v>
      </c>
      <c r="B562" s="21" t="s">
        <v>117</v>
      </c>
      <c r="C562" s="21" t="s">
        <v>119</v>
      </c>
      <c r="D562" s="15" t="str">
        <f>VLOOKUP(Tabla1[[#This Row],[Prog.]],Hoja2!B:C,2,FALSE)</f>
        <v>Mercados</v>
      </c>
      <c r="E562" s="16" t="str">
        <f t="shared" si="18"/>
        <v>2</v>
      </c>
      <c r="F562" s="16" t="str">
        <f t="shared" si="19"/>
        <v>20</v>
      </c>
      <c r="G562" s="21" t="s">
        <v>455</v>
      </c>
      <c r="H562" t="s">
        <v>456</v>
      </c>
      <c r="I562">
        <v>1000</v>
      </c>
      <c r="J562">
        <v>0</v>
      </c>
      <c r="K562">
        <v>1000</v>
      </c>
      <c r="L562">
        <v>2000</v>
      </c>
      <c r="M562">
        <v>2000</v>
      </c>
      <c r="N562">
        <v>565.47</v>
      </c>
      <c r="O562">
        <v>565.47</v>
      </c>
    </row>
    <row r="563" spans="1:15" x14ac:dyDescent="0.25">
      <c r="A563" s="14" t="str">
        <f>MID(Tabla1[[#This Row],[Org 2]],1,2)</f>
        <v>05</v>
      </c>
      <c r="B563" s="21" t="s">
        <v>117</v>
      </c>
      <c r="C563" s="21" t="s">
        <v>119</v>
      </c>
      <c r="D563" s="15" t="str">
        <f>VLOOKUP(Tabla1[[#This Row],[Prog.]],Hoja2!B:C,2,FALSE)</f>
        <v>Mercados</v>
      </c>
      <c r="E563" s="16" t="str">
        <f t="shared" si="18"/>
        <v>2</v>
      </c>
      <c r="F563" s="16" t="str">
        <f t="shared" si="19"/>
        <v>21</v>
      </c>
      <c r="G563" s="21" t="s">
        <v>459</v>
      </c>
      <c r="H563" t="s">
        <v>460</v>
      </c>
      <c r="I563">
        <v>1000</v>
      </c>
      <c r="J563">
        <v>0</v>
      </c>
      <c r="K563">
        <v>1000</v>
      </c>
      <c r="L563">
        <v>0</v>
      </c>
      <c r="M563">
        <v>0</v>
      </c>
      <c r="N563">
        <v>0</v>
      </c>
      <c r="O563">
        <v>0</v>
      </c>
    </row>
    <row r="564" spans="1:15" x14ac:dyDescent="0.25">
      <c r="A564" s="14" t="str">
        <f>MID(Tabla1[[#This Row],[Org 2]],1,2)</f>
        <v>05</v>
      </c>
      <c r="B564" s="21" t="s">
        <v>117</v>
      </c>
      <c r="C564" s="21" t="s">
        <v>119</v>
      </c>
      <c r="D564" s="15" t="str">
        <f>VLOOKUP(Tabla1[[#This Row],[Prog.]],Hoja2!B:C,2,FALSE)</f>
        <v>Mercados</v>
      </c>
      <c r="E564" s="16" t="str">
        <f t="shared" si="18"/>
        <v>2</v>
      </c>
      <c r="F564" s="16" t="str">
        <f t="shared" si="19"/>
        <v>21</v>
      </c>
      <c r="G564" s="21" t="s">
        <v>461</v>
      </c>
      <c r="H564" t="s">
        <v>462</v>
      </c>
      <c r="I564">
        <v>800</v>
      </c>
      <c r="J564">
        <v>0</v>
      </c>
      <c r="K564">
        <v>800</v>
      </c>
      <c r="L564">
        <v>0</v>
      </c>
      <c r="M564">
        <v>0</v>
      </c>
      <c r="N564">
        <v>0</v>
      </c>
      <c r="O564">
        <v>0</v>
      </c>
    </row>
    <row r="565" spans="1:15" x14ac:dyDescent="0.25">
      <c r="A565" s="14" t="str">
        <f>MID(Tabla1[[#This Row],[Org 2]],1,2)</f>
        <v>05</v>
      </c>
      <c r="B565" s="21" t="s">
        <v>117</v>
      </c>
      <c r="C565" s="21" t="s">
        <v>119</v>
      </c>
      <c r="D565" s="15" t="str">
        <f>VLOOKUP(Tabla1[[#This Row],[Prog.]],Hoja2!B:C,2,FALSE)</f>
        <v>Mercados</v>
      </c>
      <c r="E565" s="16" t="str">
        <f t="shared" si="18"/>
        <v>2</v>
      </c>
      <c r="F565" s="16" t="str">
        <f t="shared" si="19"/>
        <v>22</v>
      </c>
      <c r="G565" s="21" t="s">
        <v>469</v>
      </c>
      <c r="H565" t="s">
        <v>470</v>
      </c>
      <c r="I565">
        <v>8000</v>
      </c>
      <c r="J565">
        <v>0</v>
      </c>
      <c r="K565">
        <v>8000</v>
      </c>
      <c r="L565">
        <v>8000</v>
      </c>
      <c r="M565">
        <v>8000</v>
      </c>
      <c r="N565">
        <v>7422.87</v>
      </c>
      <c r="O565">
        <v>7422.87</v>
      </c>
    </row>
    <row r="566" spans="1:15" x14ac:dyDescent="0.25">
      <c r="A566" s="14" t="str">
        <f>MID(Tabla1[[#This Row],[Org 2]],1,2)</f>
        <v>05</v>
      </c>
      <c r="B566" s="21" t="s">
        <v>117</v>
      </c>
      <c r="C566" s="21" t="s">
        <v>119</v>
      </c>
      <c r="D566" s="15" t="str">
        <f>VLOOKUP(Tabla1[[#This Row],[Prog.]],Hoja2!B:C,2,FALSE)</f>
        <v>Mercados</v>
      </c>
      <c r="E566" s="16" t="str">
        <f t="shared" si="18"/>
        <v>2</v>
      </c>
      <c r="F566" s="16" t="str">
        <f t="shared" si="19"/>
        <v>22</v>
      </c>
      <c r="G566" s="21" t="s">
        <v>632</v>
      </c>
      <c r="H566" t="s">
        <v>633</v>
      </c>
      <c r="I566">
        <v>2200</v>
      </c>
      <c r="J566">
        <v>0</v>
      </c>
      <c r="K566">
        <v>2200</v>
      </c>
      <c r="L566">
        <v>2200</v>
      </c>
      <c r="M566">
        <v>2200</v>
      </c>
      <c r="N566">
        <v>1214.49</v>
      </c>
      <c r="O566">
        <v>1214.49</v>
      </c>
    </row>
    <row r="567" spans="1:15" x14ac:dyDescent="0.25">
      <c r="A567" s="14" t="str">
        <f>MID(Tabla1[[#This Row],[Org 2]],1,2)</f>
        <v>05</v>
      </c>
      <c r="B567" s="21" t="s">
        <v>117</v>
      </c>
      <c r="C567" s="21" t="s">
        <v>119</v>
      </c>
      <c r="D567" s="15" t="str">
        <f>VLOOKUP(Tabla1[[#This Row],[Prog.]],Hoja2!B:C,2,FALSE)</f>
        <v>Mercados</v>
      </c>
      <c r="E567" s="16" t="str">
        <f t="shared" si="18"/>
        <v>2</v>
      </c>
      <c r="F567" s="16" t="str">
        <f t="shared" si="19"/>
        <v>22</v>
      </c>
      <c r="G567" s="21" t="s">
        <v>592</v>
      </c>
      <c r="H567" t="s">
        <v>593</v>
      </c>
      <c r="I567">
        <v>3132</v>
      </c>
      <c r="J567">
        <v>0</v>
      </c>
      <c r="K567">
        <v>3132</v>
      </c>
      <c r="L567">
        <v>3131.21</v>
      </c>
      <c r="M567">
        <v>3131.21</v>
      </c>
      <c r="N567">
        <v>0</v>
      </c>
      <c r="O567">
        <v>0</v>
      </c>
    </row>
    <row r="568" spans="1:15" x14ac:dyDescent="0.25">
      <c r="A568" s="14" t="str">
        <f>MID(Tabla1[[#This Row],[Org 2]],1,2)</f>
        <v>05</v>
      </c>
      <c r="B568" s="21" t="s">
        <v>117</v>
      </c>
      <c r="C568" s="21" t="s">
        <v>119</v>
      </c>
      <c r="D568" s="15" t="str">
        <f>VLOOKUP(Tabla1[[#This Row],[Prog.]],Hoja2!B:C,2,FALSE)</f>
        <v>Mercados</v>
      </c>
      <c r="E568" s="16" t="str">
        <f t="shared" si="18"/>
        <v>2</v>
      </c>
      <c r="F568" s="16" t="str">
        <f t="shared" si="19"/>
        <v>22</v>
      </c>
      <c r="G568" s="21" t="s">
        <v>473</v>
      </c>
      <c r="H568" t="s">
        <v>474</v>
      </c>
      <c r="I568">
        <v>800</v>
      </c>
      <c r="J568">
        <v>0</v>
      </c>
      <c r="K568">
        <v>800</v>
      </c>
      <c r="L568">
        <v>8438.43</v>
      </c>
      <c r="M568">
        <v>8028.64</v>
      </c>
      <c r="N568">
        <v>8028.64</v>
      </c>
      <c r="O568">
        <v>8028.64</v>
      </c>
    </row>
    <row r="569" spans="1:15" x14ac:dyDescent="0.25">
      <c r="A569" s="14" t="str">
        <f>MID(Tabla1[[#This Row],[Org 2]],1,2)</f>
        <v>05</v>
      </c>
      <c r="B569" s="21" t="s">
        <v>117</v>
      </c>
      <c r="C569" s="21" t="s">
        <v>119</v>
      </c>
      <c r="D569" s="15" t="str">
        <f>VLOOKUP(Tabla1[[#This Row],[Prog.]],Hoja2!B:C,2,FALSE)</f>
        <v>Mercados</v>
      </c>
      <c r="E569" s="16" t="str">
        <f t="shared" si="18"/>
        <v>2</v>
      </c>
      <c r="F569" s="16" t="str">
        <f t="shared" si="19"/>
        <v>22</v>
      </c>
      <c r="G569" s="21" t="s">
        <v>728</v>
      </c>
      <c r="H569" t="s">
        <v>729</v>
      </c>
      <c r="I569">
        <v>300</v>
      </c>
      <c r="J569">
        <v>0</v>
      </c>
      <c r="K569">
        <v>300</v>
      </c>
      <c r="L569">
        <v>0</v>
      </c>
      <c r="M569">
        <v>0</v>
      </c>
      <c r="N569">
        <v>0</v>
      </c>
      <c r="O569">
        <v>0</v>
      </c>
    </row>
    <row r="570" spans="1:15" x14ac:dyDescent="0.25">
      <c r="A570" s="14" t="str">
        <f>MID(Tabla1[[#This Row],[Org 2]],1,2)</f>
        <v>05</v>
      </c>
      <c r="B570" s="21" t="s">
        <v>117</v>
      </c>
      <c r="C570" s="21" t="s">
        <v>119</v>
      </c>
      <c r="D570" s="15" t="str">
        <f>VLOOKUP(Tabla1[[#This Row],[Prog.]],Hoja2!B:C,2,FALSE)</f>
        <v>Mercados</v>
      </c>
      <c r="E570" s="16" t="str">
        <f t="shared" si="18"/>
        <v>2</v>
      </c>
      <c r="F570" s="16" t="str">
        <f t="shared" si="19"/>
        <v>22</v>
      </c>
      <c r="G570" s="21" t="s">
        <v>479</v>
      </c>
      <c r="H570" t="s">
        <v>480</v>
      </c>
      <c r="I570">
        <v>25000</v>
      </c>
      <c r="J570">
        <v>6535.05</v>
      </c>
      <c r="K570">
        <v>31535.05</v>
      </c>
      <c r="L570">
        <v>25653.4</v>
      </c>
      <c r="M570">
        <v>25653.4</v>
      </c>
      <c r="N570">
        <v>25653.18</v>
      </c>
      <c r="O570">
        <v>25653.18</v>
      </c>
    </row>
    <row r="571" spans="1:15" x14ac:dyDescent="0.25">
      <c r="A571" s="14" t="str">
        <f>MID(Tabla1[[#This Row],[Org 2]],1,2)</f>
        <v>05</v>
      </c>
      <c r="B571" s="21" t="s">
        <v>117</v>
      </c>
      <c r="C571" s="21" t="s">
        <v>119</v>
      </c>
      <c r="D571" s="15" t="str">
        <f>VLOOKUP(Tabla1[[#This Row],[Prog.]],Hoja2!B:C,2,FALSE)</f>
        <v>Mercados</v>
      </c>
      <c r="E571" s="16" t="str">
        <f t="shared" si="18"/>
        <v>2</v>
      </c>
      <c r="F571" s="16" t="str">
        <f t="shared" si="19"/>
        <v>22</v>
      </c>
      <c r="G571" s="21" t="s">
        <v>581</v>
      </c>
      <c r="H571" t="s">
        <v>582</v>
      </c>
      <c r="I571">
        <v>0</v>
      </c>
      <c r="J571">
        <v>0</v>
      </c>
      <c r="K571">
        <v>0</v>
      </c>
      <c r="L571">
        <v>19886.84</v>
      </c>
      <c r="M571">
        <v>19886.84</v>
      </c>
      <c r="N571">
        <v>19886.84</v>
      </c>
      <c r="O571">
        <v>19886.84</v>
      </c>
    </row>
    <row r="572" spans="1:15" x14ac:dyDescent="0.25">
      <c r="A572" s="14" t="str">
        <f>MID(Tabla1[[#This Row],[Org 2]],1,2)</f>
        <v>05</v>
      </c>
      <c r="B572" s="21" t="s">
        <v>117</v>
      </c>
      <c r="C572" s="21" t="s">
        <v>119</v>
      </c>
      <c r="D572" s="15" t="str">
        <f>VLOOKUP(Tabla1[[#This Row],[Prog.]],Hoja2!B:C,2,FALSE)</f>
        <v>Mercados</v>
      </c>
      <c r="E572" s="16" t="str">
        <f t="shared" si="18"/>
        <v>2</v>
      </c>
      <c r="F572" s="16" t="str">
        <f t="shared" si="19"/>
        <v>22</v>
      </c>
      <c r="G572" s="21" t="s">
        <v>481</v>
      </c>
      <c r="H572" t="s">
        <v>482</v>
      </c>
      <c r="I572">
        <v>4000</v>
      </c>
      <c r="J572">
        <v>0</v>
      </c>
      <c r="K572">
        <v>4000</v>
      </c>
      <c r="L572">
        <v>0</v>
      </c>
      <c r="M572">
        <v>0</v>
      </c>
      <c r="N572">
        <v>0</v>
      </c>
      <c r="O572">
        <v>0</v>
      </c>
    </row>
    <row r="573" spans="1:15" x14ac:dyDescent="0.25">
      <c r="A573" s="14" t="str">
        <f>MID(Tabla1[[#This Row],[Org 2]],1,2)</f>
        <v>05</v>
      </c>
      <c r="B573" s="21" t="s">
        <v>117</v>
      </c>
      <c r="C573" s="21" t="s">
        <v>119</v>
      </c>
      <c r="D573" s="15" t="str">
        <f>VLOOKUP(Tabla1[[#This Row],[Prog.]],Hoja2!B:C,2,FALSE)</f>
        <v>Mercados</v>
      </c>
      <c r="E573" s="16" t="str">
        <f t="shared" si="18"/>
        <v>2</v>
      </c>
      <c r="F573" s="16" t="str">
        <f t="shared" si="19"/>
        <v>22</v>
      </c>
      <c r="G573" s="21" t="s">
        <v>483</v>
      </c>
      <c r="H573" t="s">
        <v>484</v>
      </c>
      <c r="I573">
        <v>95000</v>
      </c>
      <c r="J573">
        <v>-19985.509999999998</v>
      </c>
      <c r="K573">
        <v>75014.490000000005</v>
      </c>
      <c r="L573">
        <v>71283.009999999995</v>
      </c>
      <c r="M573">
        <v>71283.009999999995</v>
      </c>
      <c r="N573">
        <v>63288.4</v>
      </c>
      <c r="O573">
        <v>63288.4</v>
      </c>
    </row>
    <row r="574" spans="1:15" x14ac:dyDescent="0.25">
      <c r="A574" s="14" t="str">
        <f>MID(Tabla1[[#This Row],[Org 2]],1,2)</f>
        <v>05</v>
      </c>
      <c r="B574" s="21" t="s">
        <v>117</v>
      </c>
      <c r="C574" s="21" t="s">
        <v>119</v>
      </c>
      <c r="D574" s="15" t="str">
        <f>VLOOKUP(Tabla1[[#This Row],[Prog.]],Hoja2!B:C,2,FALSE)</f>
        <v>Mercados</v>
      </c>
      <c r="E574" s="16" t="str">
        <f t="shared" si="18"/>
        <v>2</v>
      </c>
      <c r="F574" s="16" t="str">
        <f t="shared" si="19"/>
        <v>22</v>
      </c>
      <c r="G574" s="21" t="s">
        <v>485</v>
      </c>
      <c r="H574" t="s">
        <v>486</v>
      </c>
      <c r="I574">
        <v>5569</v>
      </c>
      <c r="J574">
        <v>0</v>
      </c>
      <c r="K574">
        <v>5569</v>
      </c>
      <c r="L574">
        <v>4952.0200000000004</v>
      </c>
      <c r="M574">
        <v>4952.0200000000004</v>
      </c>
      <c r="N574">
        <v>4126.6000000000004</v>
      </c>
      <c r="O574">
        <v>4126.6000000000004</v>
      </c>
    </row>
    <row r="575" spans="1:15" x14ac:dyDescent="0.25">
      <c r="A575" s="14" t="str">
        <f>MID(Tabla1[[#This Row],[Org 2]],1,2)</f>
        <v>05</v>
      </c>
      <c r="B575" s="21" t="s">
        <v>117</v>
      </c>
      <c r="C575" s="21" t="s">
        <v>119</v>
      </c>
      <c r="D575" s="15" t="str">
        <f>VLOOKUP(Tabla1[[#This Row],[Prog.]],Hoja2!B:C,2,FALSE)</f>
        <v>Mercados</v>
      </c>
      <c r="E575" s="16" t="str">
        <f t="shared" si="18"/>
        <v>2</v>
      </c>
      <c r="F575" s="16" t="str">
        <f t="shared" si="19"/>
        <v>22</v>
      </c>
      <c r="G575" s="21" t="s">
        <v>487</v>
      </c>
      <c r="H575" t="s">
        <v>488</v>
      </c>
      <c r="I575">
        <v>14700</v>
      </c>
      <c r="J575">
        <v>0</v>
      </c>
      <c r="K575">
        <v>14700</v>
      </c>
      <c r="L575">
        <v>2359.5</v>
      </c>
      <c r="M575">
        <v>2359.5</v>
      </c>
      <c r="N575">
        <v>2359.5</v>
      </c>
      <c r="O575">
        <v>2359.5</v>
      </c>
    </row>
    <row r="576" spans="1:15" x14ac:dyDescent="0.25">
      <c r="A576" s="14" t="str">
        <f>MID(Tabla1[[#This Row],[Org 2]],1,2)</f>
        <v>05</v>
      </c>
      <c r="B576" s="21" t="s">
        <v>117</v>
      </c>
      <c r="C576" s="21" t="s">
        <v>119</v>
      </c>
      <c r="D576" s="15" t="str">
        <f>VLOOKUP(Tabla1[[#This Row],[Prog.]],Hoja2!B:C,2,FALSE)</f>
        <v>Mercados</v>
      </c>
      <c r="E576" s="16" t="str">
        <f t="shared" si="18"/>
        <v>2</v>
      </c>
      <c r="F576" s="16" t="str">
        <f t="shared" si="19"/>
        <v>22</v>
      </c>
      <c r="G576" s="21" t="s">
        <v>489</v>
      </c>
      <c r="H576" t="s">
        <v>490</v>
      </c>
      <c r="I576">
        <v>100000</v>
      </c>
      <c r="J576">
        <v>14823.23</v>
      </c>
      <c r="K576">
        <v>114823.23</v>
      </c>
      <c r="L576">
        <v>110208.63</v>
      </c>
      <c r="M576">
        <v>104383.91</v>
      </c>
      <c r="N576">
        <v>66182.17</v>
      </c>
      <c r="O576">
        <v>66182.17</v>
      </c>
    </row>
    <row r="577" spans="1:15" x14ac:dyDescent="0.25">
      <c r="A577" s="14" t="str">
        <f>MID(Tabla1[[#This Row],[Org 2]],1,2)</f>
        <v>05</v>
      </c>
      <c r="B577" s="21" t="s">
        <v>117</v>
      </c>
      <c r="C577" s="21" t="s">
        <v>119</v>
      </c>
      <c r="D577" s="15" t="str">
        <f>VLOOKUP(Tabla1[[#This Row],[Prog.]],Hoja2!B:C,2,FALSE)</f>
        <v>Mercados</v>
      </c>
      <c r="E577" s="16" t="str">
        <f t="shared" ref="E577:E640" si="20">LEFT(G577,1)</f>
        <v>4</v>
      </c>
      <c r="F577" s="16" t="str">
        <f t="shared" ref="F577:F640" si="21">LEFT(G577,2)</f>
        <v>47</v>
      </c>
      <c r="G577" s="21" t="s">
        <v>740</v>
      </c>
      <c r="H577" t="s">
        <v>500</v>
      </c>
      <c r="I577">
        <v>24039</v>
      </c>
      <c r="J577">
        <v>0</v>
      </c>
      <c r="K577">
        <v>24039</v>
      </c>
      <c r="L577">
        <v>0</v>
      </c>
      <c r="M577">
        <v>0</v>
      </c>
      <c r="N577">
        <v>0</v>
      </c>
      <c r="O577">
        <v>0</v>
      </c>
    </row>
    <row r="578" spans="1:15" x14ac:dyDescent="0.25">
      <c r="A578" s="14" t="str">
        <f>MID(Tabla1[[#This Row],[Org 2]],1,2)</f>
        <v>05</v>
      </c>
      <c r="B578" s="21" t="s">
        <v>117</v>
      </c>
      <c r="C578" s="21" t="s">
        <v>119</v>
      </c>
      <c r="D578" s="15" t="str">
        <f>VLOOKUP(Tabla1[[#This Row],[Prog.]],Hoja2!B:C,2,FALSE)</f>
        <v>Mercados</v>
      </c>
      <c r="E578" s="16" t="str">
        <f t="shared" si="20"/>
        <v>4</v>
      </c>
      <c r="F578" s="16" t="str">
        <f t="shared" si="21"/>
        <v>48</v>
      </c>
      <c r="G578" s="21" t="s">
        <v>579</v>
      </c>
      <c r="H578" t="s">
        <v>580</v>
      </c>
      <c r="I578">
        <v>30000</v>
      </c>
      <c r="J578">
        <v>0</v>
      </c>
      <c r="K578">
        <v>30000</v>
      </c>
      <c r="L578">
        <v>30000</v>
      </c>
      <c r="M578">
        <v>30000</v>
      </c>
      <c r="N578">
        <v>24000</v>
      </c>
      <c r="O578">
        <v>24000</v>
      </c>
    </row>
    <row r="579" spans="1:15" x14ac:dyDescent="0.25">
      <c r="A579" s="14" t="str">
        <f>MID(Tabla1[[#This Row],[Org 2]],1,2)</f>
        <v>05</v>
      </c>
      <c r="B579" s="21" t="s">
        <v>117</v>
      </c>
      <c r="C579" s="21" t="s">
        <v>119</v>
      </c>
      <c r="D579" s="15" t="str">
        <f>VLOOKUP(Tabla1[[#This Row],[Prog.]],Hoja2!B:C,2,FALSE)</f>
        <v>Mercados</v>
      </c>
      <c r="E579" s="16" t="str">
        <f t="shared" si="20"/>
        <v>6</v>
      </c>
      <c r="F579" s="16" t="str">
        <f t="shared" si="21"/>
        <v>62</v>
      </c>
      <c r="G579" s="21" t="s">
        <v>553</v>
      </c>
      <c r="H579" t="s">
        <v>554</v>
      </c>
      <c r="I579">
        <v>27700</v>
      </c>
      <c r="J579">
        <v>-18000</v>
      </c>
      <c r="K579">
        <v>9700</v>
      </c>
      <c r="L579">
        <v>6563.04</v>
      </c>
      <c r="M579">
        <v>6563.04</v>
      </c>
      <c r="N579">
        <v>6563.04</v>
      </c>
      <c r="O579">
        <v>6563.04</v>
      </c>
    </row>
    <row r="580" spans="1:15" x14ac:dyDescent="0.25">
      <c r="A580" s="14" t="str">
        <f>MID(Tabla1[[#This Row],[Org 2]],1,2)</f>
        <v>05</v>
      </c>
      <c r="B580" s="21" t="s">
        <v>117</v>
      </c>
      <c r="C580" s="21" t="s">
        <v>119</v>
      </c>
      <c r="D580" s="15" t="str">
        <f>VLOOKUP(Tabla1[[#This Row],[Prog.]],Hoja2!B:C,2,FALSE)</f>
        <v>Mercados</v>
      </c>
      <c r="E580" s="16" t="str">
        <f t="shared" si="20"/>
        <v>6</v>
      </c>
      <c r="F580" s="16" t="str">
        <f t="shared" si="21"/>
        <v>63</v>
      </c>
      <c r="G580" s="21" t="s">
        <v>563</v>
      </c>
      <c r="H580" t="s">
        <v>552</v>
      </c>
      <c r="I580">
        <v>772360</v>
      </c>
      <c r="J580">
        <v>155426.87</v>
      </c>
      <c r="K580">
        <v>927786.87</v>
      </c>
      <c r="L580">
        <v>183679.56</v>
      </c>
      <c r="M580">
        <v>172964.19</v>
      </c>
      <c r="N580">
        <v>131210.34</v>
      </c>
      <c r="O580">
        <v>131210.34</v>
      </c>
    </row>
    <row r="581" spans="1:15" x14ac:dyDescent="0.25">
      <c r="A581" s="14" t="str">
        <f>MID(Tabla1[[#This Row],[Org 2]],1,2)</f>
        <v>05</v>
      </c>
      <c r="B581" s="21" t="s">
        <v>117</v>
      </c>
      <c r="C581" s="21" t="s">
        <v>119</v>
      </c>
      <c r="D581" s="15" t="str">
        <f>VLOOKUP(Tabla1[[#This Row],[Prog.]],Hoja2!B:C,2,FALSE)</f>
        <v>Mercados</v>
      </c>
      <c r="E581" s="16" t="str">
        <f t="shared" si="20"/>
        <v>6</v>
      </c>
      <c r="F581" s="16" t="str">
        <f t="shared" si="21"/>
        <v>63</v>
      </c>
      <c r="G581" s="21" t="s">
        <v>564</v>
      </c>
      <c r="H581" t="s">
        <v>554</v>
      </c>
      <c r="I581">
        <v>0</v>
      </c>
      <c r="J581">
        <v>0</v>
      </c>
      <c r="K581">
        <v>0</v>
      </c>
      <c r="L581">
        <v>17831.12</v>
      </c>
      <c r="M581">
        <v>17831.12</v>
      </c>
      <c r="N581">
        <v>9607.35</v>
      </c>
      <c r="O581">
        <v>0</v>
      </c>
    </row>
    <row r="582" spans="1:15" x14ac:dyDescent="0.25">
      <c r="A582" s="14" t="str">
        <f>MID(Tabla1[[#This Row],[Org 2]],1,2)</f>
        <v>05</v>
      </c>
      <c r="B582" s="21" t="s">
        <v>117</v>
      </c>
      <c r="C582" s="21" t="s">
        <v>120</v>
      </c>
      <c r="D582" s="15" t="str">
        <f>VLOOKUP(Tabla1[[#This Row],[Prog.]],Hoja2!B:C,2,FALSE)</f>
        <v>Actuaciones en materia de comercio minorista</v>
      </c>
      <c r="E582" s="16" t="str">
        <f t="shared" si="20"/>
        <v>1</v>
      </c>
      <c r="F582" s="16" t="str">
        <f t="shared" si="21"/>
        <v>12</v>
      </c>
      <c r="G582" s="21" t="s">
        <v>432</v>
      </c>
      <c r="H582" t="s">
        <v>433</v>
      </c>
      <c r="I582">
        <v>36175</v>
      </c>
      <c r="J582">
        <v>0</v>
      </c>
      <c r="K582">
        <v>36175</v>
      </c>
      <c r="L582">
        <v>56331.54</v>
      </c>
      <c r="M582">
        <v>56331.54</v>
      </c>
      <c r="N582">
        <v>46702.71</v>
      </c>
      <c r="O582">
        <v>46702.71</v>
      </c>
    </row>
    <row r="583" spans="1:15" x14ac:dyDescent="0.25">
      <c r="A583" s="14" t="str">
        <f>MID(Tabla1[[#This Row],[Org 2]],1,2)</f>
        <v>05</v>
      </c>
      <c r="B583" s="21" t="s">
        <v>117</v>
      </c>
      <c r="C583" s="21" t="s">
        <v>120</v>
      </c>
      <c r="D583" s="15" t="str">
        <f>VLOOKUP(Tabla1[[#This Row],[Prog.]],Hoja2!B:C,2,FALSE)</f>
        <v>Actuaciones en materia de comercio minorista</v>
      </c>
      <c r="E583" s="16" t="str">
        <f t="shared" si="20"/>
        <v>1</v>
      </c>
      <c r="F583" s="16" t="str">
        <f t="shared" si="21"/>
        <v>12</v>
      </c>
      <c r="G583" s="21" t="s">
        <v>434</v>
      </c>
      <c r="H583" t="s">
        <v>435</v>
      </c>
      <c r="I583">
        <v>47715</v>
      </c>
      <c r="J583">
        <v>0</v>
      </c>
      <c r="K583">
        <v>47715</v>
      </c>
      <c r="L583">
        <v>5977.25</v>
      </c>
      <c r="M583">
        <v>5977.25</v>
      </c>
      <c r="N583">
        <v>909.03</v>
      </c>
      <c r="O583">
        <v>909.03</v>
      </c>
    </row>
    <row r="584" spans="1:15" x14ac:dyDescent="0.25">
      <c r="A584" s="14" t="str">
        <f>MID(Tabla1[[#This Row],[Org 2]],1,2)</f>
        <v>05</v>
      </c>
      <c r="B584" s="21" t="s">
        <v>117</v>
      </c>
      <c r="C584" s="21" t="s">
        <v>120</v>
      </c>
      <c r="D584" s="15" t="str">
        <f>VLOOKUP(Tabla1[[#This Row],[Prog.]],Hoja2!B:C,2,FALSE)</f>
        <v>Actuaciones en materia de comercio minorista</v>
      </c>
      <c r="E584" s="16" t="str">
        <f t="shared" si="20"/>
        <v>1</v>
      </c>
      <c r="F584" s="16" t="str">
        <f t="shared" si="21"/>
        <v>12</v>
      </c>
      <c r="G584" s="21" t="s">
        <v>436</v>
      </c>
      <c r="H584" t="s">
        <v>437</v>
      </c>
      <c r="I584">
        <v>12181</v>
      </c>
      <c r="J584">
        <v>0</v>
      </c>
      <c r="K584">
        <v>12181</v>
      </c>
      <c r="L584">
        <v>9891.5300000000007</v>
      </c>
      <c r="M584">
        <v>9891.5300000000007</v>
      </c>
      <c r="N584">
        <v>7673.65</v>
      </c>
      <c r="O584">
        <v>7673.65</v>
      </c>
    </row>
    <row r="585" spans="1:15" x14ac:dyDescent="0.25">
      <c r="A585" s="14" t="str">
        <f>MID(Tabla1[[#This Row],[Org 2]],1,2)</f>
        <v>05</v>
      </c>
      <c r="B585" s="21" t="s">
        <v>117</v>
      </c>
      <c r="C585" s="21" t="s">
        <v>120</v>
      </c>
      <c r="D585" s="15" t="str">
        <f>VLOOKUP(Tabla1[[#This Row],[Prog.]],Hoja2!B:C,2,FALSE)</f>
        <v>Actuaciones en materia de comercio minorista</v>
      </c>
      <c r="E585" s="16" t="str">
        <f t="shared" si="20"/>
        <v>1</v>
      </c>
      <c r="F585" s="16" t="str">
        <f t="shared" si="21"/>
        <v>12</v>
      </c>
      <c r="G585" s="21" t="s">
        <v>438</v>
      </c>
      <c r="H585" t="s">
        <v>439</v>
      </c>
      <c r="I585">
        <v>10325</v>
      </c>
      <c r="J585">
        <v>0</v>
      </c>
      <c r="K585">
        <v>10325</v>
      </c>
      <c r="L585">
        <v>10351.41</v>
      </c>
      <c r="M585">
        <v>10351.41</v>
      </c>
      <c r="N585">
        <v>8686.67</v>
      </c>
      <c r="O585">
        <v>8686.67</v>
      </c>
    </row>
    <row r="586" spans="1:15" x14ac:dyDescent="0.25">
      <c r="A586" s="14" t="str">
        <f>MID(Tabla1[[#This Row],[Org 2]],1,2)</f>
        <v>05</v>
      </c>
      <c r="B586" s="21" t="s">
        <v>117</v>
      </c>
      <c r="C586" s="21" t="s">
        <v>120</v>
      </c>
      <c r="D586" s="15" t="str">
        <f>VLOOKUP(Tabla1[[#This Row],[Prog.]],Hoja2!B:C,2,FALSE)</f>
        <v>Actuaciones en materia de comercio minorista</v>
      </c>
      <c r="E586" s="16" t="str">
        <f t="shared" si="20"/>
        <v>1</v>
      </c>
      <c r="F586" s="16" t="str">
        <f t="shared" si="21"/>
        <v>12</v>
      </c>
      <c r="G586" s="21" t="s">
        <v>440</v>
      </c>
      <c r="H586" t="s">
        <v>441</v>
      </c>
      <c r="I586">
        <v>19713</v>
      </c>
      <c r="J586">
        <v>0</v>
      </c>
      <c r="K586">
        <v>19713</v>
      </c>
      <c r="L586">
        <v>18953.689999999999</v>
      </c>
      <c r="M586">
        <v>18953.689999999999</v>
      </c>
      <c r="N586">
        <v>13892.31</v>
      </c>
      <c r="O586">
        <v>13892.31</v>
      </c>
    </row>
    <row r="587" spans="1:15" x14ac:dyDescent="0.25">
      <c r="A587" s="14" t="str">
        <f>MID(Tabla1[[#This Row],[Org 2]],1,2)</f>
        <v>05</v>
      </c>
      <c r="B587" s="21" t="s">
        <v>117</v>
      </c>
      <c r="C587" s="21" t="s">
        <v>120</v>
      </c>
      <c r="D587" s="15" t="str">
        <f>VLOOKUP(Tabla1[[#This Row],[Prog.]],Hoja2!B:C,2,FALSE)</f>
        <v>Actuaciones en materia de comercio minorista</v>
      </c>
      <c r="E587" s="16" t="str">
        <f t="shared" si="20"/>
        <v>1</v>
      </c>
      <c r="F587" s="16" t="str">
        <f t="shared" si="21"/>
        <v>12</v>
      </c>
      <c r="G587" s="21" t="s">
        <v>442</v>
      </c>
      <c r="H587" t="s">
        <v>443</v>
      </c>
      <c r="I587">
        <v>61091</v>
      </c>
      <c r="J587">
        <v>0</v>
      </c>
      <c r="K587">
        <v>61091</v>
      </c>
      <c r="L587">
        <v>44394.78</v>
      </c>
      <c r="M587">
        <v>44394.78</v>
      </c>
      <c r="N587">
        <v>36832.26</v>
      </c>
      <c r="O587">
        <v>36832.26</v>
      </c>
    </row>
    <row r="588" spans="1:15" x14ac:dyDescent="0.25">
      <c r="A588" s="14" t="str">
        <f>MID(Tabla1[[#This Row],[Org 2]],1,2)</f>
        <v>05</v>
      </c>
      <c r="B588" s="21" t="s">
        <v>117</v>
      </c>
      <c r="C588" s="21" t="s">
        <v>120</v>
      </c>
      <c r="D588" s="15" t="str">
        <f>VLOOKUP(Tabla1[[#This Row],[Prog.]],Hoja2!B:C,2,FALSE)</f>
        <v>Actuaciones en materia de comercio minorista</v>
      </c>
      <c r="E588" s="16" t="str">
        <f t="shared" si="20"/>
        <v>1</v>
      </c>
      <c r="F588" s="16" t="str">
        <f t="shared" si="21"/>
        <v>12</v>
      </c>
      <c r="G588" s="21" t="s">
        <v>444</v>
      </c>
      <c r="H588" t="s">
        <v>445</v>
      </c>
      <c r="I588">
        <v>151377</v>
      </c>
      <c r="J588">
        <v>0</v>
      </c>
      <c r="K588">
        <v>151377</v>
      </c>
      <c r="L588">
        <v>165722.87</v>
      </c>
      <c r="M588">
        <v>165722.87</v>
      </c>
      <c r="N588">
        <v>140085.57</v>
      </c>
      <c r="O588">
        <v>140085.57</v>
      </c>
    </row>
    <row r="589" spans="1:15" x14ac:dyDescent="0.25">
      <c r="A589" s="14" t="str">
        <f>MID(Tabla1[[#This Row],[Org 2]],1,2)</f>
        <v>05</v>
      </c>
      <c r="B589" s="21" t="s">
        <v>117</v>
      </c>
      <c r="C589" s="21" t="s">
        <v>120</v>
      </c>
      <c r="D589" s="15" t="str">
        <f>VLOOKUP(Tabla1[[#This Row],[Prog.]],Hoja2!B:C,2,FALSE)</f>
        <v>Actuaciones en materia de comercio minorista</v>
      </c>
      <c r="E589" s="16" t="str">
        <f t="shared" si="20"/>
        <v>1</v>
      </c>
      <c r="F589" s="16" t="str">
        <f t="shared" si="21"/>
        <v>12</v>
      </c>
      <c r="G589" s="21" t="s">
        <v>446</v>
      </c>
      <c r="H589" t="s">
        <v>447</v>
      </c>
      <c r="I589">
        <v>6937</v>
      </c>
      <c r="J589">
        <v>0</v>
      </c>
      <c r="K589">
        <v>6937</v>
      </c>
      <c r="L589">
        <v>10103.459999999999</v>
      </c>
      <c r="M589">
        <v>10103.459999999999</v>
      </c>
      <c r="N589">
        <v>8156.26</v>
      </c>
      <c r="O589">
        <v>8156.26</v>
      </c>
    </row>
    <row r="590" spans="1:15" x14ac:dyDescent="0.25">
      <c r="A590" s="14" t="str">
        <f>MID(Tabla1[[#This Row],[Org 2]],1,2)</f>
        <v>05</v>
      </c>
      <c r="B590" s="21" t="s">
        <v>117</v>
      </c>
      <c r="C590" s="21" t="s">
        <v>120</v>
      </c>
      <c r="D590" s="15" t="str">
        <f>VLOOKUP(Tabla1[[#This Row],[Prog.]],Hoja2!B:C,2,FALSE)</f>
        <v>Actuaciones en materia de comercio minorista</v>
      </c>
      <c r="E590" s="16" t="str">
        <f t="shared" si="20"/>
        <v>2</v>
      </c>
      <c r="F590" s="16" t="str">
        <f t="shared" si="21"/>
        <v>20</v>
      </c>
      <c r="G590" s="21" t="s">
        <v>455</v>
      </c>
      <c r="H590" t="s">
        <v>456</v>
      </c>
      <c r="I590">
        <v>200</v>
      </c>
      <c r="J590">
        <v>0</v>
      </c>
      <c r="K590">
        <v>200</v>
      </c>
      <c r="L590">
        <v>0</v>
      </c>
      <c r="M590">
        <v>0</v>
      </c>
      <c r="N590">
        <v>0</v>
      </c>
      <c r="O590">
        <v>0</v>
      </c>
    </row>
    <row r="591" spans="1:15" x14ac:dyDescent="0.25">
      <c r="A591" s="14" t="str">
        <f>MID(Tabla1[[#This Row],[Org 2]],1,2)</f>
        <v>05</v>
      </c>
      <c r="B591" s="21" t="s">
        <v>117</v>
      </c>
      <c r="C591" s="21" t="s">
        <v>120</v>
      </c>
      <c r="D591" s="15" t="str">
        <f>VLOOKUP(Tabla1[[#This Row],[Prog.]],Hoja2!B:C,2,FALSE)</f>
        <v>Actuaciones en materia de comercio minorista</v>
      </c>
      <c r="E591" s="16" t="str">
        <f t="shared" si="20"/>
        <v>2</v>
      </c>
      <c r="F591" s="16" t="str">
        <f t="shared" si="21"/>
        <v>21</v>
      </c>
      <c r="G591" s="21" t="s">
        <v>459</v>
      </c>
      <c r="H591" t="s">
        <v>460</v>
      </c>
      <c r="I591">
        <v>200</v>
      </c>
      <c r="J591">
        <v>0</v>
      </c>
      <c r="K591">
        <v>200</v>
      </c>
      <c r="L591">
        <v>0</v>
      </c>
      <c r="M591">
        <v>0</v>
      </c>
      <c r="N591">
        <v>0</v>
      </c>
      <c r="O591">
        <v>0</v>
      </c>
    </row>
    <row r="592" spans="1:15" x14ac:dyDescent="0.25">
      <c r="A592" s="14" t="str">
        <f>MID(Tabla1[[#This Row],[Org 2]],1,2)</f>
        <v>05</v>
      </c>
      <c r="B592" s="21" t="s">
        <v>117</v>
      </c>
      <c r="C592" s="21" t="s">
        <v>120</v>
      </c>
      <c r="D592" s="15" t="str">
        <f>VLOOKUP(Tabla1[[#This Row],[Prog.]],Hoja2!B:C,2,FALSE)</f>
        <v>Actuaciones en materia de comercio minorista</v>
      </c>
      <c r="E592" s="16" t="str">
        <f t="shared" si="20"/>
        <v>2</v>
      </c>
      <c r="F592" s="16" t="str">
        <f t="shared" si="21"/>
        <v>21</v>
      </c>
      <c r="G592" s="21" t="s">
        <v>461</v>
      </c>
      <c r="H592" t="s">
        <v>462</v>
      </c>
      <c r="I592">
        <v>20000</v>
      </c>
      <c r="J592">
        <v>0</v>
      </c>
      <c r="K592">
        <v>20000</v>
      </c>
      <c r="L592">
        <v>6328.18</v>
      </c>
      <c r="M592">
        <v>6328.18</v>
      </c>
      <c r="N592">
        <v>0</v>
      </c>
      <c r="O592">
        <v>0</v>
      </c>
    </row>
    <row r="593" spans="1:15" x14ac:dyDescent="0.25">
      <c r="A593" s="14" t="str">
        <f>MID(Tabla1[[#This Row],[Org 2]],1,2)</f>
        <v>05</v>
      </c>
      <c r="B593" s="21" t="s">
        <v>117</v>
      </c>
      <c r="C593" s="21" t="s">
        <v>120</v>
      </c>
      <c r="D593" s="15" t="str">
        <f>VLOOKUP(Tabla1[[#This Row],[Prog.]],Hoja2!B:C,2,FALSE)</f>
        <v>Actuaciones en materia de comercio minorista</v>
      </c>
      <c r="E593" s="16" t="str">
        <f t="shared" si="20"/>
        <v>2</v>
      </c>
      <c r="F593" s="16" t="str">
        <f t="shared" si="21"/>
        <v>22</v>
      </c>
      <c r="G593" s="21" t="s">
        <v>469</v>
      </c>
      <c r="H593" t="s">
        <v>470</v>
      </c>
      <c r="I593">
        <v>11000</v>
      </c>
      <c r="J593">
        <v>0</v>
      </c>
      <c r="K593">
        <v>11000</v>
      </c>
      <c r="L593">
        <v>11000</v>
      </c>
      <c r="M593">
        <v>11000</v>
      </c>
      <c r="N593">
        <v>0</v>
      </c>
      <c r="O593">
        <v>0</v>
      </c>
    </row>
    <row r="594" spans="1:15" x14ac:dyDescent="0.25">
      <c r="A594" s="14" t="str">
        <f>MID(Tabla1[[#This Row],[Org 2]],1,2)</f>
        <v>05</v>
      </c>
      <c r="B594" s="21" t="s">
        <v>117</v>
      </c>
      <c r="C594" s="21" t="s">
        <v>120</v>
      </c>
      <c r="D594" s="15" t="str">
        <f>VLOOKUP(Tabla1[[#This Row],[Prog.]],Hoja2!B:C,2,FALSE)</f>
        <v>Actuaciones en materia de comercio minorista</v>
      </c>
      <c r="E594" s="16" t="str">
        <f t="shared" si="20"/>
        <v>2</v>
      </c>
      <c r="F594" s="16" t="str">
        <f t="shared" si="21"/>
        <v>22</v>
      </c>
      <c r="G594" s="21" t="s">
        <v>479</v>
      </c>
      <c r="H594" t="s">
        <v>480</v>
      </c>
      <c r="I594">
        <v>25000</v>
      </c>
      <c r="J594">
        <v>-20000</v>
      </c>
      <c r="K594">
        <v>5000</v>
      </c>
      <c r="L594">
        <v>1258.4000000000001</v>
      </c>
      <c r="M594">
        <v>1258.4000000000001</v>
      </c>
      <c r="N594">
        <v>1258.4000000000001</v>
      </c>
      <c r="O594">
        <v>1258.4000000000001</v>
      </c>
    </row>
    <row r="595" spans="1:15" x14ac:dyDescent="0.25">
      <c r="A595" s="14" t="str">
        <f>MID(Tabla1[[#This Row],[Org 2]],1,2)</f>
        <v>05</v>
      </c>
      <c r="B595" s="21" t="s">
        <v>117</v>
      </c>
      <c r="C595" s="21" t="s">
        <v>120</v>
      </c>
      <c r="D595" s="15" t="str">
        <f>VLOOKUP(Tabla1[[#This Row],[Prog.]],Hoja2!B:C,2,FALSE)</f>
        <v>Actuaciones en materia de comercio minorista</v>
      </c>
      <c r="E595" s="16" t="str">
        <f t="shared" si="20"/>
        <v>2</v>
      </c>
      <c r="F595" s="16" t="str">
        <f t="shared" si="21"/>
        <v>22</v>
      </c>
      <c r="G595" s="21" t="s">
        <v>481</v>
      </c>
      <c r="H595" t="s">
        <v>482</v>
      </c>
      <c r="I595">
        <v>5000</v>
      </c>
      <c r="J595">
        <v>0</v>
      </c>
      <c r="K595">
        <v>5000</v>
      </c>
      <c r="L595">
        <v>4640.28</v>
      </c>
      <c r="M595">
        <v>4640.28</v>
      </c>
      <c r="N595">
        <v>967.12</v>
      </c>
      <c r="O595">
        <v>967.12</v>
      </c>
    </row>
    <row r="596" spans="1:15" x14ac:dyDescent="0.25">
      <c r="A596" s="14" t="str">
        <f>MID(Tabla1[[#This Row],[Org 2]],1,2)</f>
        <v>05</v>
      </c>
      <c r="B596" s="21" t="s">
        <v>117</v>
      </c>
      <c r="C596" s="21" t="s">
        <v>120</v>
      </c>
      <c r="D596" s="15" t="str">
        <f>VLOOKUP(Tabla1[[#This Row],[Prog.]],Hoja2!B:C,2,FALSE)</f>
        <v>Actuaciones en materia de comercio minorista</v>
      </c>
      <c r="E596" s="16" t="str">
        <f t="shared" si="20"/>
        <v>2</v>
      </c>
      <c r="F596" s="16" t="str">
        <f t="shared" si="21"/>
        <v>22</v>
      </c>
      <c r="G596" s="21" t="s">
        <v>483</v>
      </c>
      <c r="H596" t="s">
        <v>484</v>
      </c>
      <c r="I596">
        <v>8000</v>
      </c>
      <c r="J596">
        <v>0</v>
      </c>
      <c r="K596">
        <v>8000</v>
      </c>
      <c r="L596">
        <v>3162.6</v>
      </c>
      <c r="M596">
        <v>3162.6</v>
      </c>
      <c r="N596">
        <v>3162.6</v>
      </c>
      <c r="O596">
        <v>3162.6</v>
      </c>
    </row>
    <row r="597" spans="1:15" x14ac:dyDescent="0.25">
      <c r="A597" s="14" t="str">
        <f>MID(Tabla1[[#This Row],[Org 2]],1,2)</f>
        <v>05</v>
      </c>
      <c r="B597" s="21" t="s">
        <v>117</v>
      </c>
      <c r="C597" s="21" t="s">
        <v>120</v>
      </c>
      <c r="D597" s="15" t="str">
        <f>VLOOKUP(Tabla1[[#This Row],[Prog.]],Hoja2!B:C,2,FALSE)</f>
        <v>Actuaciones en materia de comercio minorista</v>
      </c>
      <c r="E597" s="16" t="str">
        <f t="shared" si="20"/>
        <v>2</v>
      </c>
      <c r="F597" s="16" t="str">
        <f t="shared" si="21"/>
        <v>22</v>
      </c>
      <c r="G597" s="21" t="s">
        <v>487</v>
      </c>
      <c r="H597" t="s">
        <v>488</v>
      </c>
      <c r="I597">
        <v>6000</v>
      </c>
      <c r="J597">
        <v>0</v>
      </c>
      <c r="K597">
        <v>6000</v>
      </c>
      <c r="L597">
        <v>4840</v>
      </c>
      <c r="M597">
        <v>4840</v>
      </c>
      <c r="N597">
        <v>0</v>
      </c>
      <c r="O597">
        <v>0</v>
      </c>
    </row>
    <row r="598" spans="1:15" x14ac:dyDescent="0.25">
      <c r="A598" s="14" t="str">
        <f>MID(Tabla1[[#This Row],[Org 2]],1,2)</f>
        <v>05</v>
      </c>
      <c r="B598" s="21" t="s">
        <v>117</v>
      </c>
      <c r="C598" s="21" t="s">
        <v>120</v>
      </c>
      <c r="D598" s="15" t="str">
        <f>VLOOKUP(Tabla1[[#This Row],[Prog.]],Hoja2!B:C,2,FALSE)</f>
        <v>Actuaciones en materia de comercio minorista</v>
      </c>
      <c r="E598" s="16" t="str">
        <f t="shared" si="20"/>
        <v>2</v>
      </c>
      <c r="F598" s="16" t="str">
        <f t="shared" si="21"/>
        <v>22</v>
      </c>
      <c r="G598" s="21" t="s">
        <v>489</v>
      </c>
      <c r="H598" t="s">
        <v>490</v>
      </c>
      <c r="I598">
        <v>33097</v>
      </c>
      <c r="J598">
        <v>0</v>
      </c>
      <c r="K598">
        <v>33097</v>
      </c>
      <c r="L598">
        <v>26946.240000000002</v>
      </c>
      <c r="M598">
        <v>26946.240000000002</v>
      </c>
      <c r="N598">
        <v>10800.41</v>
      </c>
      <c r="O598">
        <v>10800.41</v>
      </c>
    </row>
    <row r="599" spans="1:15" x14ac:dyDescent="0.25">
      <c r="A599" s="14" t="str">
        <f>MID(Tabla1[[#This Row],[Org 2]],1,2)</f>
        <v>05</v>
      </c>
      <c r="B599" s="21" t="s">
        <v>117</v>
      </c>
      <c r="C599" s="21" t="s">
        <v>120</v>
      </c>
      <c r="D599" s="15" t="str">
        <f>VLOOKUP(Tabla1[[#This Row],[Prog.]],Hoja2!B:C,2,FALSE)</f>
        <v>Actuaciones en materia de comercio minorista</v>
      </c>
      <c r="E599" s="16" t="str">
        <f t="shared" si="20"/>
        <v>4</v>
      </c>
      <c r="F599" s="16" t="str">
        <f t="shared" si="21"/>
        <v>46</v>
      </c>
      <c r="G599" s="21" t="s">
        <v>741</v>
      </c>
      <c r="H599" t="s">
        <v>742</v>
      </c>
      <c r="I599">
        <v>393000</v>
      </c>
      <c r="J599">
        <v>0</v>
      </c>
      <c r="K599">
        <v>393000</v>
      </c>
      <c r="L599">
        <v>393000</v>
      </c>
      <c r="M599">
        <v>393000</v>
      </c>
      <c r="N599">
        <v>393000</v>
      </c>
      <c r="O599">
        <v>393000</v>
      </c>
    </row>
    <row r="600" spans="1:15" x14ac:dyDescent="0.25">
      <c r="A600" s="14" t="str">
        <f>MID(Tabla1[[#This Row],[Org 2]],1,2)</f>
        <v>05</v>
      </c>
      <c r="B600" s="21" t="s">
        <v>117</v>
      </c>
      <c r="C600" s="21" t="s">
        <v>120</v>
      </c>
      <c r="D600" s="15" t="str">
        <f>VLOOKUP(Tabla1[[#This Row],[Prog.]],Hoja2!B:C,2,FALSE)</f>
        <v>Actuaciones en materia de comercio minorista</v>
      </c>
      <c r="E600" s="16" t="str">
        <f t="shared" si="20"/>
        <v>4</v>
      </c>
      <c r="F600" s="16" t="str">
        <f t="shared" si="21"/>
        <v>48</v>
      </c>
      <c r="G600" s="21" t="s">
        <v>743</v>
      </c>
      <c r="H600" t="s">
        <v>744</v>
      </c>
      <c r="I600">
        <v>142000</v>
      </c>
      <c r="J600">
        <v>-72000</v>
      </c>
      <c r="K600">
        <v>70000</v>
      </c>
      <c r="L600">
        <v>70000</v>
      </c>
      <c r="M600">
        <v>70000</v>
      </c>
      <c r="N600">
        <v>36000</v>
      </c>
      <c r="O600">
        <v>36000</v>
      </c>
    </row>
    <row r="601" spans="1:15" x14ac:dyDescent="0.25">
      <c r="A601" s="14" t="str">
        <f>MID(Tabla1[[#This Row],[Org 2]],1,2)</f>
        <v>05</v>
      </c>
      <c r="B601" s="21" t="s">
        <v>117</v>
      </c>
      <c r="C601" s="21" t="s">
        <v>120</v>
      </c>
      <c r="D601" s="15" t="str">
        <f>VLOOKUP(Tabla1[[#This Row],[Prog.]],Hoja2!B:C,2,FALSE)</f>
        <v>Actuaciones en materia de comercio minorista</v>
      </c>
      <c r="E601" s="16" t="str">
        <f t="shared" si="20"/>
        <v>4</v>
      </c>
      <c r="F601" s="16" t="str">
        <f t="shared" si="21"/>
        <v>48</v>
      </c>
      <c r="G601" s="21" t="s">
        <v>745</v>
      </c>
      <c r="H601" t="s">
        <v>746</v>
      </c>
      <c r="I601">
        <v>30000</v>
      </c>
      <c r="J601">
        <v>0</v>
      </c>
      <c r="K601">
        <v>30000</v>
      </c>
      <c r="L601">
        <v>30000</v>
      </c>
      <c r="M601">
        <v>30000</v>
      </c>
      <c r="N601">
        <v>24000</v>
      </c>
      <c r="O601">
        <v>24000</v>
      </c>
    </row>
    <row r="602" spans="1:15" x14ac:dyDescent="0.25">
      <c r="A602" s="14" t="str">
        <f>MID(Tabla1[[#This Row],[Org 2]],1,2)</f>
        <v>05</v>
      </c>
      <c r="B602" s="21" t="s">
        <v>117</v>
      </c>
      <c r="C602" s="21" t="s">
        <v>120</v>
      </c>
      <c r="D602" s="15" t="str">
        <f>VLOOKUP(Tabla1[[#This Row],[Prog.]],Hoja2!B:C,2,FALSE)</f>
        <v>Actuaciones en materia de comercio minorista</v>
      </c>
      <c r="E602" s="16" t="str">
        <f t="shared" si="20"/>
        <v>4</v>
      </c>
      <c r="F602" s="16" t="str">
        <f t="shared" si="21"/>
        <v>48</v>
      </c>
      <c r="G602" s="21" t="s">
        <v>747</v>
      </c>
      <c r="H602" t="s">
        <v>748</v>
      </c>
      <c r="I602">
        <v>394774</v>
      </c>
      <c r="J602">
        <v>293150</v>
      </c>
      <c r="K602">
        <v>687924</v>
      </c>
      <c r="L602">
        <v>687924</v>
      </c>
      <c r="M602">
        <v>687924</v>
      </c>
      <c r="N602">
        <v>514231.2</v>
      </c>
      <c r="O602">
        <v>260307.20000000001</v>
      </c>
    </row>
    <row r="603" spans="1:15" x14ac:dyDescent="0.25">
      <c r="A603" s="14" t="str">
        <f>MID(Tabla1[[#This Row],[Org 2]],1,2)</f>
        <v>05</v>
      </c>
      <c r="B603" s="21" t="s">
        <v>117</v>
      </c>
      <c r="C603" s="21" t="s">
        <v>120</v>
      </c>
      <c r="D603" s="15" t="str">
        <f>VLOOKUP(Tabla1[[#This Row],[Prog.]],Hoja2!B:C,2,FALSE)</f>
        <v>Actuaciones en materia de comercio minorista</v>
      </c>
      <c r="E603" s="16" t="str">
        <f t="shared" si="20"/>
        <v>4</v>
      </c>
      <c r="F603" s="16" t="str">
        <f t="shared" si="21"/>
        <v>48</v>
      </c>
      <c r="G603" s="21" t="s">
        <v>579</v>
      </c>
      <c r="H603" t="s">
        <v>580</v>
      </c>
      <c r="I603">
        <v>9300</v>
      </c>
      <c r="J603">
        <v>0</v>
      </c>
      <c r="K603">
        <v>9300</v>
      </c>
      <c r="L603">
        <v>9300</v>
      </c>
      <c r="M603">
        <v>0</v>
      </c>
      <c r="N603">
        <v>0</v>
      </c>
      <c r="O603">
        <v>0</v>
      </c>
    </row>
    <row r="604" spans="1:15" x14ac:dyDescent="0.25">
      <c r="A604" s="14" t="str">
        <f>MID(Tabla1[[#This Row],[Org 2]],1,2)</f>
        <v>06</v>
      </c>
      <c r="B604" s="21" t="s">
        <v>122</v>
      </c>
      <c r="C604" s="21" t="s">
        <v>125</v>
      </c>
      <c r="D604" s="15" t="str">
        <f>VLOOKUP(Tabla1[[#This Row],[Prog.]],Hoja2!B:C,2,FALSE)</f>
        <v>Dirección del área de educación y cultura</v>
      </c>
      <c r="E604" s="16" t="str">
        <f t="shared" si="20"/>
        <v>1</v>
      </c>
      <c r="F604" s="16" t="str">
        <f t="shared" si="21"/>
        <v>12</v>
      </c>
      <c r="G604" s="21" t="s">
        <v>432</v>
      </c>
      <c r="H604" t="s">
        <v>433</v>
      </c>
      <c r="I604">
        <v>72349</v>
      </c>
      <c r="J604">
        <v>0</v>
      </c>
      <c r="K604">
        <v>72349</v>
      </c>
      <c r="L604">
        <v>74290.69</v>
      </c>
      <c r="M604">
        <v>74290.69</v>
      </c>
      <c r="N604">
        <v>71748.23</v>
      </c>
      <c r="O604">
        <v>71748.23</v>
      </c>
    </row>
    <row r="605" spans="1:15" x14ac:dyDescent="0.25">
      <c r="A605" s="14" t="str">
        <f>MID(Tabla1[[#This Row],[Org 2]],1,2)</f>
        <v>06</v>
      </c>
      <c r="B605" s="21" t="s">
        <v>122</v>
      </c>
      <c r="C605" s="21" t="s">
        <v>125</v>
      </c>
      <c r="D605" s="15" t="str">
        <f>VLOOKUP(Tabla1[[#This Row],[Prog.]],Hoja2!B:C,2,FALSE)</f>
        <v>Dirección del área de educación y cultura</v>
      </c>
      <c r="E605" s="16" t="str">
        <f t="shared" si="20"/>
        <v>1</v>
      </c>
      <c r="F605" s="16" t="str">
        <f t="shared" si="21"/>
        <v>12</v>
      </c>
      <c r="G605" s="21" t="s">
        <v>436</v>
      </c>
      <c r="H605" t="s">
        <v>437</v>
      </c>
      <c r="I605">
        <v>24363</v>
      </c>
      <c r="J605">
        <v>-9000</v>
      </c>
      <c r="K605">
        <v>15363</v>
      </c>
      <c r="L605">
        <v>12029.73</v>
      </c>
      <c r="M605">
        <v>12029.73</v>
      </c>
      <c r="N605">
        <v>10367.209999999999</v>
      </c>
      <c r="O605">
        <v>10367.209999999999</v>
      </c>
    </row>
    <row r="606" spans="1:15" x14ac:dyDescent="0.25">
      <c r="A606" s="14" t="str">
        <f>MID(Tabla1[[#This Row],[Org 2]],1,2)</f>
        <v>06</v>
      </c>
      <c r="B606" s="21" t="s">
        <v>122</v>
      </c>
      <c r="C606" s="21" t="s">
        <v>125</v>
      </c>
      <c r="D606" s="15" t="str">
        <f>VLOOKUP(Tabla1[[#This Row],[Prog.]],Hoja2!B:C,2,FALSE)</f>
        <v>Dirección del área de educación y cultura</v>
      </c>
      <c r="E606" s="16" t="str">
        <f t="shared" si="20"/>
        <v>1</v>
      </c>
      <c r="F606" s="16" t="str">
        <f t="shared" si="21"/>
        <v>12</v>
      </c>
      <c r="G606" s="21" t="s">
        <v>438</v>
      </c>
      <c r="H606" t="s">
        <v>439</v>
      </c>
      <c r="I606">
        <v>10325</v>
      </c>
      <c r="J606">
        <v>0</v>
      </c>
      <c r="K606">
        <v>10325</v>
      </c>
      <c r="L606">
        <v>16354.91</v>
      </c>
      <c r="M606">
        <v>16354.91</v>
      </c>
      <c r="N606">
        <v>13362.08</v>
      </c>
      <c r="O606">
        <v>13362.08</v>
      </c>
    </row>
    <row r="607" spans="1:15" x14ac:dyDescent="0.25">
      <c r="A607" s="14" t="str">
        <f>MID(Tabla1[[#This Row],[Org 2]],1,2)</f>
        <v>06</v>
      </c>
      <c r="B607" s="21" t="s">
        <v>122</v>
      </c>
      <c r="C607" s="21" t="s">
        <v>125</v>
      </c>
      <c r="D607" s="15" t="str">
        <f>VLOOKUP(Tabla1[[#This Row],[Prog.]],Hoja2!B:C,2,FALSE)</f>
        <v>Dirección del área de educación y cultura</v>
      </c>
      <c r="E607" s="16" t="str">
        <f t="shared" si="20"/>
        <v>1</v>
      </c>
      <c r="F607" s="16" t="str">
        <f t="shared" si="21"/>
        <v>12</v>
      </c>
      <c r="G607" s="21" t="s">
        <v>440</v>
      </c>
      <c r="H607" t="s">
        <v>441</v>
      </c>
      <c r="I607">
        <v>21424</v>
      </c>
      <c r="J607">
        <v>0</v>
      </c>
      <c r="K607">
        <v>21424</v>
      </c>
      <c r="L607">
        <v>27635.93</v>
      </c>
      <c r="M607">
        <v>27635.93</v>
      </c>
      <c r="N607">
        <v>23588.560000000001</v>
      </c>
      <c r="O607">
        <v>23588.560000000001</v>
      </c>
    </row>
    <row r="608" spans="1:15" x14ac:dyDescent="0.25">
      <c r="A608" s="14" t="str">
        <f>MID(Tabla1[[#This Row],[Org 2]],1,2)</f>
        <v>06</v>
      </c>
      <c r="B608" s="21" t="s">
        <v>122</v>
      </c>
      <c r="C608" s="21" t="s">
        <v>125</v>
      </c>
      <c r="D608" s="15" t="str">
        <f>VLOOKUP(Tabla1[[#This Row],[Prog.]],Hoja2!B:C,2,FALSE)</f>
        <v>Dirección del área de educación y cultura</v>
      </c>
      <c r="E608" s="16" t="str">
        <f t="shared" si="20"/>
        <v>1</v>
      </c>
      <c r="F608" s="16" t="str">
        <f t="shared" si="21"/>
        <v>12</v>
      </c>
      <c r="G608" s="21" t="s">
        <v>442</v>
      </c>
      <c r="H608" t="s">
        <v>443</v>
      </c>
      <c r="I608">
        <v>71578</v>
      </c>
      <c r="J608">
        <v>0</v>
      </c>
      <c r="K608">
        <v>71578</v>
      </c>
      <c r="L608">
        <v>69655.37</v>
      </c>
      <c r="M608">
        <v>69655.37</v>
      </c>
      <c r="N608">
        <v>61422.15</v>
      </c>
      <c r="O608">
        <v>61422.15</v>
      </c>
    </row>
    <row r="609" spans="1:15" x14ac:dyDescent="0.25">
      <c r="A609" s="14" t="str">
        <f>MID(Tabla1[[#This Row],[Org 2]],1,2)</f>
        <v>06</v>
      </c>
      <c r="B609" s="21" t="s">
        <v>122</v>
      </c>
      <c r="C609" s="21" t="s">
        <v>125</v>
      </c>
      <c r="D609" s="15" t="str">
        <f>VLOOKUP(Tabla1[[#This Row],[Prog.]],Hoja2!B:C,2,FALSE)</f>
        <v>Dirección del área de educación y cultura</v>
      </c>
      <c r="E609" s="16" t="str">
        <f t="shared" si="20"/>
        <v>1</v>
      </c>
      <c r="F609" s="16" t="str">
        <f t="shared" si="21"/>
        <v>12</v>
      </c>
      <c r="G609" s="21" t="s">
        <v>444</v>
      </c>
      <c r="H609" t="s">
        <v>445</v>
      </c>
      <c r="I609">
        <v>176371</v>
      </c>
      <c r="J609">
        <v>0</v>
      </c>
      <c r="K609">
        <v>176371</v>
      </c>
      <c r="L609">
        <v>156390.93</v>
      </c>
      <c r="M609">
        <v>156390.93</v>
      </c>
      <c r="N609">
        <v>154637.29</v>
      </c>
      <c r="O609">
        <v>154637.29</v>
      </c>
    </row>
    <row r="610" spans="1:15" x14ac:dyDescent="0.25">
      <c r="A610" s="14" t="str">
        <f>MID(Tabla1[[#This Row],[Org 2]],1,2)</f>
        <v>06</v>
      </c>
      <c r="B610" s="21" t="s">
        <v>122</v>
      </c>
      <c r="C610" s="21" t="s">
        <v>125</v>
      </c>
      <c r="D610" s="15" t="str">
        <f>VLOOKUP(Tabla1[[#This Row],[Prog.]],Hoja2!B:C,2,FALSE)</f>
        <v>Dirección del área de educación y cultura</v>
      </c>
      <c r="E610" s="16" t="str">
        <f t="shared" si="20"/>
        <v>1</v>
      </c>
      <c r="F610" s="16" t="str">
        <f t="shared" si="21"/>
        <v>12</v>
      </c>
      <c r="G610" s="21" t="s">
        <v>446</v>
      </c>
      <c r="H610" t="s">
        <v>447</v>
      </c>
      <c r="I610">
        <v>7643</v>
      </c>
      <c r="J610">
        <v>0</v>
      </c>
      <c r="K610">
        <v>7643</v>
      </c>
      <c r="L610">
        <v>16291.5</v>
      </c>
      <c r="M610">
        <v>16291.5</v>
      </c>
      <c r="N610">
        <v>13166.63</v>
      </c>
      <c r="O610">
        <v>13166.63</v>
      </c>
    </row>
    <row r="611" spans="1:15" x14ac:dyDescent="0.25">
      <c r="A611" s="14" t="str">
        <f>MID(Tabla1[[#This Row],[Org 2]],1,2)</f>
        <v>06</v>
      </c>
      <c r="B611" s="21" t="s">
        <v>122</v>
      </c>
      <c r="C611" s="21" t="s">
        <v>125</v>
      </c>
      <c r="D611" s="15" t="str">
        <f>VLOOKUP(Tabla1[[#This Row],[Prog.]],Hoja2!B:C,2,FALSE)</f>
        <v>Dirección del área de educación y cultura</v>
      </c>
      <c r="E611" s="16" t="str">
        <f t="shared" si="20"/>
        <v>2</v>
      </c>
      <c r="F611" s="16" t="str">
        <f t="shared" si="21"/>
        <v>23</v>
      </c>
      <c r="G611" s="21" t="s">
        <v>491</v>
      </c>
      <c r="H611" t="s">
        <v>492</v>
      </c>
      <c r="I611">
        <v>500</v>
      </c>
      <c r="J611">
        <v>0</v>
      </c>
      <c r="K611">
        <v>500</v>
      </c>
      <c r="L611">
        <v>0</v>
      </c>
      <c r="M611">
        <v>0</v>
      </c>
      <c r="N611">
        <v>0</v>
      </c>
      <c r="O611">
        <v>0</v>
      </c>
    </row>
    <row r="612" spans="1:15" x14ac:dyDescent="0.25">
      <c r="A612" s="14" t="str">
        <f>MID(Tabla1[[#This Row],[Org 2]],1,2)</f>
        <v>06</v>
      </c>
      <c r="B612" s="21" t="s">
        <v>122</v>
      </c>
      <c r="C612" s="21" t="s">
        <v>125</v>
      </c>
      <c r="D612" s="15" t="str">
        <f>VLOOKUP(Tabla1[[#This Row],[Prog.]],Hoja2!B:C,2,FALSE)</f>
        <v>Dirección del área de educación y cultura</v>
      </c>
      <c r="E612" s="16" t="str">
        <f t="shared" si="20"/>
        <v>3</v>
      </c>
      <c r="F612" s="16" t="str">
        <f t="shared" si="21"/>
        <v>35</v>
      </c>
      <c r="G612" s="21" t="s">
        <v>606</v>
      </c>
      <c r="H612" t="s">
        <v>607</v>
      </c>
      <c r="I612">
        <v>200</v>
      </c>
      <c r="J612">
        <v>0</v>
      </c>
      <c r="K612">
        <v>200</v>
      </c>
      <c r="L612">
        <v>200</v>
      </c>
      <c r="M612">
        <v>200</v>
      </c>
      <c r="N612">
        <v>200</v>
      </c>
      <c r="O612">
        <v>200</v>
      </c>
    </row>
    <row r="613" spans="1:15" x14ac:dyDescent="0.25">
      <c r="A613" s="14" t="str">
        <f>MID(Tabla1[[#This Row],[Org 2]],1,2)</f>
        <v>06</v>
      </c>
      <c r="B613" s="21" t="s">
        <v>122</v>
      </c>
      <c r="C613" s="21" t="s">
        <v>126</v>
      </c>
      <c r="D613" s="15" t="str">
        <f>VLOOKUP(Tabla1[[#This Row],[Prog.]],Hoja2!B:C,2,FALSE)</f>
        <v>Escuelas infantiles</v>
      </c>
      <c r="E613" s="16" t="str">
        <f t="shared" si="20"/>
        <v>1</v>
      </c>
      <c r="F613" s="16" t="str">
        <f t="shared" si="21"/>
        <v>12</v>
      </c>
      <c r="G613" s="21" t="s">
        <v>432</v>
      </c>
      <c r="H613" t="s">
        <v>433</v>
      </c>
      <c r="I613">
        <v>18087</v>
      </c>
      <c r="J613">
        <v>0</v>
      </c>
      <c r="K613">
        <v>18087</v>
      </c>
      <c r="L613">
        <v>19948.7</v>
      </c>
      <c r="M613">
        <v>19948.7</v>
      </c>
      <c r="N613">
        <v>15576.25</v>
      </c>
      <c r="O613">
        <v>15576.25</v>
      </c>
    </row>
    <row r="614" spans="1:15" x14ac:dyDescent="0.25">
      <c r="A614" s="14" t="str">
        <f>MID(Tabla1[[#This Row],[Org 2]],1,2)</f>
        <v>06</v>
      </c>
      <c r="B614" s="21" t="s">
        <v>122</v>
      </c>
      <c r="C614" s="21" t="s">
        <v>126</v>
      </c>
      <c r="D614" s="15" t="str">
        <f>VLOOKUP(Tabla1[[#This Row],[Prog.]],Hoja2!B:C,2,FALSE)</f>
        <v>Escuelas infantiles</v>
      </c>
      <c r="E614" s="16" t="str">
        <f t="shared" si="20"/>
        <v>1</v>
      </c>
      <c r="F614" s="16" t="str">
        <f t="shared" si="21"/>
        <v>12</v>
      </c>
      <c r="G614" s="21" t="s">
        <v>434</v>
      </c>
      <c r="H614" t="s">
        <v>435</v>
      </c>
      <c r="I614">
        <v>15905</v>
      </c>
      <c r="J614">
        <v>0</v>
      </c>
      <c r="K614">
        <v>15905</v>
      </c>
      <c r="L614">
        <v>0</v>
      </c>
      <c r="M614">
        <v>0</v>
      </c>
      <c r="N614">
        <v>0</v>
      </c>
      <c r="O614">
        <v>0</v>
      </c>
    </row>
    <row r="615" spans="1:15" x14ac:dyDescent="0.25">
      <c r="A615" s="14" t="str">
        <f>MID(Tabla1[[#This Row],[Org 2]],1,2)</f>
        <v>06</v>
      </c>
      <c r="B615" s="21" t="s">
        <v>122</v>
      </c>
      <c r="C615" s="21" t="s">
        <v>126</v>
      </c>
      <c r="D615" s="15" t="str">
        <f>VLOOKUP(Tabla1[[#This Row],[Prog.]],Hoja2!B:C,2,FALSE)</f>
        <v>Escuelas infantiles</v>
      </c>
      <c r="E615" s="16" t="str">
        <f t="shared" si="20"/>
        <v>1</v>
      </c>
      <c r="F615" s="16" t="str">
        <f t="shared" si="21"/>
        <v>12</v>
      </c>
      <c r="G615" s="21" t="s">
        <v>438</v>
      </c>
      <c r="H615" t="s">
        <v>439</v>
      </c>
      <c r="I615">
        <v>10325</v>
      </c>
      <c r="J615">
        <v>0</v>
      </c>
      <c r="K615">
        <v>10325</v>
      </c>
      <c r="L615">
        <v>10575.49</v>
      </c>
      <c r="M615">
        <v>10575.49</v>
      </c>
      <c r="N615">
        <v>8690.4599999999991</v>
      </c>
      <c r="O615">
        <v>8690.4599999999991</v>
      </c>
    </row>
    <row r="616" spans="1:15" x14ac:dyDescent="0.25">
      <c r="A616" s="14" t="str">
        <f>MID(Tabla1[[#This Row],[Org 2]],1,2)</f>
        <v>06</v>
      </c>
      <c r="B616" s="21" t="s">
        <v>122</v>
      </c>
      <c r="C616" s="21" t="s">
        <v>126</v>
      </c>
      <c r="D616" s="15" t="str">
        <f>VLOOKUP(Tabla1[[#This Row],[Prog.]],Hoja2!B:C,2,FALSE)</f>
        <v>Escuelas infantiles</v>
      </c>
      <c r="E616" s="16" t="str">
        <f t="shared" si="20"/>
        <v>1</v>
      </c>
      <c r="F616" s="16" t="str">
        <f t="shared" si="21"/>
        <v>12</v>
      </c>
      <c r="G616" s="21" t="s">
        <v>440</v>
      </c>
      <c r="H616" t="s">
        <v>441</v>
      </c>
      <c r="I616">
        <v>8507</v>
      </c>
      <c r="J616">
        <v>0</v>
      </c>
      <c r="K616">
        <v>8507</v>
      </c>
      <c r="L616">
        <v>11650.08</v>
      </c>
      <c r="M616">
        <v>11650.08</v>
      </c>
      <c r="N616">
        <v>7686.09</v>
      </c>
      <c r="O616">
        <v>7686.09</v>
      </c>
    </row>
    <row r="617" spans="1:15" x14ac:dyDescent="0.25">
      <c r="A617" s="14" t="str">
        <f>MID(Tabla1[[#This Row],[Org 2]],1,2)</f>
        <v>06</v>
      </c>
      <c r="B617" s="21" t="s">
        <v>122</v>
      </c>
      <c r="C617" s="21" t="s">
        <v>126</v>
      </c>
      <c r="D617" s="15" t="str">
        <f>VLOOKUP(Tabla1[[#This Row],[Prog.]],Hoja2!B:C,2,FALSE)</f>
        <v>Escuelas infantiles</v>
      </c>
      <c r="E617" s="16" t="str">
        <f t="shared" si="20"/>
        <v>1</v>
      </c>
      <c r="F617" s="16" t="str">
        <f t="shared" si="21"/>
        <v>12</v>
      </c>
      <c r="G617" s="21" t="s">
        <v>442</v>
      </c>
      <c r="H617" t="s">
        <v>443</v>
      </c>
      <c r="I617">
        <v>23487</v>
      </c>
      <c r="J617">
        <v>0</v>
      </c>
      <c r="K617">
        <v>23487</v>
      </c>
      <c r="L617">
        <v>16124.49</v>
      </c>
      <c r="M617">
        <v>16124.49</v>
      </c>
      <c r="N617">
        <v>12883.17</v>
      </c>
      <c r="O617">
        <v>12883.17</v>
      </c>
    </row>
    <row r="618" spans="1:15" x14ac:dyDescent="0.25">
      <c r="A618" s="14" t="str">
        <f>MID(Tabla1[[#This Row],[Org 2]],1,2)</f>
        <v>06</v>
      </c>
      <c r="B618" s="21" t="s">
        <v>122</v>
      </c>
      <c r="C618" s="21" t="s">
        <v>126</v>
      </c>
      <c r="D618" s="15" t="str">
        <f>VLOOKUP(Tabla1[[#This Row],[Prog.]],Hoja2!B:C,2,FALSE)</f>
        <v>Escuelas infantiles</v>
      </c>
      <c r="E618" s="16" t="str">
        <f t="shared" si="20"/>
        <v>1</v>
      </c>
      <c r="F618" s="16" t="str">
        <f t="shared" si="21"/>
        <v>12</v>
      </c>
      <c r="G618" s="21" t="s">
        <v>444</v>
      </c>
      <c r="H618" t="s">
        <v>445</v>
      </c>
      <c r="I618">
        <v>59559</v>
      </c>
      <c r="J618">
        <v>0</v>
      </c>
      <c r="K618">
        <v>59559</v>
      </c>
      <c r="L618">
        <v>42774.7</v>
      </c>
      <c r="M618">
        <v>42774.7</v>
      </c>
      <c r="N618">
        <v>34496.19</v>
      </c>
      <c r="O618">
        <v>34496.19</v>
      </c>
    </row>
    <row r="619" spans="1:15" x14ac:dyDescent="0.25">
      <c r="A619" s="14" t="str">
        <f>MID(Tabla1[[#This Row],[Org 2]],1,2)</f>
        <v>06</v>
      </c>
      <c r="B619" s="21" t="s">
        <v>122</v>
      </c>
      <c r="C619" s="21" t="s">
        <v>126</v>
      </c>
      <c r="D619" s="15" t="str">
        <f>VLOOKUP(Tabla1[[#This Row],[Prog.]],Hoja2!B:C,2,FALSE)</f>
        <v>Escuelas infantiles</v>
      </c>
      <c r="E619" s="16" t="str">
        <f t="shared" si="20"/>
        <v>1</v>
      </c>
      <c r="F619" s="16" t="str">
        <f t="shared" si="21"/>
        <v>12</v>
      </c>
      <c r="G619" s="21" t="s">
        <v>446</v>
      </c>
      <c r="H619" t="s">
        <v>447</v>
      </c>
      <c r="I619">
        <v>5292</v>
      </c>
      <c r="J619">
        <v>0</v>
      </c>
      <c r="K619">
        <v>5292</v>
      </c>
      <c r="L619">
        <v>6146.8</v>
      </c>
      <c r="M619">
        <v>6146.8</v>
      </c>
      <c r="N619">
        <v>4778.3100000000004</v>
      </c>
      <c r="O619">
        <v>4778.3100000000004</v>
      </c>
    </row>
    <row r="620" spans="1:15" x14ac:dyDescent="0.25">
      <c r="A620" s="14" t="str">
        <f>MID(Tabla1[[#This Row],[Org 2]],1,2)</f>
        <v>06</v>
      </c>
      <c r="B620" s="21" t="s">
        <v>122</v>
      </c>
      <c r="C620" s="21" t="s">
        <v>126</v>
      </c>
      <c r="D620" s="15" t="str">
        <f>VLOOKUP(Tabla1[[#This Row],[Prog.]],Hoja2!B:C,2,FALSE)</f>
        <v>Escuelas infantiles</v>
      </c>
      <c r="E620" s="16" t="str">
        <f t="shared" si="20"/>
        <v>2</v>
      </c>
      <c r="F620" s="16" t="str">
        <f t="shared" si="21"/>
        <v>21</v>
      </c>
      <c r="G620" s="21" t="s">
        <v>459</v>
      </c>
      <c r="H620" t="s">
        <v>460</v>
      </c>
      <c r="I620">
        <v>15000</v>
      </c>
      <c r="J620">
        <v>0</v>
      </c>
      <c r="K620">
        <v>15000</v>
      </c>
      <c r="L620">
        <v>15897</v>
      </c>
      <c r="M620">
        <v>13527.34</v>
      </c>
      <c r="N620">
        <v>11011.39</v>
      </c>
      <c r="O620">
        <v>11011.39</v>
      </c>
    </row>
    <row r="621" spans="1:15" x14ac:dyDescent="0.25">
      <c r="A621" s="14" t="str">
        <f>MID(Tabla1[[#This Row],[Org 2]],1,2)</f>
        <v>06</v>
      </c>
      <c r="B621" s="21" t="s">
        <v>122</v>
      </c>
      <c r="C621" s="21" t="s">
        <v>126</v>
      </c>
      <c r="D621" s="15" t="str">
        <f>VLOOKUP(Tabla1[[#This Row],[Prog.]],Hoja2!B:C,2,FALSE)</f>
        <v>Escuelas infantiles</v>
      </c>
      <c r="E621" s="16" t="str">
        <f t="shared" si="20"/>
        <v>2</v>
      </c>
      <c r="F621" s="16" t="str">
        <f t="shared" si="21"/>
        <v>21</v>
      </c>
      <c r="G621" s="21" t="s">
        <v>461</v>
      </c>
      <c r="H621" t="s">
        <v>462</v>
      </c>
      <c r="I621">
        <v>36000</v>
      </c>
      <c r="J621">
        <v>0</v>
      </c>
      <c r="K621">
        <v>36000</v>
      </c>
      <c r="L621">
        <v>47307.94</v>
      </c>
      <c r="M621">
        <v>30371.9</v>
      </c>
      <c r="N621">
        <v>22516.76</v>
      </c>
      <c r="O621">
        <v>22516.76</v>
      </c>
    </row>
    <row r="622" spans="1:15" x14ac:dyDescent="0.25">
      <c r="A622" s="14" t="str">
        <f>MID(Tabla1[[#This Row],[Org 2]],1,2)</f>
        <v>06</v>
      </c>
      <c r="B622" s="21" t="s">
        <v>122</v>
      </c>
      <c r="C622" s="21" t="s">
        <v>126</v>
      </c>
      <c r="D622" s="15" t="str">
        <f>VLOOKUP(Tabla1[[#This Row],[Prog.]],Hoja2!B:C,2,FALSE)</f>
        <v>Escuelas infantiles</v>
      </c>
      <c r="E622" s="16" t="str">
        <f t="shared" si="20"/>
        <v>2</v>
      </c>
      <c r="F622" s="16" t="str">
        <f t="shared" si="21"/>
        <v>22</v>
      </c>
      <c r="G622" s="21" t="s">
        <v>469</v>
      </c>
      <c r="H622" t="s">
        <v>470</v>
      </c>
      <c r="I622">
        <v>49000</v>
      </c>
      <c r="J622">
        <v>0</v>
      </c>
      <c r="K622">
        <v>49000</v>
      </c>
      <c r="L622">
        <v>49000</v>
      </c>
      <c r="M622">
        <v>49000</v>
      </c>
      <c r="N622">
        <v>26685.09</v>
      </c>
      <c r="O622">
        <v>26685.09</v>
      </c>
    </row>
    <row r="623" spans="1:15" x14ac:dyDescent="0.25">
      <c r="A623" s="14" t="str">
        <f>MID(Tabla1[[#This Row],[Org 2]],1,2)</f>
        <v>06</v>
      </c>
      <c r="B623" s="21" t="s">
        <v>122</v>
      </c>
      <c r="C623" s="21" t="s">
        <v>126</v>
      </c>
      <c r="D623" s="15" t="str">
        <f>VLOOKUP(Tabla1[[#This Row],[Prog.]],Hoja2!B:C,2,FALSE)</f>
        <v>Escuelas infantiles</v>
      </c>
      <c r="E623" s="16" t="str">
        <f t="shared" si="20"/>
        <v>2</v>
      </c>
      <c r="F623" s="16" t="str">
        <f t="shared" si="21"/>
        <v>22</v>
      </c>
      <c r="G623" s="21" t="s">
        <v>632</v>
      </c>
      <c r="H623" t="s">
        <v>633</v>
      </c>
      <c r="I623">
        <v>75500</v>
      </c>
      <c r="J623">
        <v>0</v>
      </c>
      <c r="K623">
        <v>75500</v>
      </c>
      <c r="L623">
        <v>104726</v>
      </c>
      <c r="M623">
        <v>104726</v>
      </c>
      <c r="N623">
        <v>70993.94</v>
      </c>
      <c r="O623">
        <v>70993.94</v>
      </c>
    </row>
    <row r="624" spans="1:15" x14ac:dyDescent="0.25">
      <c r="A624" s="14" t="str">
        <f>MID(Tabla1[[#This Row],[Org 2]],1,2)</f>
        <v>06</v>
      </c>
      <c r="B624" s="21" t="s">
        <v>122</v>
      </c>
      <c r="C624" s="21" t="s">
        <v>126</v>
      </c>
      <c r="D624" s="15" t="str">
        <f>VLOOKUP(Tabla1[[#This Row],[Prog.]],Hoja2!B:C,2,FALSE)</f>
        <v>Escuelas infantiles</v>
      </c>
      <c r="E624" s="16" t="str">
        <f t="shared" si="20"/>
        <v>2</v>
      </c>
      <c r="F624" s="16" t="str">
        <f t="shared" si="21"/>
        <v>22</v>
      </c>
      <c r="G624" s="21" t="s">
        <v>473</v>
      </c>
      <c r="H624" t="s">
        <v>474</v>
      </c>
      <c r="I624">
        <v>3000</v>
      </c>
      <c r="J624">
        <v>0</v>
      </c>
      <c r="K624">
        <v>3000</v>
      </c>
      <c r="L624">
        <v>0</v>
      </c>
      <c r="M624">
        <v>0</v>
      </c>
      <c r="N624">
        <v>0</v>
      </c>
      <c r="O624">
        <v>0</v>
      </c>
    </row>
    <row r="625" spans="1:15" x14ac:dyDescent="0.25">
      <c r="A625" s="14" t="str">
        <f>MID(Tabla1[[#This Row],[Org 2]],1,2)</f>
        <v>06</v>
      </c>
      <c r="B625" s="21" t="s">
        <v>122</v>
      </c>
      <c r="C625" s="21" t="s">
        <v>126</v>
      </c>
      <c r="D625" s="15" t="str">
        <f>VLOOKUP(Tabla1[[#This Row],[Prog.]],Hoja2!B:C,2,FALSE)</f>
        <v>Escuelas infantiles</v>
      </c>
      <c r="E625" s="16" t="str">
        <f t="shared" si="20"/>
        <v>2</v>
      </c>
      <c r="F625" s="16" t="str">
        <f t="shared" si="21"/>
        <v>22</v>
      </c>
      <c r="G625" s="21" t="s">
        <v>479</v>
      </c>
      <c r="H625" t="s">
        <v>480</v>
      </c>
      <c r="I625">
        <v>2000</v>
      </c>
      <c r="J625">
        <v>0</v>
      </c>
      <c r="K625">
        <v>2000</v>
      </c>
      <c r="L625">
        <v>531.79999999999995</v>
      </c>
      <c r="M625">
        <v>531.79999999999995</v>
      </c>
      <c r="N625">
        <v>531.79999999999995</v>
      </c>
      <c r="O625">
        <v>531.79999999999995</v>
      </c>
    </row>
    <row r="626" spans="1:15" x14ac:dyDescent="0.25">
      <c r="A626" s="14" t="str">
        <f>MID(Tabla1[[#This Row],[Org 2]],1,2)</f>
        <v>06</v>
      </c>
      <c r="B626" s="21" t="s">
        <v>122</v>
      </c>
      <c r="C626" s="21" t="s">
        <v>126</v>
      </c>
      <c r="D626" s="15" t="str">
        <f>VLOOKUP(Tabla1[[#This Row],[Prog.]],Hoja2!B:C,2,FALSE)</f>
        <v>Escuelas infantiles</v>
      </c>
      <c r="E626" s="16" t="str">
        <f t="shared" si="20"/>
        <v>2</v>
      </c>
      <c r="F626" s="16" t="str">
        <f t="shared" si="21"/>
        <v>22</v>
      </c>
      <c r="G626" s="21" t="s">
        <v>483</v>
      </c>
      <c r="H626" t="s">
        <v>484</v>
      </c>
      <c r="I626">
        <v>6000</v>
      </c>
      <c r="J626">
        <v>0</v>
      </c>
      <c r="K626">
        <v>6000</v>
      </c>
      <c r="L626">
        <v>0</v>
      </c>
      <c r="M626">
        <v>0</v>
      </c>
      <c r="N626">
        <v>0</v>
      </c>
      <c r="O626">
        <v>0</v>
      </c>
    </row>
    <row r="627" spans="1:15" x14ac:dyDescent="0.25">
      <c r="A627" s="14" t="str">
        <f>MID(Tabla1[[#This Row],[Org 2]],1,2)</f>
        <v>06</v>
      </c>
      <c r="B627" s="21" t="s">
        <v>122</v>
      </c>
      <c r="C627" s="21" t="s">
        <v>126</v>
      </c>
      <c r="D627" s="15" t="str">
        <f>VLOOKUP(Tabla1[[#This Row],[Prog.]],Hoja2!B:C,2,FALSE)</f>
        <v>Escuelas infantiles</v>
      </c>
      <c r="E627" s="16" t="str">
        <f t="shared" si="20"/>
        <v>2</v>
      </c>
      <c r="F627" s="16" t="str">
        <f t="shared" si="21"/>
        <v>22</v>
      </c>
      <c r="G627" s="21" t="s">
        <v>485</v>
      </c>
      <c r="H627" t="s">
        <v>486</v>
      </c>
      <c r="I627">
        <v>359500</v>
      </c>
      <c r="J627">
        <v>0</v>
      </c>
      <c r="K627">
        <v>359500</v>
      </c>
      <c r="L627">
        <v>265791.67</v>
      </c>
      <c r="M627">
        <v>265791.67</v>
      </c>
      <c r="N627">
        <v>199343.88</v>
      </c>
      <c r="O627">
        <v>199343.88</v>
      </c>
    </row>
    <row r="628" spans="1:15" x14ac:dyDescent="0.25">
      <c r="A628" s="14" t="str">
        <f>MID(Tabla1[[#This Row],[Org 2]],1,2)</f>
        <v>06</v>
      </c>
      <c r="B628" s="21" t="s">
        <v>122</v>
      </c>
      <c r="C628" s="21" t="s">
        <v>126</v>
      </c>
      <c r="D628" s="15" t="str">
        <f>VLOOKUP(Tabla1[[#This Row],[Prog.]],Hoja2!B:C,2,FALSE)</f>
        <v>Escuelas infantiles</v>
      </c>
      <c r="E628" s="16" t="str">
        <f t="shared" si="20"/>
        <v>2</v>
      </c>
      <c r="F628" s="16" t="str">
        <f t="shared" si="21"/>
        <v>22</v>
      </c>
      <c r="G628" s="21" t="s">
        <v>489</v>
      </c>
      <c r="H628" t="s">
        <v>490</v>
      </c>
      <c r="I628">
        <v>3703835</v>
      </c>
      <c r="J628">
        <v>0</v>
      </c>
      <c r="K628">
        <v>3703835</v>
      </c>
      <c r="L628">
        <v>3714742.95</v>
      </c>
      <c r="M628">
        <v>3714742.95</v>
      </c>
      <c r="N628">
        <v>2885063.17</v>
      </c>
      <c r="O628">
        <v>2885063.17</v>
      </c>
    </row>
    <row r="629" spans="1:15" x14ac:dyDescent="0.25">
      <c r="A629" s="14" t="str">
        <f>MID(Tabla1[[#This Row],[Org 2]],1,2)</f>
        <v>06</v>
      </c>
      <c r="B629" s="21" t="s">
        <v>122</v>
      </c>
      <c r="C629" s="21" t="s">
        <v>126</v>
      </c>
      <c r="D629" s="15" t="str">
        <f>VLOOKUP(Tabla1[[#This Row],[Prog.]],Hoja2!B:C,2,FALSE)</f>
        <v>Escuelas infantiles</v>
      </c>
      <c r="E629" s="16" t="str">
        <f t="shared" si="20"/>
        <v>6</v>
      </c>
      <c r="F629" s="16" t="str">
        <f t="shared" si="21"/>
        <v>63</v>
      </c>
      <c r="G629" s="21" t="s">
        <v>563</v>
      </c>
      <c r="H629" t="s">
        <v>552</v>
      </c>
      <c r="I629">
        <v>100000</v>
      </c>
      <c r="J629">
        <v>0</v>
      </c>
      <c r="K629">
        <v>100000</v>
      </c>
      <c r="L629">
        <v>61610.89</v>
      </c>
      <c r="M629">
        <v>61610.89</v>
      </c>
      <c r="N629">
        <v>46240.57</v>
      </c>
      <c r="O629">
        <v>9019.2000000000007</v>
      </c>
    </row>
    <row r="630" spans="1:15" x14ac:dyDescent="0.25">
      <c r="A630" s="14" t="str">
        <f>MID(Tabla1[[#This Row],[Org 2]],1,2)</f>
        <v>06</v>
      </c>
      <c r="B630" s="21" t="s">
        <v>122</v>
      </c>
      <c r="C630" s="21" t="s">
        <v>126</v>
      </c>
      <c r="D630" s="15" t="str">
        <f>VLOOKUP(Tabla1[[#This Row],[Prog.]],Hoja2!B:C,2,FALSE)</f>
        <v>Escuelas infantiles</v>
      </c>
      <c r="E630" s="16" t="str">
        <f t="shared" si="20"/>
        <v>6</v>
      </c>
      <c r="F630" s="16" t="str">
        <f t="shared" si="21"/>
        <v>63</v>
      </c>
      <c r="G630" s="21" t="s">
        <v>564</v>
      </c>
      <c r="H630" t="s">
        <v>554</v>
      </c>
      <c r="I630">
        <v>15000</v>
      </c>
      <c r="J630">
        <v>0</v>
      </c>
      <c r="K630">
        <v>15000</v>
      </c>
      <c r="L630">
        <v>7824.47</v>
      </c>
      <c r="M630">
        <v>7824.47</v>
      </c>
      <c r="N630">
        <v>4632.3599999999997</v>
      </c>
      <c r="O630">
        <v>4632.3599999999997</v>
      </c>
    </row>
    <row r="631" spans="1:15" x14ac:dyDescent="0.25">
      <c r="A631" s="14" t="str">
        <f>MID(Tabla1[[#This Row],[Org 2]],1,2)</f>
        <v>06</v>
      </c>
      <c r="B631" s="21" t="s">
        <v>122</v>
      </c>
      <c r="C631" s="21" t="s">
        <v>126</v>
      </c>
      <c r="D631" s="15" t="str">
        <f>VLOOKUP(Tabla1[[#This Row],[Prog.]],Hoja2!B:C,2,FALSE)</f>
        <v>Escuelas infantiles</v>
      </c>
      <c r="E631" s="16" t="str">
        <f t="shared" si="20"/>
        <v>6</v>
      </c>
      <c r="F631" s="16" t="str">
        <f t="shared" si="21"/>
        <v>63</v>
      </c>
      <c r="G631" s="21" t="s">
        <v>700</v>
      </c>
      <c r="H631" t="s">
        <v>558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5">
      <c r="A632" s="14" t="str">
        <f>MID(Tabla1[[#This Row],[Org 2]],1,2)</f>
        <v>06</v>
      </c>
      <c r="B632" s="21" t="s">
        <v>122</v>
      </c>
      <c r="C632" s="21" t="s">
        <v>127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20"/>
        <v>1</v>
      </c>
      <c r="F632" s="16" t="str">
        <f t="shared" si="21"/>
        <v>12</v>
      </c>
      <c r="G632" s="21" t="s">
        <v>432</v>
      </c>
      <c r="H632" t="s">
        <v>433</v>
      </c>
      <c r="I632">
        <v>18087</v>
      </c>
      <c r="J632">
        <v>0</v>
      </c>
      <c r="K632">
        <v>18087</v>
      </c>
      <c r="L632">
        <v>18360.53</v>
      </c>
      <c r="M632">
        <v>18360.53</v>
      </c>
      <c r="N632">
        <v>15576.25</v>
      </c>
      <c r="O632">
        <v>15576.25</v>
      </c>
    </row>
    <row r="633" spans="1:15" x14ac:dyDescent="0.25">
      <c r="A633" s="14" t="str">
        <f>MID(Tabla1[[#This Row],[Org 2]],1,2)</f>
        <v>06</v>
      </c>
      <c r="B633" s="21" t="s">
        <v>122</v>
      </c>
      <c r="C633" s="21" t="s">
        <v>127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20"/>
        <v>1</v>
      </c>
      <c r="F633" s="16" t="str">
        <f t="shared" si="21"/>
        <v>12</v>
      </c>
      <c r="G633" s="21" t="s">
        <v>434</v>
      </c>
      <c r="H633" t="s">
        <v>435</v>
      </c>
      <c r="I633">
        <v>31810</v>
      </c>
      <c r="J633">
        <v>0</v>
      </c>
      <c r="K633">
        <v>31810</v>
      </c>
      <c r="L633">
        <v>32268.83</v>
      </c>
      <c r="M633">
        <v>32268.83</v>
      </c>
      <c r="N633">
        <v>27501.88</v>
      </c>
      <c r="O633">
        <v>27501.88</v>
      </c>
    </row>
    <row r="634" spans="1:15" x14ac:dyDescent="0.25">
      <c r="A634" s="14" t="str">
        <f>MID(Tabla1[[#This Row],[Org 2]],1,2)</f>
        <v>06</v>
      </c>
      <c r="B634" s="21" t="s">
        <v>122</v>
      </c>
      <c r="C634" s="21" t="s">
        <v>127</v>
      </c>
      <c r="D634" s="15" t="str">
        <f>VLOOKUP(Tabla1[[#This Row],[Prog.]],Hoja2!B:C,2,FALSE)</f>
        <v>Conservación y mantenimiento de centros de educación infantil y primaria</v>
      </c>
      <c r="E634" s="16" t="str">
        <f t="shared" si="20"/>
        <v>1</v>
      </c>
      <c r="F634" s="16" t="str">
        <f t="shared" si="21"/>
        <v>12</v>
      </c>
      <c r="G634" s="21" t="s">
        <v>436</v>
      </c>
      <c r="H634" t="s">
        <v>437</v>
      </c>
      <c r="I634">
        <v>12181</v>
      </c>
      <c r="J634">
        <v>0</v>
      </c>
      <c r="K634">
        <v>12181</v>
      </c>
      <c r="L634">
        <v>8888.61</v>
      </c>
      <c r="M634">
        <v>8888.61</v>
      </c>
      <c r="N634">
        <v>7075.8</v>
      </c>
      <c r="O634">
        <v>7075.8</v>
      </c>
    </row>
    <row r="635" spans="1:15" x14ac:dyDescent="0.25">
      <c r="A635" s="14" t="str">
        <f>MID(Tabla1[[#This Row],[Org 2]],1,2)</f>
        <v>06</v>
      </c>
      <c r="B635" s="21" t="s">
        <v>122</v>
      </c>
      <c r="C635" s="21" t="s">
        <v>127</v>
      </c>
      <c r="D635" s="15" t="str">
        <f>VLOOKUP(Tabla1[[#This Row],[Prog.]],Hoja2!B:C,2,FALSE)</f>
        <v>Conservación y mantenimiento de centros de educación infantil y primaria</v>
      </c>
      <c r="E635" s="16" t="str">
        <f t="shared" si="20"/>
        <v>1</v>
      </c>
      <c r="F635" s="16" t="str">
        <f t="shared" si="21"/>
        <v>12</v>
      </c>
      <c r="G635" s="21" t="s">
        <v>438</v>
      </c>
      <c r="H635" t="s">
        <v>439</v>
      </c>
      <c r="I635">
        <v>30976</v>
      </c>
      <c r="J635">
        <v>0</v>
      </c>
      <c r="K635">
        <v>30976</v>
      </c>
      <c r="L635">
        <v>42408.22</v>
      </c>
      <c r="M635">
        <v>42408.22</v>
      </c>
      <c r="N635">
        <v>36099.15</v>
      </c>
      <c r="O635">
        <v>36099.15</v>
      </c>
    </row>
    <row r="636" spans="1:15" x14ac:dyDescent="0.25">
      <c r="A636" s="14" t="str">
        <f>MID(Tabla1[[#This Row],[Org 2]],1,2)</f>
        <v>06</v>
      </c>
      <c r="B636" s="21" t="s">
        <v>122</v>
      </c>
      <c r="C636" s="21" t="s">
        <v>127</v>
      </c>
      <c r="D636" s="15" t="str">
        <f>VLOOKUP(Tabla1[[#This Row],[Prog.]],Hoja2!B:C,2,FALSE)</f>
        <v>Conservación y mantenimiento de centros de educación infantil y primaria</v>
      </c>
      <c r="E636" s="16" t="str">
        <f t="shared" si="20"/>
        <v>1</v>
      </c>
      <c r="F636" s="16" t="str">
        <f t="shared" si="21"/>
        <v>12</v>
      </c>
      <c r="G636" s="21" t="s">
        <v>440</v>
      </c>
      <c r="H636" t="s">
        <v>441</v>
      </c>
      <c r="I636">
        <v>15894</v>
      </c>
      <c r="J636">
        <v>0</v>
      </c>
      <c r="K636">
        <v>15894</v>
      </c>
      <c r="L636">
        <v>16670.47</v>
      </c>
      <c r="M636">
        <v>16670.47</v>
      </c>
      <c r="N636">
        <v>14004.83</v>
      </c>
      <c r="O636">
        <v>14004.83</v>
      </c>
    </row>
    <row r="637" spans="1:15" x14ac:dyDescent="0.25">
      <c r="A637" s="14" t="str">
        <f>MID(Tabla1[[#This Row],[Org 2]],1,2)</f>
        <v>06</v>
      </c>
      <c r="B637" s="21" t="s">
        <v>122</v>
      </c>
      <c r="C637" s="21" t="s">
        <v>127</v>
      </c>
      <c r="D637" s="15" t="str">
        <f>VLOOKUP(Tabla1[[#This Row],[Prog.]],Hoja2!B:C,2,FALSE)</f>
        <v>Conservación y mantenimiento de centros de educación infantil y primaria</v>
      </c>
      <c r="E637" s="16" t="str">
        <f t="shared" si="20"/>
        <v>1</v>
      </c>
      <c r="F637" s="16" t="str">
        <f t="shared" si="21"/>
        <v>12</v>
      </c>
      <c r="G637" s="21" t="s">
        <v>442</v>
      </c>
      <c r="H637" t="s">
        <v>443</v>
      </c>
      <c r="I637">
        <v>54605</v>
      </c>
      <c r="J637">
        <v>0</v>
      </c>
      <c r="K637">
        <v>54605</v>
      </c>
      <c r="L637">
        <v>58058.92</v>
      </c>
      <c r="M637">
        <v>58058.92</v>
      </c>
      <c r="N637">
        <v>49378.33</v>
      </c>
      <c r="O637">
        <v>49378.33</v>
      </c>
    </row>
    <row r="638" spans="1:15" x14ac:dyDescent="0.25">
      <c r="A638" s="14" t="str">
        <f>MID(Tabla1[[#This Row],[Org 2]],1,2)</f>
        <v>06</v>
      </c>
      <c r="B638" s="21" t="s">
        <v>122</v>
      </c>
      <c r="C638" s="21" t="s">
        <v>127</v>
      </c>
      <c r="D638" s="15" t="str">
        <f>VLOOKUP(Tabla1[[#This Row],[Prog.]],Hoja2!B:C,2,FALSE)</f>
        <v>Conservación y mantenimiento de centros de educación infantil y primaria</v>
      </c>
      <c r="E638" s="16" t="str">
        <f t="shared" si="20"/>
        <v>1</v>
      </c>
      <c r="F638" s="16" t="str">
        <f t="shared" si="21"/>
        <v>12</v>
      </c>
      <c r="G638" s="21" t="s">
        <v>444</v>
      </c>
      <c r="H638" t="s">
        <v>445</v>
      </c>
      <c r="I638">
        <v>133256</v>
      </c>
      <c r="J638">
        <v>0</v>
      </c>
      <c r="K638">
        <v>133256</v>
      </c>
      <c r="L638">
        <v>142901.26999999999</v>
      </c>
      <c r="M638">
        <v>142901.26999999999</v>
      </c>
      <c r="N638">
        <v>121311.78</v>
      </c>
      <c r="O638">
        <v>121311.78</v>
      </c>
    </row>
    <row r="639" spans="1:15" x14ac:dyDescent="0.25">
      <c r="A639" s="14" t="str">
        <f>MID(Tabla1[[#This Row],[Org 2]],1,2)</f>
        <v>06</v>
      </c>
      <c r="B639" s="21" t="s">
        <v>122</v>
      </c>
      <c r="C639" s="21" t="s">
        <v>127</v>
      </c>
      <c r="D639" s="15" t="str">
        <f>VLOOKUP(Tabla1[[#This Row],[Prog.]],Hoja2!B:C,2,FALSE)</f>
        <v>Conservación y mantenimiento de centros de educación infantil y primaria</v>
      </c>
      <c r="E639" s="16" t="str">
        <f t="shared" si="20"/>
        <v>1</v>
      </c>
      <c r="F639" s="16" t="str">
        <f t="shared" si="21"/>
        <v>12</v>
      </c>
      <c r="G639" s="21" t="s">
        <v>446</v>
      </c>
      <c r="H639" t="s">
        <v>447</v>
      </c>
      <c r="I639">
        <v>9651</v>
      </c>
      <c r="J639">
        <v>0</v>
      </c>
      <c r="K639">
        <v>9651</v>
      </c>
      <c r="L639">
        <v>10658.72</v>
      </c>
      <c r="M639">
        <v>10658.72</v>
      </c>
      <c r="N639">
        <v>8912.19</v>
      </c>
      <c r="O639">
        <v>8912.19</v>
      </c>
    </row>
    <row r="640" spans="1:15" x14ac:dyDescent="0.25">
      <c r="A640" s="14" t="str">
        <f>MID(Tabla1[[#This Row],[Org 2]],1,2)</f>
        <v>06</v>
      </c>
      <c r="B640" s="21" t="s">
        <v>122</v>
      </c>
      <c r="C640" s="21" t="s">
        <v>127</v>
      </c>
      <c r="D640" s="15" t="str">
        <f>VLOOKUP(Tabla1[[#This Row],[Prog.]],Hoja2!B:C,2,FALSE)</f>
        <v>Conservación y mantenimiento de centros de educación infantil y primaria</v>
      </c>
      <c r="E640" s="16" t="str">
        <f t="shared" si="20"/>
        <v>1</v>
      </c>
      <c r="F640" s="16" t="str">
        <f t="shared" si="21"/>
        <v>13</v>
      </c>
      <c r="G640" s="21" t="s">
        <v>448</v>
      </c>
      <c r="H640" t="s">
        <v>431</v>
      </c>
      <c r="I640">
        <v>888607</v>
      </c>
      <c r="J640">
        <v>0</v>
      </c>
      <c r="K640">
        <v>888607</v>
      </c>
      <c r="L640">
        <v>786633</v>
      </c>
      <c r="M640">
        <v>786633</v>
      </c>
      <c r="N640">
        <v>676036.73</v>
      </c>
      <c r="O640">
        <v>676036.73</v>
      </c>
    </row>
    <row r="641" spans="1:15" x14ac:dyDescent="0.25">
      <c r="A641" s="14" t="str">
        <f>MID(Tabla1[[#This Row],[Org 2]],1,2)</f>
        <v>06</v>
      </c>
      <c r="B641" s="21" t="s">
        <v>122</v>
      </c>
      <c r="C641" s="21" t="s">
        <v>127</v>
      </c>
      <c r="D641" s="15" t="str">
        <f>VLOOKUP(Tabla1[[#This Row],[Prog.]],Hoja2!B:C,2,FALSE)</f>
        <v>Conservación y mantenimiento de centros de educación infantil y primaria</v>
      </c>
      <c r="E641" s="16" t="str">
        <f t="shared" ref="E641:E704" si="22">LEFT(G641,1)</f>
        <v>1</v>
      </c>
      <c r="F641" s="16" t="str">
        <f t="shared" ref="F641:F704" si="23">LEFT(G641,2)</f>
        <v>13</v>
      </c>
      <c r="G641" s="21" t="s">
        <v>449</v>
      </c>
      <c r="H641" t="s">
        <v>450</v>
      </c>
      <c r="I641">
        <v>770641</v>
      </c>
      <c r="J641">
        <v>0</v>
      </c>
      <c r="K641">
        <v>770641</v>
      </c>
      <c r="L641">
        <v>795239.23</v>
      </c>
      <c r="M641">
        <v>795239.23</v>
      </c>
      <c r="N641">
        <v>703109.41</v>
      </c>
      <c r="O641">
        <v>703109.41</v>
      </c>
    </row>
    <row r="642" spans="1:15" x14ac:dyDescent="0.25">
      <c r="A642" s="14" t="str">
        <f>MID(Tabla1[[#This Row],[Org 2]],1,2)</f>
        <v>06</v>
      </c>
      <c r="B642" s="21" t="s">
        <v>122</v>
      </c>
      <c r="C642" s="21" t="s">
        <v>127</v>
      </c>
      <c r="D642" s="15" t="str">
        <f>VLOOKUP(Tabla1[[#This Row],[Prog.]],Hoja2!B:C,2,FALSE)</f>
        <v>Conservación y mantenimiento de centros de educación infantil y primaria</v>
      </c>
      <c r="E642" s="16" t="str">
        <f t="shared" si="22"/>
        <v>1</v>
      </c>
      <c r="F642" s="16" t="str">
        <f t="shared" si="23"/>
        <v>13</v>
      </c>
      <c r="G642" s="21" t="s">
        <v>451</v>
      </c>
      <c r="H642" t="s">
        <v>452</v>
      </c>
      <c r="I642">
        <v>30000</v>
      </c>
      <c r="J642">
        <v>0</v>
      </c>
      <c r="K642">
        <v>30000</v>
      </c>
      <c r="L642">
        <v>80587.429999999993</v>
      </c>
      <c r="M642">
        <v>80587.429999999993</v>
      </c>
      <c r="N642">
        <v>76629.8</v>
      </c>
      <c r="O642">
        <v>76629.8</v>
      </c>
    </row>
    <row r="643" spans="1:15" x14ac:dyDescent="0.25">
      <c r="A643" s="14" t="str">
        <f>MID(Tabla1[[#This Row],[Org 2]],1,2)</f>
        <v>06</v>
      </c>
      <c r="B643" s="21" t="s">
        <v>122</v>
      </c>
      <c r="C643" s="21" t="s">
        <v>127</v>
      </c>
      <c r="D643" s="15" t="str">
        <f>VLOOKUP(Tabla1[[#This Row],[Prog.]],Hoja2!B:C,2,FALSE)</f>
        <v>Conservación y mantenimiento de centros de educación infantil y primaria</v>
      </c>
      <c r="E643" s="16" t="str">
        <f t="shared" si="22"/>
        <v>2</v>
      </c>
      <c r="F643" s="16" t="str">
        <f t="shared" si="23"/>
        <v>20</v>
      </c>
      <c r="G643" s="21" t="s">
        <v>455</v>
      </c>
      <c r="H643" t="s">
        <v>456</v>
      </c>
      <c r="I643">
        <v>15000</v>
      </c>
      <c r="J643">
        <v>0</v>
      </c>
      <c r="K643">
        <v>15000</v>
      </c>
      <c r="L643">
        <v>15000</v>
      </c>
      <c r="M643">
        <v>15000</v>
      </c>
      <c r="N643">
        <v>8873.02</v>
      </c>
      <c r="O643">
        <v>8873.02</v>
      </c>
    </row>
    <row r="644" spans="1:15" x14ac:dyDescent="0.25">
      <c r="A644" s="14" t="str">
        <f>MID(Tabla1[[#This Row],[Org 2]],1,2)</f>
        <v>06</v>
      </c>
      <c r="B644" s="21" t="s">
        <v>122</v>
      </c>
      <c r="C644" s="21" t="s">
        <v>127</v>
      </c>
      <c r="D644" s="15" t="str">
        <f>VLOOKUP(Tabla1[[#This Row],[Prog.]],Hoja2!B:C,2,FALSE)</f>
        <v>Conservación y mantenimiento de centros de educación infantil y primaria</v>
      </c>
      <c r="E644" s="16" t="str">
        <f t="shared" si="22"/>
        <v>2</v>
      </c>
      <c r="F644" s="16" t="str">
        <f t="shared" si="23"/>
        <v>21</v>
      </c>
      <c r="G644" s="21" t="s">
        <v>459</v>
      </c>
      <c r="H644" t="s">
        <v>460</v>
      </c>
      <c r="I644">
        <v>280000</v>
      </c>
      <c r="J644">
        <v>0</v>
      </c>
      <c r="K644">
        <v>280000</v>
      </c>
      <c r="L644">
        <v>180687.41</v>
      </c>
      <c r="M644">
        <v>137938.69</v>
      </c>
      <c r="N644">
        <v>100073.65</v>
      </c>
      <c r="O644">
        <v>95300.19</v>
      </c>
    </row>
    <row r="645" spans="1:15" x14ac:dyDescent="0.25">
      <c r="A645" s="14" t="str">
        <f>MID(Tabla1[[#This Row],[Org 2]],1,2)</f>
        <v>06</v>
      </c>
      <c r="B645" s="21" t="s">
        <v>122</v>
      </c>
      <c r="C645" s="21" t="s">
        <v>127</v>
      </c>
      <c r="D645" s="15" t="str">
        <f>VLOOKUP(Tabla1[[#This Row],[Prog.]],Hoja2!B:C,2,FALSE)</f>
        <v>Conservación y mantenimiento de centros de educación infantil y primaria</v>
      </c>
      <c r="E645" s="16" t="str">
        <f t="shared" ref="E645:E646" si="24">LEFT(G645,1)</f>
        <v>2</v>
      </c>
      <c r="F645" s="16" t="str">
        <f t="shared" ref="F645:F646" si="25">LEFT(G645,2)</f>
        <v>21</v>
      </c>
      <c r="G645" s="21" t="s">
        <v>461</v>
      </c>
      <c r="H645" t="s">
        <v>462</v>
      </c>
      <c r="I645">
        <v>192200</v>
      </c>
      <c r="J645">
        <v>0</v>
      </c>
      <c r="K645">
        <v>192200</v>
      </c>
      <c r="L645">
        <v>248834.02</v>
      </c>
      <c r="M645">
        <v>177312.13</v>
      </c>
      <c r="N645">
        <v>113440.92</v>
      </c>
      <c r="O645">
        <v>113440.92</v>
      </c>
    </row>
    <row r="646" spans="1:15" x14ac:dyDescent="0.25">
      <c r="A646" s="14" t="str">
        <f>MID(Tabla1[[#This Row],[Org 2]],1,2)</f>
        <v>06</v>
      </c>
      <c r="B646" s="21" t="s">
        <v>122</v>
      </c>
      <c r="C646" s="21" t="s">
        <v>127</v>
      </c>
      <c r="D646" s="15" t="str">
        <f>VLOOKUP(Tabla1[[#This Row],[Prog.]],Hoja2!B:C,2,FALSE)</f>
        <v>Conservación y mantenimiento de centros de educación infantil y primaria</v>
      </c>
      <c r="E646" s="16" t="str">
        <f t="shared" si="24"/>
        <v>2</v>
      </c>
      <c r="F646" s="16" t="str">
        <f t="shared" si="25"/>
        <v>22</v>
      </c>
      <c r="G646" s="21" t="s">
        <v>469</v>
      </c>
      <c r="H646" t="s">
        <v>470</v>
      </c>
      <c r="I646">
        <v>460000</v>
      </c>
      <c r="J646">
        <v>0</v>
      </c>
      <c r="K646">
        <v>460000</v>
      </c>
      <c r="L646">
        <v>460000</v>
      </c>
      <c r="M646">
        <v>460000</v>
      </c>
      <c r="N646">
        <v>334692.8</v>
      </c>
      <c r="O646">
        <v>334692.8</v>
      </c>
    </row>
    <row r="647" spans="1:15" x14ac:dyDescent="0.25">
      <c r="A647" s="14" t="str">
        <f>MID(Tabla1[[#This Row],[Org 2]],1,2)</f>
        <v>06</v>
      </c>
      <c r="B647" s="21" t="s">
        <v>122</v>
      </c>
      <c r="C647" s="21" t="s">
        <v>127</v>
      </c>
      <c r="D647" s="15" t="str">
        <f>VLOOKUP(Tabla1[[#This Row],[Prog.]],Hoja2!B:C,2,FALSE)</f>
        <v>Conservación y mantenimiento de centros de educación infantil y primaria</v>
      </c>
      <c r="E647" s="16" t="str">
        <f t="shared" si="22"/>
        <v>2</v>
      </c>
      <c r="F647" s="16" t="str">
        <f t="shared" si="23"/>
        <v>22</v>
      </c>
      <c r="G647" s="21" t="s">
        <v>630</v>
      </c>
      <c r="H647" t="s">
        <v>631</v>
      </c>
      <c r="I647">
        <v>20150</v>
      </c>
      <c r="J647">
        <v>0</v>
      </c>
      <c r="K647">
        <v>20150</v>
      </c>
      <c r="L647">
        <v>9964.36</v>
      </c>
      <c r="M647">
        <v>9964.36</v>
      </c>
      <c r="N647">
        <v>9964.36</v>
      </c>
      <c r="O647">
        <v>9964.36</v>
      </c>
    </row>
    <row r="648" spans="1:15" x14ac:dyDescent="0.25">
      <c r="A648" s="14" t="str">
        <f>MID(Tabla1[[#This Row],[Org 2]],1,2)</f>
        <v>06</v>
      </c>
      <c r="B648" s="21" t="s">
        <v>122</v>
      </c>
      <c r="C648" s="21" t="s">
        <v>127</v>
      </c>
      <c r="D648" s="15" t="str">
        <f>VLOOKUP(Tabla1[[#This Row],[Prog.]],Hoja2!B:C,2,FALSE)</f>
        <v>Conservación y mantenimiento de centros de educación infantil y primaria</v>
      </c>
      <c r="E648" s="16" t="str">
        <f t="shared" si="22"/>
        <v>2</v>
      </c>
      <c r="F648" s="16" t="str">
        <f t="shared" si="23"/>
        <v>22</v>
      </c>
      <c r="G648" s="21" t="s">
        <v>632</v>
      </c>
      <c r="H648" t="s">
        <v>633</v>
      </c>
      <c r="I648">
        <v>768000</v>
      </c>
      <c r="J648">
        <v>0</v>
      </c>
      <c r="K648">
        <v>768000</v>
      </c>
      <c r="L648">
        <v>868025</v>
      </c>
      <c r="M648">
        <v>868025</v>
      </c>
      <c r="N648">
        <v>665516.09</v>
      </c>
      <c r="O648">
        <v>665516.09</v>
      </c>
    </row>
    <row r="649" spans="1:15" x14ac:dyDescent="0.25">
      <c r="A649" s="14" t="str">
        <f>MID(Tabla1[[#This Row],[Org 2]],1,2)</f>
        <v>06</v>
      </c>
      <c r="B649" s="21" t="s">
        <v>122</v>
      </c>
      <c r="C649" s="21" t="s">
        <v>127</v>
      </c>
      <c r="D649" s="15" t="str">
        <f>VLOOKUP(Tabla1[[#This Row],[Prog.]],Hoja2!B:C,2,FALSE)</f>
        <v>Conservación y mantenimiento de centros de educación infantil y primaria</v>
      </c>
      <c r="E649" s="16" t="str">
        <f t="shared" si="22"/>
        <v>2</v>
      </c>
      <c r="F649" s="16" t="str">
        <f t="shared" si="23"/>
        <v>22</v>
      </c>
      <c r="G649" s="21" t="s">
        <v>592</v>
      </c>
      <c r="H649" t="s">
        <v>593</v>
      </c>
      <c r="I649">
        <v>3850</v>
      </c>
      <c r="J649">
        <v>0</v>
      </c>
      <c r="K649">
        <v>3850</v>
      </c>
      <c r="L649">
        <v>3827.21</v>
      </c>
      <c r="M649">
        <v>3827.21</v>
      </c>
      <c r="N649">
        <v>0</v>
      </c>
      <c r="O649">
        <v>0</v>
      </c>
    </row>
    <row r="650" spans="1:15" x14ac:dyDescent="0.25">
      <c r="A650" s="14" t="str">
        <f>MID(Tabla1[[#This Row],[Org 2]],1,2)</f>
        <v>06</v>
      </c>
      <c r="B650" s="21" t="s">
        <v>122</v>
      </c>
      <c r="C650" s="21" t="s">
        <v>127</v>
      </c>
      <c r="D650" s="15" t="str">
        <f>VLOOKUP(Tabla1[[#This Row],[Prog.]],Hoja2!B:C,2,FALSE)</f>
        <v>Conservación y mantenimiento de centros de educación infantil y primaria</v>
      </c>
      <c r="E650" s="16" t="str">
        <f t="shared" si="22"/>
        <v>2</v>
      </c>
      <c r="F650" s="16" t="str">
        <f t="shared" si="23"/>
        <v>22</v>
      </c>
      <c r="G650" s="21" t="s">
        <v>473</v>
      </c>
      <c r="H650" t="s">
        <v>474</v>
      </c>
      <c r="I650">
        <v>0</v>
      </c>
      <c r="J650">
        <v>0</v>
      </c>
      <c r="K650">
        <v>0</v>
      </c>
      <c r="L650">
        <v>200</v>
      </c>
      <c r="M650">
        <v>200</v>
      </c>
      <c r="N650">
        <v>113.43</v>
      </c>
      <c r="O650">
        <v>113.43</v>
      </c>
    </row>
    <row r="651" spans="1:15" x14ac:dyDescent="0.25">
      <c r="A651" s="14" t="str">
        <f>MID(Tabla1[[#This Row],[Org 2]],1,2)</f>
        <v>06</v>
      </c>
      <c r="B651" s="21" t="s">
        <v>122</v>
      </c>
      <c r="C651" s="21" t="s">
        <v>127</v>
      </c>
      <c r="D651" s="15" t="str">
        <f>VLOOKUP(Tabla1[[#This Row],[Prog.]],Hoja2!B:C,2,FALSE)</f>
        <v>Conservación y mantenimiento de centros de educación infantil y primaria</v>
      </c>
      <c r="E651" s="16" t="str">
        <f t="shared" si="22"/>
        <v>2</v>
      </c>
      <c r="F651" s="16" t="str">
        <f t="shared" si="23"/>
        <v>22</v>
      </c>
      <c r="G651" s="21" t="s">
        <v>485</v>
      </c>
      <c r="H651" t="s">
        <v>486</v>
      </c>
      <c r="I651">
        <v>2497000</v>
      </c>
      <c r="J651">
        <v>-172760</v>
      </c>
      <c r="K651">
        <v>2324240</v>
      </c>
      <c r="L651">
        <v>1891867.67</v>
      </c>
      <c r="M651">
        <v>1891867.67</v>
      </c>
      <c r="N651">
        <v>1418900.67</v>
      </c>
      <c r="O651">
        <v>1418900.67</v>
      </c>
    </row>
    <row r="652" spans="1:15" x14ac:dyDescent="0.25">
      <c r="A652" s="14" t="str">
        <f>MID(Tabla1[[#This Row],[Org 2]],1,2)</f>
        <v>06</v>
      </c>
      <c r="B652" s="21" t="s">
        <v>122</v>
      </c>
      <c r="C652" s="21" t="s">
        <v>127</v>
      </c>
      <c r="D652" s="15" t="str">
        <f>VLOOKUP(Tabla1[[#This Row],[Prog.]],Hoja2!B:C,2,FALSE)</f>
        <v>Conservación y mantenimiento de centros de educación infantil y primaria</v>
      </c>
      <c r="E652" s="16" t="str">
        <f t="shared" si="22"/>
        <v>2</v>
      </c>
      <c r="F652" s="16" t="str">
        <f t="shared" si="23"/>
        <v>22</v>
      </c>
      <c r="G652" s="21" t="s">
        <v>489</v>
      </c>
      <c r="H652" t="s">
        <v>490</v>
      </c>
      <c r="I652">
        <v>155000</v>
      </c>
      <c r="J652">
        <v>0</v>
      </c>
      <c r="K652">
        <v>155000</v>
      </c>
      <c r="L652">
        <v>251602.29</v>
      </c>
      <c r="M652">
        <v>251602.29</v>
      </c>
      <c r="N652">
        <v>151755.15</v>
      </c>
      <c r="O652">
        <v>149388.1</v>
      </c>
    </row>
    <row r="653" spans="1:15" x14ac:dyDescent="0.25">
      <c r="A653" s="14" t="str">
        <f>MID(Tabla1[[#This Row],[Org 2]],1,2)</f>
        <v>06</v>
      </c>
      <c r="B653" s="21" t="s">
        <v>122</v>
      </c>
      <c r="C653" s="21" t="s">
        <v>127</v>
      </c>
      <c r="D653" s="15" t="str">
        <f>VLOOKUP(Tabla1[[#This Row],[Prog.]],Hoja2!B:C,2,FALSE)</f>
        <v>Conservación y mantenimiento de centros de educación infantil y primaria</v>
      </c>
      <c r="E653" s="16" t="str">
        <f t="shared" si="22"/>
        <v>6</v>
      </c>
      <c r="F653" s="16" t="str">
        <f t="shared" si="23"/>
        <v>63</v>
      </c>
      <c r="G653" s="21" t="s">
        <v>563</v>
      </c>
      <c r="H653" t="s">
        <v>552</v>
      </c>
      <c r="I653">
        <v>308000</v>
      </c>
      <c r="J653">
        <v>167000</v>
      </c>
      <c r="K653">
        <v>475000</v>
      </c>
      <c r="L653">
        <v>472862.87</v>
      </c>
      <c r="M653">
        <v>299981.65999999997</v>
      </c>
      <c r="N653">
        <v>147411.64000000001</v>
      </c>
      <c r="O653">
        <v>147411.64000000001</v>
      </c>
    </row>
    <row r="654" spans="1:15" x14ac:dyDescent="0.25">
      <c r="A654" s="14" t="str">
        <f>MID(Tabla1[[#This Row],[Org 2]],1,2)</f>
        <v>06</v>
      </c>
      <c r="B654" s="21" t="s">
        <v>122</v>
      </c>
      <c r="C654" s="21" t="s">
        <v>127</v>
      </c>
      <c r="D654" s="15" t="str">
        <f>VLOOKUP(Tabla1[[#This Row],[Prog.]],Hoja2!B:C,2,FALSE)</f>
        <v>Conservación y mantenimiento de centros de educación infantil y primaria</v>
      </c>
      <c r="E654" s="16" t="str">
        <f t="shared" si="22"/>
        <v>6</v>
      </c>
      <c r="F654" s="16" t="str">
        <f t="shared" si="23"/>
        <v>63</v>
      </c>
      <c r="G654" s="21" t="s">
        <v>700</v>
      </c>
      <c r="H654" t="s">
        <v>558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</row>
    <row r="655" spans="1:15" x14ac:dyDescent="0.25">
      <c r="A655" s="14" t="str">
        <f>MID(Tabla1[[#This Row],[Org 2]],1,2)</f>
        <v>06</v>
      </c>
      <c r="B655" s="21" t="s">
        <v>122</v>
      </c>
      <c r="C655" s="21" t="s">
        <v>128</v>
      </c>
      <c r="D655" s="15" t="str">
        <f>VLOOKUP(Tabla1[[#This Row],[Prog.]],Hoja2!B:C,2,FALSE)</f>
        <v>Servicios complementarios de educación</v>
      </c>
      <c r="E655" s="16" t="str">
        <f t="shared" si="22"/>
        <v>2</v>
      </c>
      <c r="F655" s="16" t="str">
        <f t="shared" si="23"/>
        <v>21</v>
      </c>
      <c r="G655" s="21" t="s">
        <v>459</v>
      </c>
      <c r="H655" t="s">
        <v>460</v>
      </c>
      <c r="I655">
        <v>2000</v>
      </c>
      <c r="J655">
        <v>0</v>
      </c>
      <c r="K655">
        <v>2000</v>
      </c>
      <c r="L655">
        <v>0</v>
      </c>
      <c r="M655">
        <v>0</v>
      </c>
      <c r="N655">
        <v>0</v>
      </c>
      <c r="O655">
        <v>0</v>
      </c>
    </row>
    <row r="656" spans="1:15" x14ac:dyDescent="0.25">
      <c r="A656" s="14" t="str">
        <f>MID(Tabla1[[#This Row],[Org 2]],1,2)</f>
        <v>06</v>
      </c>
      <c r="B656" s="21" t="s">
        <v>122</v>
      </c>
      <c r="C656" s="21" t="s">
        <v>128</v>
      </c>
      <c r="D656" s="15" t="str">
        <f>VLOOKUP(Tabla1[[#This Row],[Prog.]],Hoja2!B:C,2,FALSE)</f>
        <v>Servicios complementarios de educación</v>
      </c>
      <c r="E656" s="16" t="str">
        <f t="shared" si="22"/>
        <v>2</v>
      </c>
      <c r="F656" s="16" t="str">
        <f t="shared" si="23"/>
        <v>21</v>
      </c>
      <c r="G656" s="21" t="s">
        <v>461</v>
      </c>
      <c r="H656" t="s">
        <v>462</v>
      </c>
      <c r="I656">
        <v>5250</v>
      </c>
      <c r="J656">
        <v>0</v>
      </c>
      <c r="K656">
        <v>5250</v>
      </c>
      <c r="L656">
        <v>1663.71</v>
      </c>
      <c r="M656">
        <v>1158.71</v>
      </c>
      <c r="N656">
        <v>861.9</v>
      </c>
      <c r="O656">
        <v>861.9</v>
      </c>
    </row>
    <row r="657" spans="1:15" x14ac:dyDescent="0.25">
      <c r="A657" s="14" t="str">
        <f>MID(Tabla1[[#This Row],[Org 2]],1,2)</f>
        <v>06</v>
      </c>
      <c r="B657" s="21" t="s">
        <v>122</v>
      </c>
      <c r="C657" s="21" t="s">
        <v>128</v>
      </c>
      <c r="D657" s="15" t="str">
        <f>VLOOKUP(Tabla1[[#This Row],[Prog.]],Hoja2!B:C,2,FALSE)</f>
        <v>Servicios complementarios de educación</v>
      </c>
      <c r="E657" s="16" t="str">
        <f t="shared" si="22"/>
        <v>2</v>
      </c>
      <c r="F657" s="16" t="str">
        <f t="shared" si="23"/>
        <v>21</v>
      </c>
      <c r="G657" s="21" t="s">
        <v>463</v>
      </c>
      <c r="H657" t="s">
        <v>464</v>
      </c>
      <c r="I657">
        <v>1500</v>
      </c>
      <c r="J657">
        <v>0</v>
      </c>
      <c r="K657">
        <v>1500</v>
      </c>
      <c r="L657">
        <v>0</v>
      </c>
      <c r="M657">
        <v>0</v>
      </c>
      <c r="N657">
        <v>0</v>
      </c>
      <c r="O657">
        <v>0</v>
      </c>
    </row>
    <row r="658" spans="1:15" x14ac:dyDescent="0.25">
      <c r="A658" s="14" t="str">
        <f>MID(Tabla1[[#This Row],[Org 2]],1,2)</f>
        <v>06</v>
      </c>
      <c r="B658" s="21" t="s">
        <v>122</v>
      </c>
      <c r="C658" s="21" t="s">
        <v>128</v>
      </c>
      <c r="D658" s="15" t="str">
        <f>VLOOKUP(Tabla1[[#This Row],[Prog.]],Hoja2!B:C,2,FALSE)</f>
        <v>Servicios complementarios de educación</v>
      </c>
      <c r="E658" s="16" t="str">
        <f t="shared" si="22"/>
        <v>2</v>
      </c>
      <c r="F658" s="16" t="str">
        <f t="shared" si="23"/>
        <v>22</v>
      </c>
      <c r="G658" s="21" t="s">
        <v>590</v>
      </c>
      <c r="H658" t="s">
        <v>591</v>
      </c>
      <c r="I658">
        <v>2500</v>
      </c>
      <c r="J658">
        <v>0</v>
      </c>
      <c r="K658">
        <v>2500</v>
      </c>
      <c r="L658">
        <v>2634.92</v>
      </c>
      <c r="M658">
        <v>2634.92</v>
      </c>
      <c r="N658">
        <v>621.17999999999995</v>
      </c>
      <c r="O658">
        <v>621.17999999999995</v>
      </c>
    </row>
    <row r="659" spans="1:15" x14ac:dyDescent="0.25">
      <c r="A659" s="14" t="str">
        <f>MID(Tabla1[[#This Row],[Org 2]],1,2)</f>
        <v>06</v>
      </c>
      <c r="B659" s="21" t="s">
        <v>122</v>
      </c>
      <c r="C659" s="21" t="s">
        <v>128</v>
      </c>
      <c r="D659" s="15" t="str">
        <f>VLOOKUP(Tabla1[[#This Row],[Prog.]],Hoja2!B:C,2,FALSE)</f>
        <v>Servicios complementarios de educación</v>
      </c>
      <c r="E659" s="16" t="str">
        <f t="shared" si="22"/>
        <v>2</v>
      </c>
      <c r="F659" s="16" t="str">
        <f t="shared" si="23"/>
        <v>22</v>
      </c>
      <c r="G659" s="21" t="s">
        <v>479</v>
      </c>
      <c r="H659" t="s">
        <v>480</v>
      </c>
      <c r="I659">
        <v>2000</v>
      </c>
      <c r="J659">
        <v>0</v>
      </c>
      <c r="K659">
        <v>2000</v>
      </c>
      <c r="L659">
        <v>90</v>
      </c>
      <c r="M659">
        <v>90</v>
      </c>
      <c r="N659">
        <v>90</v>
      </c>
      <c r="O659">
        <v>90</v>
      </c>
    </row>
    <row r="660" spans="1:15" x14ac:dyDescent="0.25">
      <c r="A660" s="14" t="str">
        <f>MID(Tabla1[[#This Row],[Org 2]],1,2)</f>
        <v>06</v>
      </c>
      <c r="B660" s="21" t="s">
        <v>122</v>
      </c>
      <c r="C660" s="21" t="s">
        <v>128</v>
      </c>
      <c r="D660" s="15" t="str">
        <f>VLOOKUP(Tabla1[[#This Row],[Prog.]],Hoja2!B:C,2,FALSE)</f>
        <v>Servicios complementarios de educación</v>
      </c>
      <c r="E660" s="16" t="str">
        <f t="shared" si="22"/>
        <v>2</v>
      </c>
      <c r="F660" s="16" t="str">
        <f t="shared" si="23"/>
        <v>22</v>
      </c>
      <c r="G660" s="21" t="s">
        <v>749</v>
      </c>
      <c r="H660" t="s">
        <v>750</v>
      </c>
      <c r="I660">
        <v>50000</v>
      </c>
      <c r="J660">
        <v>0</v>
      </c>
      <c r="K660">
        <v>50000</v>
      </c>
      <c r="L660">
        <v>18830.560000000001</v>
      </c>
      <c r="M660">
        <v>18830.560000000001</v>
      </c>
      <c r="N660">
        <v>14770</v>
      </c>
      <c r="O660">
        <v>14770</v>
      </c>
    </row>
    <row r="661" spans="1:15" x14ac:dyDescent="0.25">
      <c r="A661" s="14" t="str">
        <f>MID(Tabla1[[#This Row],[Org 2]],1,2)</f>
        <v>06</v>
      </c>
      <c r="B661" s="21" t="s">
        <v>122</v>
      </c>
      <c r="C661" s="21" t="s">
        <v>128</v>
      </c>
      <c r="D661" s="15" t="str">
        <f>VLOOKUP(Tabla1[[#This Row],[Prog.]],Hoja2!B:C,2,FALSE)</f>
        <v>Servicios complementarios de educación</v>
      </c>
      <c r="E661" s="16" t="str">
        <f t="shared" si="22"/>
        <v>2</v>
      </c>
      <c r="F661" s="16" t="str">
        <f t="shared" si="23"/>
        <v>22</v>
      </c>
      <c r="G661" s="21" t="s">
        <v>483</v>
      </c>
      <c r="H661" t="s">
        <v>484</v>
      </c>
      <c r="I661">
        <v>10000</v>
      </c>
      <c r="J661">
        <v>0</v>
      </c>
      <c r="K661">
        <v>10000</v>
      </c>
      <c r="L661">
        <v>2747.78</v>
      </c>
      <c r="M661">
        <v>2747.78</v>
      </c>
      <c r="N661">
        <v>1359.43</v>
      </c>
      <c r="O661">
        <v>1359.43</v>
      </c>
    </row>
    <row r="662" spans="1:15" x14ac:dyDescent="0.25">
      <c r="A662" s="14" t="str">
        <f>MID(Tabla1[[#This Row],[Org 2]],1,2)</f>
        <v>06</v>
      </c>
      <c r="B662" s="21" t="s">
        <v>122</v>
      </c>
      <c r="C662" s="21" t="s">
        <v>128</v>
      </c>
      <c r="D662" s="15" t="str">
        <f>VLOOKUP(Tabla1[[#This Row],[Prog.]],Hoja2!B:C,2,FALSE)</f>
        <v>Servicios complementarios de educación</v>
      </c>
      <c r="E662" s="16" t="str">
        <f t="shared" si="22"/>
        <v>2</v>
      </c>
      <c r="F662" s="16" t="str">
        <f t="shared" si="23"/>
        <v>22</v>
      </c>
      <c r="G662" s="21" t="s">
        <v>485</v>
      </c>
      <c r="H662" t="s">
        <v>486</v>
      </c>
      <c r="I662">
        <v>15000</v>
      </c>
      <c r="J662">
        <v>0</v>
      </c>
      <c r="K662">
        <v>15000</v>
      </c>
      <c r="L662">
        <v>10971.59</v>
      </c>
      <c r="M662">
        <v>10971.59</v>
      </c>
      <c r="N662">
        <v>8228.7000000000007</v>
      </c>
      <c r="O662">
        <v>8228.7000000000007</v>
      </c>
    </row>
    <row r="663" spans="1:15" x14ac:dyDescent="0.25">
      <c r="A663" s="14" t="str">
        <f>MID(Tabla1[[#This Row],[Org 2]],1,2)</f>
        <v>06</v>
      </c>
      <c r="B663" s="21" t="s">
        <v>122</v>
      </c>
      <c r="C663" s="21" t="s">
        <v>128</v>
      </c>
      <c r="D663" s="15" t="str">
        <f>VLOOKUP(Tabla1[[#This Row],[Prog.]],Hoja2!B:C,2,FALSE)</f>
        <v>Servicios complementarios de educación</v>
      </c>
      <c r="E663" s="16" t="str">
        <f t="shared" si="22"/>
        <v>2</v>
      </c>
      <c r="F663" s="16" t="str">
        <f t="shared" si="23"/>
        <v>22</v>
      </c>
      <c r="G663" s="21" t="s">
        <v>489</v>
      </c>
      <c r="H663" t="s">
        <v>490</v>
      </c>
      <c r="I663">
        <v>278000</v>
      </c>
      <c r="J663">
        <v>0</v>
      </c>
      <c r="K663">
        <v>278000</v>
      </c>
      <c r="L663">
        <v>267764.59000000003</v>
      </c>
      <c r="M663">
        <v>267764.59000000003</v>
      </c>
      <c r="N663">
        <v>213840.4</v>
      </c>
      <c r="O663">
        <v>213840.4</v>
      </c>
    </row>
    <row r="664" spans="1:15" x14ac:dyDescent="0.25">
      <c r="A664" s="14" t="str">
        <f>MID(Tabla1[[#This Row],[Org 2]],1,2)</f>
        <v>06</v>
      </c>
      <c r="B664" s="21" t="s">
        <v>122</v>
      </c>
      <c r="C664" s="21" t="s">
        <v>128</v>
      </c>
      <c r="D664" s="15" t="str">
        <f>VLOOKUP(Tabla1[[#This Row],[Prog.]],Hoja2!B:C,2,FALSE)</f>
        <v>Servicios complementarios de educación</v>
      </c>
      <c r="E664" s="16" t="str">
        <f t="shared" si="22"/>
        <v>4</v>
      </c>
      <c r="F664" s="16" t="str">
        <f t="shared" si="23"/>
        <v>48</v>
      </c>
      <c r="G664" s="21" t="s">
        <v>751</v>
      </c>
      <c r="H664" t="s">
        <v>752</v>
      </c>
      <c r="I664">
        <v>16800</v>
      </c>
      <c r="J664">
        <v>0</v>
      </c>
      <c r="K664">
        <v>16800</v>
      </c>
      <c r="L664">
        <v>16800</v>
      </c>
      <c r="M664">
        <v>16800</v>
      </c>
      <c r="N664">
        <v>16800</v>
      </c>
      <c r="O664">
        <v>16800</v>
      </c>
    </row>
    <row r="665" spans="1:15" x14ac:dyDescent="0.25">
      <c r="A665" s="14" t="str">
        <f>MID(Tabla1[[#This Row],[Org 2]],1,2)</f>
        <v>06</v>
      </c>
      <c r="B665" s="21" t="s">
        <v>122</v>
      </c>
      <c r="C665" s="21" t="s">
        <v>128</v>
      </c>
      <c r="D665" s="15" t="str">
        <f>VLOOKUP(Tabla1[[#This Row],[Prog.]],Hoja2!B:C,2,FALSE)</f>
        <v>Servicios complementarios de educación</v>
      </c>
      <c r="E665" s="16" t="str">
        <f t="shared" si="22"/>
        <v>4</v>
      </c>
      <c r="F665" s="16" t="str">
        <f t="shared" si="23"/>
        <v>48</v>
      </c>
      <c r="G665" s="21" t="s">
        <v>698</v>
      </c>
      <c r="H665" t="s">
        <v>699</v>
      </c>
      <c r="I665">
        <v>12000</v>
      </c>
      <c r="J665">
        <v>0</v>
      </c>
      <c r="K665">
        <v>12000</v>
      </c>
      <c r="L665">
        <v>12000</v>
      </c>
      <c r="M665">
        <v>12000</v>
      </c>
      <c r="N665">
        <v>0</v>
      </c>
      <c r="O665">
        <v>0</v>
      </c>
    </row>
    <row r="666" spans="1:15" x14ac:dyDescent="0.25">
      <c r="A666" s="14" t="str">
        <f>MID(Tabla1[[#This Row],[Org 2]],1,2)</f>
        <v>06</v>
      </c>
      <c r="B666" s="21" t="s">
        <v>122</v>
      </c>
      <c r="C666" s="21" t="s">
        <v>128</v>
      </c>
      <c r="D666" s="15" t="str">
        <f>VLOOKUP(Tabla1[[#This Row],[Prog.]],Hoja2!B:C,2,FALSE)</f>
        <v>Servicios complementarios de educación</v>
      </c>
      <c r="E666" s="16" t="str">
        <f t="shared" si="22"/>
        <v>4</v>
      </c>
      <c r="F666" s="16" t="str">
        <f t="shared" si="23"/>
        <v>48</v>
      </c>
      <c r="G666" s="21" t="s">
        <v>753</v>
      </c>
      <c r="H666" t="s">
        <v>754</v>
      </c>
      <c r="I666">
        <v>8100</v>
      </c>
      <c r="J666">
        <v>0</v>
      </c>
      <c r="K666">
        <v>8100</v>
      </c>
      <c r="L666">
        <v>8100</v>
      </c>
      <c r="M666">
        <v>8100</v>
      </c>
      <c r="N666">
        <v>8100</v>
      </c>
      <c r="O666">
        <v>8100</v>
      </c>
    </row>
    <row r="667" spans="1:15" x14ac:dyDescent="0.25">
      <c r="A667" s="14" t="str">
        <f>MID(Tabla1[[#This Row],[Org 2]],1,2)</f>
        <v>06</v>
      </c>
      <c r="B667" s="21" t="s">
        <v>122</v>
      </c>
      <c r="C667" s="21" t="s">
        <v>128</v>
      </c>
      <c r="D667" s="15" t="str">
        <f>VLOOKUP(Tabla1[[#This Row],[Prog.]],Hoja2!B:C,2,FALSE)</f>
        <v>Servicios complementarios de educación</v>
      </c>
      <c r="E667" s="16" t="str">
        <f t="shared" si="22"/>
        <v>4</v>
      </c>
      <c r="F667" s="16" t="str">
        <f t="shared" si="23"/>
        <v>48</v>
      </c>
      <c r="G667" s="21" t="s">
        <v>755</v>
      </c>
      <c r="H667" t="s">
        <v>756</v>
      </c>
      <c r="I667">
        <v>4500</v>
      </c>
      <c r="J667">
        <v>0</v>
      </c>
      <c r="K667">
        <v>4500</v>
      </c>
      <c r="L667">
        <v>4500</v>
      </c>
      <c r="M667">
        <v>4500</v>
      </c>
      <c r="N667">
        <v>4500</v>
      </c>
      <c r="O667">
        <v>4500</v>
      </c>
    </row>
    <row r="668" spans="1:15" x14ac:dyDescent="0.25">
      <c r="A668" s="14" t="str">
        <f>MID(Tabla1[[#This Row],[Org 2]],1,2)</f>
        <v>06</v>
      </c>
      <c r="B668" s="21" t="s">
        <v>122</v>
      </c>
      <c r="C668" s="21" t="s">
        <v>128</v>
      </c>
      <c r="D668" s="15" t="str">
        <f>VLOOKUP(Tabla1[[#This Row],[Prog.]],Hoja2!B:C,2,FALSE)</f>
        <v>Servicios complementarios de educación</v>
      </c>
      <c r="E668" s="16" t="str">
        <f t="shared" si="22"/>
        <v>4</v>
      </c>
      <c r="F668" s="16" t="str">
        <f t="shared" si="23"/>
        <v>48</v>
      </c>
      <c r="G668" s="21" t="s">
        <v>757</v>
      </c>
      <c r="H668" t="s">
        <v>758</v>
      </c>
      <c r="I668">
        <v>4900</v>
      </c>
      <c r="J668">
        <v>0</v>
      </c>
      <c r="K668">
        <v>4900</v>
      </c>
      <c r="L668">
        <v>4900</v>
      </c>
      <c r="M668">
        <v>4900</v>
      </c>
      <c r="N668">
        <v>0</v>
      </c>
      <c r="O668">
        <v>0</v>
      </c>
    </row>
    <row r="669" spans="1:15" x14ac:dyDescent="0.25">
      <c r="A669" s="14" t="str">
        <f>MID(Tabla1[[#This Row],[Org 2]],1,2)</f>
        <v>06</v>
      </c>
      <c r="B669" s="21" t="s">
        <v>122</v>
      </c>
      <c r="C669" s="21" t="s">
        <v>128</v>
      </c>
      <c r="D669" s="15" t="str">
        <f>VLOOKUP(Tabla1[[#This Row],[Prog.]],Hoja2!B:C,2,FALSE)</f>
        <v>Servicios complementarios de educación</v>
      </c>
      <c r="E669" s="16" t="str">
        <f t="shared" si="22"/>
        <v>4</v>
      </c>
      <c r="F669" s="16" t="str">
        <f t="shared" si="23"/>
        <v>48</v>
      </c>
      <c r="G669" s="21" t="s">
        <v>759</v>
      </c>
      <c r="H669" t="s">
        <v>760</v>
      </c>
      <c r="I669">
        <v>3000</v>
      </c>
      <c r="J669">
        <v>0</v>
      </c>
      <c r="K669">
        <v>3000</v>
      </c>
      <c r="L669">
        <v>3000</v>
      </c>
      <c r="M669">
        <v>3000</v>
      </c>
      <c r="N669">
        <v>3000</v>
      </c>
      <c r="O669">
        <v>3000</v>
      </c>
    </row>
    <row r="670" spans="1:15" x14ac:dyDescent="0.25">
      <c r="A670" s="14" t="str">
        <f>MID(Tabla1[[#This Row],[Org 2]],1,2)</f>
        <v>06</v>
      </c>
      <c r="B670" s="21" t="s">
        <v>122</v>
      </c>
      <c r="C670" s="21" t="s">
        <v>128</v>
      </c>
      <c r="D670" s="15" t="str">
        <f>VLOOKUP(Tabla1[[#This Row],[Prog.]],Hoja2!B:C,2,FALSE)</f>
        <v>Servicios complementarios de educación</v>
      </c>
      <c r="E670" s="16" t="str">
        <f t="shared" si="22"/>
        <v>4</v>
      </c>
      <c r="F670" s="16" t="str">
        <f t="shared" si="23"/>
        <v>48</v>
      </c>
      <c r="G670" s="21" t="s">
        <v>761</v>
      </c>
      <c r="H670" t="s">
        <v>762</v>
      </c>
      <c r="I670">
        <v>12000</v>
      </c>
      <c r="J670">
        <v>0</v>
      </c>
      <c r="K670">
        <v>12000</v>
      </c>
      <c r="L670">
        <v>12000</v>
      </c>
      <c r="M670">
        <v>12000</v>
      </c>
      <c r="N670">
        <v>12000</v>
      </c>
      <c r="O670">
        <v>12000</v>
      </c>
    </row>
    <row r="671" spans="1:15" x14ac:dyDescent="0.25">
      <c r="A671" s="14" t="str">
        <f>MID(Tabla1[[#This Row],[Org 2]],1,2)</f>
        <v>06</v>
      </c>
      <c r="B671" s="21" t="s">
        <v>122</v>
      </c>
      <c r="C671" s="21" t="s">
        <v>128</v>
      </c>
      <c r="D671" s="15" t="str">
        <f>VLOOKUP(Tabla1[[#This Row],[Prog.]],Hoja2!B:C,2,FALSE)</f>
        <v>Servicios complementarios de educación</v>
      </c>
      <c r="E671" s="16" t="str">
        <f t="shared" si="22"/>
        <v>4</v>
      </c>
      <c r="F671" s="16" t="str">
        <f t="shared" si="23"/>
        <v>48</v>
      </c>
      <c r="G671" s="21" t="s">
        <v>763</v>
      </c>
      <c r="H671" t="s">
        <v>764</v>
      </c>
      <c r="I671">
        <v>5000</v>
      </c>
      <c r="J671">
        <v>0</v>
      </c>
      <c r="K671">
        <v>5000</v>
      </c>
      <c r="L671">
        <v>5000</v>
      </c>
      <c r="M671">
        <v>5000</v>
      </c>
      <c r="N671">
        <v>5000</v>
      </c>
      <c r="O671">
        <v>5000</v>
      </c>
    </row>
    <row r="672" spans="1:15" x14ac:dyDescent="0.25">
      <c r="A672" s="14" t="str">
        <f>MID(Tabla1[[#This Row],[Org 2]],1,2)</f>
        <v>06</v>
      </c>
      <c r="B672" s="21" t="s">
        <v>122</v>
      </c>
      <c r="C672" s="21" t="s">
        <v>128</v>
      </c>
      <c r="D672" s="15" t="str">
        <f>VLOOKUP(Tabla1[[#This Row],[Prog.]],Hoja2!B:C,2,FALSE)</f>
        <v>Servicios complementarios de educación</v>
      </c>
      <c r="E672" s="16" t="str">
        <f t="shared" si="22"/>
        <v>4</v>
      </c>
      <c r="F672" s="16" t="str">
        <f t="shared" si="23"/>
        <v>48</v>
      </c>
      <c r="G672" s="21" t="s">
        <v>579</v>
      </c>
      <c r="H672" t="s">
        <v>580</v>
      </c>
      <c r="I672">
        <v>60000</v>
      </c>
      <c r="J672">
        <v>0</v>
      </c>
      <c r="K672">
        <v>60000</v>
      </c>
      <c r="L672">
        <v>60000</v>
      </c>
      <c r="M672">
        <v>0</v>
      </c>
      <c r="N672">
        <v>0</v>
      </c>
      <c r="O672">
        <v>0</v>
      </c>
    </row>
    <row r="673" spans="1:15" x14ac:dyDescent="0.25">
      <c r="A673" s="14" t="str">
        <f>MID(Tabla1[[#This Row],[Org 2]],1,2)</f>
        <v>06</v>
      </c>
      <c r="B673" s="21" t="s">
        <v>122</v>
      </c>
      <c r="C673" s="21" t="s">
        <v>129</v>
      </c>
      <c r="D673" s="15" t="str">
        <f>VLOOKUP(Tabla1[[#This Row],[Prog.]],Hoja2!B:C,2,FALSE)</f>
        <v>Bibliotecas públicas</v>
      </c>
      <c r="E673" s="16" t="str">
        <f t="shared" si="22"/>
        <v>1</v>
      </c>
      <c r="F673" s="16" t="str">
        <f t="shared" si="23"/>
        <v>12</v>
      </c>
      <c r="G673" s="21" t="s">
        <v>432</v>
      </c>
      <c r="H673" t="s">
        <v>433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</row>
    <row r="674" spans="1:15" x14ac:dyDescent="0.25">
      <c r="A674" s="14" t="str">
        <f>MID(Tabla1[[#This Row],[Org 2]],1,2)</f>
        <v>06</v>
      </c>
      <c r="B674" s="21" t="s">
        <v>122</v>
      </c>
      <c r="C674" s="21" t="s">
        <v>129</v>
      </c>
      <c r="D674" s="15" t="str">
        <f>VLOOKUP(Tabla1[[#This Row],[Prog.]],Hoja2!B:C,2,FALSE)</f>
        <v>Bibliotecas públicas</v>
      </c>
      <c r="E674" s="16" t="str">
        <f t="shared" si="22"/>
        <v>1</v>
      </c>
      <c r="F674" s="16" t="str">
        <f t="shared" si="23"/>
        <v>12</v>
      </c>
      <c r="G674" s="21" t="s">
        <v>434</v>
      </c>
      <c r="H674" t="s">
        <v>435</v>
      </c>
      <c r="I674">
        <v>137843</v>
      </c>
      <c r="J674">
        <v>0</v>
      </c>
      <c r="K674">
        <v>137843</v>
      </c>
      <c r="L674">
        <v>112144.89</v>
      </c>
      <c r="M674">
        <v>112144.89</v>
      </c>
      <c r="N674">
        <v>92890.14</v>
      </c>
      <c r="O674">
        <v>92890.14</v>
      </c>
    </row>
    <row r="675" spans="1:15" x14ac:dyDescent="0.25">
      <c r="A675" s="14" t="str">
        <f>MID(Tabla1[[#This Row],[Org 2]],1,2)</f>
        <v>06</v>
      </c>
      <c r="B675" s="21" t="s">
        <v>122</v>
      </c>
      <c r="C675" s="21" t="s">
        <v>129</v>
      </c>
      <c r="D675" s="15" t="str">
        <f>VLOOKUP(Tabla1[[#This Row],[Prog.]],Hoja2!B:C,2,FALSE)</f>
        <v>Bibliotecas públicas</v>
      </c>
      <c r="E675" s="16" t="str">
        <f t="shared" si="22"/>
        <v>1</v>
      </c>
      <c r="F675" s="16" t="str">
        <f t="shared" si="23"/>
        <v>12</v>
      </c>
      <c r="G675" s="21" t="s">
        <v>436</v>
      </c>
      <c r="H675" t="s">
        <v>437</v>
      </c>
      <c r="I675">
        <v>217235</v>
      </c>
      <c r="J675">
        <v>0</v>
      </c>
      <c r="K675">
        <v>217235</v>
      </c>
      <c r="L675">
        <v>188576.93</v>
      </c>
      <c r="M675">
        <v>188576.93</v>
      </c>
      <c r="N675">
        <v>154368.29</v>
      </c>
      <c r="O675">
        <v>154368.29</v>
      </c>
    </row>
    <row r="676" spans="1:15" x14ac:dyDescent="0.25">
      <c r="A676" s="14" t="str">
        <f>MID(Tabla1[[#This Row],[Org 2]],1,2)</f>
        <v>06</v>
      </c>
      <c r="B676" s="21" t="s">
        <v>122</v>
      </c>
      <c r="C676" s="21" t="s">
        <v>129</v>
      </c>
      <c r="D676" s="15" t="str">
        <f>VLOOKUP(Tabla1[[#This Row],[Prog.]],Hoja2!B:C,2,FALSE)</f>
        <v>Bibliotecas públicas</v>
      </c>
      <c r="E676" s="16" t="str">
        <f t="shared" si="22"/>
        <v>1</v>
      </c>
      <c r="F676" s="16" t="str">
        <f t="shared" si="23"/>
        <v>12</v>
      </c>
      <c r="G676" s="21" t="s">
        <v>438</v>
      </c>
      <c r="H676" t="s">
        <v>439</v>
      </c>
      <c r="I676">
        <v>10325</v>
      </c>
      <c r="J676">
        <v>0</v>
      </c>
      <c r="K676">
        <v>10325</v>
      </c>
      <c r="L676">
        <v>10553.13</v>
      </c>
      <c r="M676">
        <v>10553.13</v>
      </c>
      <c r="N676">
        <v>8688.39</v>
      </c>
      <c r="O676">
        <v>8688.39</v>
      </c>
    </row>
    <row r="677" spans="1:15" x14ac:dyDescent="0.25">
      <c r="A677" s="14" t="str">
        <f>MID(Tabla1[[#This Row],[Org 2]],1,2)</f>
        <v>06</v>
      </c>
      <c r="B677" s="21" t="s">
        <v>122</v>
      </c>
      <c r="C677" s="21" t="s">
        <v>129</v>
      </c>
      <c r="D677" s="15" t="str">
        <f>VLOOKUP(Tabla1[[#This Row],[Prog.]],Hoja2!B:C,2,FALSE)</f>
        <v>Bibliotecas públicas</v>
      </c>
      <c r="E677" s="16" t="str">
        <f t="shared" si="22"/>
        <v>1</v>
      </c>
      <c r="F677" s="16" t="str">
        <f t="shared" si="23"/>
        <v>12</v>
      </c>
      <c r="G677" s="21" t="s">
        <v>440</v>
      </c>
      <c r="H677" t="s">
        <v>441</v>
      </c>
      <c r="I677">
        <v>62857</v>
      </c>
      <c r="J677">
        <v>0</v>
      </c>
      <c r="K677">
        <v>62857</v>
      </c>
      <c r="L677">
        <v>63325.02</v>
      </c>
      <c r="M677">
        <v>63325.02</v>
      </c>
      <c r="N677">
        <v>50431.45</v>
      </c>
      <c r="O677">
        <v>50431.45</v>
      </c>
    </row>
    <row r="678" spans="1:15" x14ac:dyDescent="0.25">
      <c r="A678" s="14" t="str">
        <f>MID(Tabla1[[#This Row],[Org 2]],1,2)</f>
        <v>06</v>
      </c>
      <c r="B678" s="21" t="s">
        <v>122</v>
      </c>
      <c r="C678" s="21" t="s">
        <v>129</v>
      </c>
      <c r="D678" s="15" t="str">
        <f>VLOOKUP(Tabla1[[#This Row],[Prog.]],Hoja2!B:C,2,FALSE)</f>
        <v>Bibliotecas públicas</v>
      </c>
      <c r="E678" s="16" t="str">
        <f t="shared" si="22"/>
        <v>1</v>
      </c>
      <c r="F678" s="16" t="str">
        <f t="shared" si="23"/>
        <v>12</v>
      </c>
      <c r="G678" s="21" t="s">
        <v>442</v>
      </c>
      <c r="H678" t="s">
        <v>443</v>
      </c>
      <c r="I678">
        <v>203785</v>
      </c>
      <c r="J678">
        <v>0</v>
      </c>
      <c r="K678">
        <v>203785</v>
      </c>
      <c r="L678">
        <v>171154.83</v>
      </c>
      <c r="M678">
        <v>171154.83</v>
      </c>
      <c r="N678">
        <v>142063.64000000001</v>
      </c>
      <c r="O678">
        <v>142063.64000000001</v>
      </c>
    </row>
    <row r="679" spans="1:15" x14ac:dyDescent="0.25">
      <c r="A679" s="14" t="str">
        <f>MID(Tabla1[[#This Row],[Org 2]],1,2)</f>
        <v>06</v>
      </c>
      <c r="B679" s="21" t="s">
        <v>122</v>
      </c>
      <c r="C679" s="21" t="s">
        <v>129</v>
      </c>
      <c r="D679" s="15" t="str">
        <f>VLOOKUP(Tabla1[[#This Row],[Prog.]],Hoja2!B:C,2,FALSE)</f>
        <v>Bibliotecas públicas</v>
      </c>
      <c r="E679" s="16" t="str">
        <f t="shared" si="22"/>
        <v>1</v>
      </c>
      <c r="F679" s="16" t="str">
        <f t="shared" si="23"/>
        <v>12</v>
      </c>
      <c r="G679" s="21" t="s">
        <v>444</v>
      </c>
      <c r="H679" t="s">
        <v>445</v>
      </c>
      <c r="I679">
        <v>484335</v>
      </c>
      <c r="J679">
        <v>-50000</v>
      </c>
      <c r="K679">
        <v>434335</v>
      </c>
      <c r="L679">
        <v>434188.29</v>
      </c>
      <c r="M679">
        <v>434188.29</v>
      </c>
      <c r="N679">
        <v>368731.19</v>
      </c>
      <c r="O679">
        <v>368731.19</v>
      </c>
    </row>
    <row r="680" spans="1:15" x14ac:dyDescent="0.25">
      <c r="A680" s="14" t="str">
        <f>MID(Tabla1[[#This Row],[Org 2]],1,2)</f>
        <v>06</v>
      </c>
      <c r="B680" s="21" t="s">
        <v>122</v>
      </c>
      <c r="C680" s="21" t="s">
        <v>129</v>
      </c>
      <c r="D680" s="15" t="str">
        <f>VLOOKUP(Tabla1[[#This Row],[Prog.]],Hoja2!B:C,2,FALSE)</f>
        <v>Bibliotecas públicas</v>
      </c>
      <c r="E680" s="16" t="str">
        <f t="shared" si="22"/>
        <v>1</v>
      </c>
      <c r="F680" s="16" t="str">
        <f t="shared" si="23"/>
        <v>12</v>
      </c>
      <c r="G680" s="21" t="s">
        <v>446</v>
      </c>
      <c r="H680" t="s">
        <v>447</v>
      </c>
      <c r="I680">
        <v>27539</v>
      </c>
      <c r="J680">
        <v>0</v>
      </c>
      <c r="K680">
        <v>27539</v>
      </c>
      <c r="L680">
        <v>36953.769999999997</v>
      </c>
      <c r="M680">
        <v>36953.769999999997</v>
      </c>
      <c r="N680">
        <v>24775.040000000001</v>
      </c>
      <c r="O680">
        <v>24775.040000000001</v>
      </c>
    </row>
    <row r="681" spans="1:15" x14ac:dyDescent="0.25">
      <c r="A681" s="14" t="str">
        <f>MID(Tabla1[[#This Row],[Org 2]],1,2)</f>
        <v>06</v>
      </c>
      <c r="B681" s="21" t="s">
        <v>122</v>
      </c>
      <c r="C681" s="21" t="s">
        <v>129</v>
      </c>
      <c r="D681" s="15" t="str">
        <f>VLOOKUP(Tabla1[[#This Row],[Prog.]],Hoja2!B:C,2,FALSE)</f>
        <v>Bibliotecas públicas</v>
      </c>
      <c r="E681" s="16" t="str">
        <f t="shared" si="22"/>
        <v>1</v>
      </c>
      <c r="F681" s="16" t="str">
        <f t="shared" si="23"/>
        <v>13</v>
      </c>
      <c r="G681" s="21" t="s">
        <v>448</v>
      </c>
      <c r="H681" t="s">
        <v>431</v>
      </c>
      <c r="I681">
        <v>158538</v>
      </c>
      <c r="J681">
        <v>0</v>
      </c>
      <c r="K681">
        <v>158538</v>
      </c>
      <c r="L681">
        <v>171625.38</v>
      </c>
      <c r="M681">
        <v>171625.38</v>
      </c>
      <c r="N681">
        <v>146901.38</v>
      </c>
      <c r="O681">
        <v>146901.38</v>
      </c>
    </row>
    <row r="682" spans="1:15" x14ac:dyDescent="0.25">
      <c r="A682" s="14" t="str">
        <f>MID(Tabla1[[#This Row],[Org 2]],1,2)</f>
        <v>06</v>
      </c>
      <c r="B682" s="21" t="s">
        <v>122</v>
      </c>
      <c r="C682" s="21" t="s">
        <v>129</v>
      </c>
      <c r="D682" s="15" t="str">
        <f>VLOOKUP(Tabla1[[#This Row],[Prog.]],Hoja2!B:C,2,FALSE)</f>
        <v>Bibliotecas públicas</v>
      </c>
      <c r="E682" s="16" t="str">
        <f t="shared" si="22"/>
        <v>1</v>
      </c>
      <c r="F682" s="16" t="str">
        <f t="shared" si="23"/>
        <v>13</v>
      </c>
      <c r="G682" s="21" t="s">
        <v>449</v>
      </c>
      <c r="H682" t="s">
        <v>450</v>
      </c>
      <c r="I682">
        <v>162276</v>
      </c>
      <c r="J682">
        <v>80000</v>
      </c>
      <c r="K682">
        <v>242276</v>
      </c>
      <c r="L682">
        <v>165261.1</v>
      </c>
      <c r="M682">
        <v>165261.1</v>
      </c>
      <c r="N682">
        <v>144846.65</v>
      </c>
      <c r="O682">
        <v>144846.65</v>
      </c>
    </row>
    <row r="683" spans="1:15" x14ac:dyDescent="0.25">
      <c r="A683" s="14" t="str">
        <f>MID(Tabla1[[#This Row],[Org 2]],1,2)</f>
        <v>06</v>
      </c>
      <c r="B683" s="21" t="s">
        <v>122</v>
      </c>
      <c r="C683" s="21" t="s">
        <v>129</v>
      </c>
      <c r="D683" s="15" t="str">
        <f>VLOOKUP(Tabla1[[#This Row],[Prog.]],Hoja2!B:C,2,FALSE)</f>
        <v>Bibliotecas públicas</v>
      </c>
      <c r="E683" s="16" t="str">
        <f t="shared" si="22"/>
        <v>1</v>
      </c>
      <c r="F683" s="16" t="str">
        <f t="shared" si="23"/>
        <v>13</v>
      </c>
      <c r="G683" s="21" t="s">
        <v>451</v>
      </c>
      <c r="H683" t="s">
        <v>452</v>
      </c>
      <c r="I683">
        <v>20000</v>
      </c>
      <c r="J683">
        <v>0</v>
      </c>
      <c r="K683">
        <v>20000</v>
      </c>
      <c r="L683">
        <v>49001.49</v>
      </c>
      <c r="M683">
        <v>49001.49</v>
      </c>
      <c r="N683">
        <v>44512.63</v>
      </c>
      <c r="O683">
        <v>44512.63</v>
      </c>
    </row>
    <row r="684" spans="1:15" x14ac:dyDescent="0.25">
      <c r="A684" s="14" t="str">
        <f>MID(Tabla1[[#This Row],[Org 2]],1,2)</f>
        <v>06</v>
      </c>
      <c r="B684" s="21" t="s">
        <v>122</v>
      </c>
      <c r="C684" s="21" t="s">
        <v>129</v>
      </c>
      <c r="D684" s="15" t="str">
        <f>VLOOKUP(Tabla1[[#This Row],[Prog.]],Hoja2!B:C,2,FALSE)</f>
        <v>Bibliotecas públicas</v>
      </c>
      <c r="E684" s="16" t="str">
        <f t="shared" si="22"/>
        <v>1</v>
      </c>
      <c r="F684" s="16" t="str">
        <f t="shared" si="23"/>
        <v>15</v>
      </c>
      <c r="G684" s="21" t="s">
        <v>587</v>
      </c>
      <c r="H684" t="s">
        <v>588</v>
      </c>
      <c r="I684">
        <v>5000</v>
      </c>
      <c r="J684">
        <v>0</v>
      </c>
      <c r="K684">
        <v>5000</v>
      </c>
      <c r="L684">
        <v>2848.14</v>
      </c>
      <c r="M684">
        <v>2848.14</v>
      </c>
      <c r="N684">
        <v>2848.14</v>
      </c>
      <c r="O684">
        <v>2848.14</v>
      </c>
    </row>
    <row r="685" spans="1:15" x14ac:dyDescent="0.25">
      <c r="A685" s="14" t="str">
        <f>MID(Tabla1[[#This Row],[Org 2]],1,2)</f>
        <v>06</v>
      </c>
      <c r="B685" s="21" t="s">
        <v>122</v>
      </c>
      <c r="C685" s="21" t="s">
        <v>129</v>
      </c>
      <c r="D685" s="15" t="str">
        <f>VLOOKUP(Tabla1[[#This Row],[Prog.]],Hoja2!B:C,2,FALSE)</f>
        <v>Bibliotecas públicas</v>
      </c>
      <c r="E685" s="16" t="str">
        <f t="shared" si="22"/>
        <v>2</v>
      </c>
      <c r="F685" s="16" t="str">
        <f t="shared" si="23"/>
        <v>20</v>
      </c>
      <c r="G685" s="21" t="s">
        <v>455</v>
      </c>
      <c r="H685" t="s">
        <v>456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</row>
    <row r="686" spans="1:15" x14ac:dyDescent="0.25">
      <c r="A686" s="14" t="str">
        <f>MID(Tabla1[[#This Row],[Org 2]],1,2)</f>
        <v>06</v>
      </c>
      <c r="B686" s="21" t="s">
        <v>122</v>
      </c>
      <c r="C686" s="21" t="s">
        <v>129</v>
      </c>
      <c r="D686" s="15" t="str">
        <f>VLOOKUP(Tabla1[[#This Row],[Prog.]],Hoja2!B:C,2,FALSE)</f>
        <v>Bibliotecas públicas</v>
      </c>
      <c r="E686" s="16" t="str">
        <f t="shared" si="22"/>
        <v>2</v>
      </c>
      <c r="F686" s="16" t="str">
        <f t="shared" si="23"/>
        <v>21</v>
      </c>
      <c r="G686" s="21" t="s">
        <v>459</v>
      </c>
      <c r="H686" t="s">
        <v>460</v>
      </c>
      <c r="I686">
        <v>12000</v>
      </c>
      <c r="J686">
        <v>0</v>
      </c>
      <c r="K686">
        <v>12000</v>
      </c>
      <c r="L686">
        <v>15463.49</v>
      </c>
      <c r="M686">
        <v>5816.37</v>
      </c>
      <c r="N686">
        <v>5816.37</v>
      </c>
      <c r="O686">
        <v>5816.37</v>
      </c>
    </row>
    <row r="687" spans="1:15" x14ac:dyDescent="0.25">
      <c r="A687" s="14" t="str">
        <f>MID(Tabla1[[#This Row],[Org 2]],1,2)</f>
        <v>06</v>
      </c>
      <c r="B687" s="21" t="s">
        <v>122</v>
      </c>
      <c r="C687" s="21" t="s">
        <v>129</v>
      </c>
      <c r="D687" s="15" t="str">
        <f>VLOOKUP(Tabla1[[#This Row],[Prog.]],Hoja2!B:C,2,FALSE)</f>
        <v>Bibliotecas públicas</v>
      </c>
      <c r="E687" s="16" t="str">
        <f t="shared" si="22"/>
        <v>2</v>
      </c>
      <c r="F687" s="16" t="str">
        <f t="shared" si="23"/>
        <v>21</v>
      </c>
      <c r="G687" s="21" t="s">
        <v>461</v>
      </c>
      <c r="H687" t="s">
        <v>462</v>
      </c>
      <c r="I687">
        <v>13550</v>
      </c>
      <c r="J687">
        <v>0</v>
      </c>
      <c r="K687">
        <v>13550</v>
      </c>
      <c r="L687">
        <v>11232.06</v>
      </c>
      <c r="M687">
        <v>9452.7199999999993</v>
      </c>
      <c r="N687">
        <v>6415.26</v>
      </c>
      <c r="O687">
        <v>6415.26</v>
      </c>
    </row>
    <row r="688" spans="1:15" x14ac:dyDescent="0.25">
      <c r="A688" s="14" t="str">
        <f>MID(Tabla1[[#This Row],[Org 2]],1,2)</f>
        <v>06</v>
      </c>
      <c r="B688" s="21" t="s">
        <v>122</v>
      </c>
      <c r="C688" s="21" t="s">
        <v>129</v>
      </c>
      <c r="D688" s="15" t="str">
        <f>VLOOKUP(Tabla1[[#This Row],[Prog.]],Hoja2!B:C,2,FALSE)</f>
        <v>Bibliotecas públicas</v>
      </c>
      <c r="E688" s="16" t="str">
        <f t="shared" si="22"/>
        <v>2</v>
      </c>
      <c r="F688" s="16" t="str">
        <f t="shared" si="23"/>
        <v>21</v>
      </c>
      <c r="G688" s="21" t="s">
        <v>589</v>
      </c>
      <c r="H688" t="s">
        <v>558</v>
      </c>
      <c r="I688">
        <v>2000</v>
      </c>
      <c r="J688">
        <v>0</v>
      </c>
      <c r="K688">
        <v>2000</v>
      </c>
      <c r="L688">
        <v>36.049999999999997</v>
      </c>
      <c r="M688">
        <v>36.049999999999997</v>
      </c>
      <c r="N688">
        <v>36.049999999999997</v>
      </c>
      <c r="O688">
        <v>36.049999999999997</v>
      </c>
    </row>
    <row r="689" spans="1:15" x14ac:dyDescent="0.25">
      <c r="A689" s="14" t="str">
        <f>MID(Tabla1[[#This Row],[Org 2]],1,2)</f>
        <v>06</v>
      </c>
      <c r="B689" s="21" t="s">
        <v>122</v>
      </c>
      <c r="C689" s="21" t="s">
        <v>129</v>
      </c>
      <c r="D689" s="15" t="str">
        <f>VLOOKUP(Tabla1[[#This Row],[Prog.]],Hoja2!B:C,2,FALSE)</f>
        <v>Bibliotecas públicas</v>
      </c>
      <c r="E689" s="16" t="str">
        <f t="shared" si="22"/>
        <v>2</v>
      </c>
      <c r="F689" s="16" t="str">
        <f t="shared" si="23"/>
        <v>22</v>
      </c>
      <c r="G689" s="21" t="s">
        <v>467</v>
      </c>
      <c r="H689" t="s">
        <v>468</v>
      </c>
      <c r="I689">
        <v>65000</v>
      </c>
      <c r="J689">
        <v>0</v>
      </c>
      <c r="K689">
        <v>65000</v>
      </c>
      <c r="L689">
        <v>51791.9</v>
      </c>
      <c r="M689">
        <v>51791.9</v>
      </c>
      <c r="N689">
        <v>49480.33</v>
      </c>
      <c r="O689">
        <v>49480.33</v>
      </c>
    </row>
    <row r="690" spans="1:15" x14ac:dyDescent="0.25">
      <c r="A690" s="14" t="str">
        <f>MID(Tabla1[[#This Row],[Org 2]],1,2)</f>
        <v>06</v>
      </c>
      <c r="B690" s="21" t="s">
        <v>122</v>
      </c>
      <c r="C690" s="21" t="s">
        <v>129</v>
      </c>
      <c r="D690" s="15" t="str">
        <f>VLOOKUP(Tabla1[[#This Row],[Prog.]],Hoja2!B:C,2,FALSE)</f>
        <v>Bibliotecas públicas</v>
      </c>
      <c r="E690" s="16" t="str">
        <f t="shared" si="22"/>
        <v>2</v>
      </c>
      <c r="F690" s="16" t="str">
        <f t="shared" si="23"/>
        <v>22</v>
      </c>
      <c r="G690" s="21" t="s">
        <v>469</v>
      </c>
      <c r="H690" t="s">
        <v>470</v>
      </c>
      <c r="I690">
        <v>5000</v>
      </c>
      <c r="J690">
        <v>0</v>
      </c>
      <c r="K690">
        <v>5000</v>
      </c>
      <c r="L690">
        <v>5000</v>
      </c>
      <c r="M690">
        <v>5000</v>
      </c>
      <c r="N690">
        <v>2786.87</v>
      </c>
      <c r="O690">
        <v>2786.87</v>
      </c>
    </row>
    <row r="691" spans="1:15" x14ac:dyDescent="0.25">
      <c r="A691" s="14" t="str">
        <f>MID(Tabla1[[#This Row],[Org 2]],1,2)</f>
        <v>06</v>
      </c>
      <c r="B691" s="21" t="s">
        <v>122</v>
      </c>
      <c r="C691" s="21" t="s">
        <v>129</v>
      </c>
      <c r="D691" s="15" t="str">
        <f>VLOOKUP(Tabla1[[#This Row],[Prog.]],Hoja2!B:C,2,FALSE)</f>
        <v>Bibliotecas públicas</v>
      </c>
      <c r="E691" s="16" t="str">
        <f t="shared" si="22"/>
        <v>2</v>
      </c>
      <c r="F691" s="16" t="str">
        <f t="shared" si="23"/>
        <v>22</v>
      </c>
      <c r="G691" s="21" t="s">
        <v>632</v>
      </c>
      <c r="H691" t="s">
        <v>633</v>
      </c>
      <c r="I691">
        <v>10750</v>
      </c>
      <c r="J691">
        <v>0</v>
      </c>
      <c r="K691">
        <v>10750</v>
      </c>
      <c r="L691">
        <v>10242</v>
      </c>
      <c r="M691">
        <v>10242</v>
      </c>
      <c r="N691">
        <v>3882.3</v>
      </c>
      <c r="O691">
        <v>3882.3</v>
      </c>
    </row>
    <row r="692" spans="1:15" x14ac:dyDescent="0.25">
      <c r="A692" s="14" t="str">
        <f>MID(Tabla1[[#This Row],[Org 2]],1,2)</f>
        <v>06</v>
      </c>
      <c r="B692" s="21" t="s">
        <v>122</v>
      </c>
      <c r="C692" s="21" t="s">
        <v>129</v>
      </c>
      <c r="D692" s="15" t="str">
        <f>VLOOKUP(Tabla1[[#This Row],[Prog.]],Hoja2!B:C,2,FALSE)</f>
        <v>Bibliotecas públicas</v>
      </c>
      <c r="E692" s="16" t="str">
        <f t="shared" si="22"/>
        <v>2</v>
      </c>
      <c r="F692" s="16" t="str">
        <f t="shared" si="23"/>
        <v>22</v>
      </c>
      <c r="G692" s="21" t="s">
        <v>592</v>
      </c>
      <c r="H692" t="s">
        <v>593</v>
      </c>
      <c r="I692">
        <v>0</v>
      </c>
      <c r="J692">
        <v>0</v>
      </c>
      <c r="K692">
        <v>0</v>
      </c>
      <c r="L692">
        <v>538.17999999999995</v>
      </c>
      <c r="M692">
        <v>538.17999999999995</v>
      </c>
      <c r="N692">
        <v>538.17999999999995</v>
      </c>
      <c r="O692">
        <v>538.17999999999995</v>
      </c>
    </row>
    <row r="693" spans="1:15" x14ac:dyDescent="0.25">
      <c r="A693" s="14" t="str">
        <f>MID(Tabla1[[#This Row],[Org 2]],1,2)</f>
        <v>06</v>
      </c>
      <c r="B693" s="21" t="s">
        <v>122</v>
      </c>
      <c r="C693" s="21" t="s">
        <v>129</v>
      </c>
      <c r="D693" s="15" t="str">
        <f>VLOOKUP(Tabla1[[#This Row],[Prog.]],Hoja2!B:C,2,FALSE)</f>
        <v>Bibliotecas públicas</v>
      </c>
      <c r="E693" s="16" t="str">
        <f t="shared" si="22"/>
        <v>2</v>
      </c>
      <c r="F693" s="16" t="str">
        <f t="shared" si="23"/>
        <v>22</v>
      </c>
      <c r="G693" s="21" t="s">
        <v>473</v>
      </c>
      <c r="H693" t="s">
        <v>474</v>
      </c>
      <c r="I693">
        <v>15000</v>
      </c>
      <c r="J693">
        <v>0</v>
      </c>
      <c r="K693">
        <v>15000</v>
      </c>
      <c r="L693">
        <v>11852.78</v>
      </c>
      <c r="M693">
        <v>11852.78</v>
      </c>
      <c r="N693">
        <v>7724</v>
      </c>
      <c r="O693">
        <v>7724</v>
      </c>
    </row>
    <row r="694" spans="1:15" x14ac:dyDescent="0.25">
      <c r="A694" s="14" t="str">
        <f>MID(Tabla1[[#This Row],[Org 2]],1,2)</f>
        <v>06</v>
      </c>
      <c r="B694" s="21" t="s">
        <v>122</v>
      </c>
      <c r="C694" s="21" t="s">
        <v>129</v>
      </c>
      <c r="D694" s="15" t="str">
        <f>VLOOKUP(Tabla1[[#This Row],[Prog.]],Hoja2!B:C,2,FALSE)</f>
        <v>Bibliotecas públicas</v>
      </c>
      <c r="E694" s="16" t="str">
        <f t="shared" si="22"/>
        <v>2</v>
      </c>
      <c r="F694" s="16" t="str">
        <f t="shared" si="23"/>
        <v>22</v>
      </c>
      <c r="G694" s="21" t="s">
        <v>567</v>
      </c>
      <c r="H694" t="s">
        <v>568</v>
      </c>
      <c r="I694">
        <v>1500</v>
      </c>
      <c r="J694">
        <v>5760</v>
      </c>
      <c r="K694">
        <v>7260</v>
      </c>
      <c r="L694">
        <v>4450</v>
      </c>
      <c r="M694">
        <v>4450</v>
      </c>
      <c r="N694">
        <v>3611.5</v>
      </c>
      <c r="O694">
        <v>3611.5</v>
      </c>
    </row>
    <row r="695" spans="1:15" x14ac:dyDescent="0.25">
      <c r="A695" s="14" t="str">
        <f>MID(Tabla1[[#This Row],[Org 2]],1,2)</f>
        <v>06</v>
      </c>
      <c r="B695" s="21" t="s">
        <v>122</v>
      </c>
      <c r="C695" s="21" t="s">
        <v>129</v>
      </c>
      <c r="D695" s="15" t="str">
        <f>VLOOKUP(Tabla1[[#This Row],[Prog.]],Hoja2!B:C,2,FALSE)</f>
        <v>Bibliotecas públicas</v>
      </c>
      <c r="E695" s="16" t="str">
        <f t="shared" si="22"/>
        <v>2</v>
      </c>
      <c r="F695" s="16" t="str">
        <f t="shared" si="23"/>
        <v>22</v>
      </c>
      <c r="G695" s="21" t="s">
        <v>479</v>
      </c>
      <c r="H695" t="s">
        <v>480</v>
      </c>
      <c r="I695">
        <v>1000</v>
      </c>
      <c r="J695">
        <v>0</v>
      </c>
      <c r="K695">
        <v>1000</v>
      </c>
      <c r="L695">
        <v>0</v>
      </c>
      <c r="M695">
        <v>0</v>
      </c>
      <c r="N695">
        <v>0</v>
      </c>
      <c r="O695">
        <v>0</v>
      </c>
    </row>
    <row r="696" spans="1:15" x14ac:dyDescent="0.25">
      <c r="A696" s="14" t="str">
        <f>MID(Tabla1[[#This Row],[Org 2]],1,2)</f>
        <v>06</v>
      </c>
      <c r="B696" s="21" t="s">
        <v>122</v>
      </c>
      <c r="C696" s="21" t="s">
        <v>129</v>
      </c>
      <c r="D696" s="15" t="str">
        <f>VLOOKUP(Tabla1[[#This Row],[Prog.]],Hoja2!B:C,2,FALSE)</f>
        <v>Bibliotecas públicas</v>
      </c>
      <c r="E696" s="16" t="str">
        <f t="shared" si="22"/>
        <v>2</v>
      </c>
      <c r="F696" s="16" t="str">
        <f t="shared" si="23"/>
        <v>22</v>
      </c>
      <c r="G696" s="21" t="s">
        <v>483</v>
      </c>
      <c r="H696" t="s">
        <v>484</v>
      </c>
      <c r="I696">
        <v>8000</v>
      </c>
      <c r="J696">
        <v>0</v>
      </c>
      <c r="K696">
        <v>8000</v>
      </c>
      <c r="L696">
        <v>472.44</v>
      </c>
      <c r="M696">
        <v>472.44</v>
      </c>
      <c r="N696">
        <v>341.36</v>
      </c>
      <c r="O696">
        <v>341.36</v>
      </c>
    </row>
    <row r="697" spans="1:15" x14ac:dyDescent="0.25">
      <c r="A697" s="14" t="str">
        <f>MID(Tabla1[[#This Row],[Org 2]],1,2)</f>
        <v>06</v>
      </c>
      <c r="B697" s="21" t="s">
        <v>122</v>
      </c>
      <c r="C697" s="21" t="s">
        <v>129</v>
      </c>
      <c r="D697" s="15" t="str">
        <f>VLOOKUP(Tabla1[[#This Row],[Prog.]],Hoja2!B:C,2,FALSE)</f>
        <v>Bibliotecas públicas</v>
      </c>
      <c r="E697" s="16" t="str">
        <f t="shared" si="22"/>
        <v>2</v>
      </c>
      <c r="F697" s="16" t="str">
        <f t="shared" si="23"/>
        <v>22</v>
      </c>
      <c r="G697" s="21" t="s">
        <v>485</v>
      </c>
      <c r="H697" t="s">
        <v>486</v>
      </c>
      <c r="I697">
        <v>90000</v>
      </c>
      <c r="J697">
        <v>0</v>
      </c>
      <c r="K697">
        <v>90000</v>
      </c>
      <c r="L697">
        <v>65930.95</v>
      </c>
      <c r="M697">
        <v>65930.95</v>
      </c>
      <c r="N697">
        <v>49448.25</v>
      </c>
      <c r="O697">
        <v>49448.25</v>
      </c>
    </row>
    <row r="698" spans="1:15" x14ac:dyDescent="0.25">
      <c r="A698" s="14" t="str">
        <f>MID(Tabla1[[#This Row],[Org 2]],1,2)</f>
        <v>06</v>
      </c>
      <c r="B698" s="21" t="s">
        <v>122</v>
      </c>
      <c r="C698" s="21" t="s">
        <v>129</v>
      </c>
      <c r="D698" s="15" t="str">
        <f>VLOOKUP(Tabla1[[#This Row],[Prog.]],Hoja2!B:C,2,FALSE)</f>
        <v>Bibliotecas públicas</v>
      </c>
      <c r="E698" s="16" t="str">
        <f t="shared" si="22"/>
        <v>2</v>
      </c>
      <c r="F698" s="16" t="str">
        <f t="shared" si="23"/>
        <v>22</v>
      </c>
      <c r="G698" s="21" t="s">
        <v>489</v>
      </c>
      <c r="H698" t="s">
        <v>490</v>
      </c>
      <c r="I698">
        <v>362900</v>
      </c>
      <c r="J698">
        <v>0</v>
      </c>
      <c r="K698">
        <v>362900</v>
      </c>
      <c r="L698">
        <v>380967.83</v>
      </c>
      <c r="M698">
        <v>380967.83</v>
      </c>
      <c r="N698">
        <v>264551.08</v>
      </c>
      <c r="O698">
        <v>261718.58</v>
      </c>
    </row>
    <row r="699" spans="1:15" x14ac:dyDescent="0.25">
      <c r="A699" s="14" t="str">
        <f>MID(Tabla1[[#This Row],[Org 2]],1,2)</f>
        <v>06</v>
      </c>
      <c r="B699" s="21" t="s">
        <v>122</v>
      </c>
      <c r="C699" s="21" t="s">
        <v>129</v>
      </c>
      <c r="D699" s="15" t="str">
        <f>VLOOKUP(Tabla1[[#This Row],[Prog.]],Hoja2!B:C,2,FALSE)</f>
        <v>Bibliotecas públicas</v>
      </c>
      <c r="E699" s="16" t="str">
        <f t="shared" si="22"/>
        <v>4</v>
      </c>
      <c r="F699" s="16" t="str">
        <f t="shared" si="23"/>
        <v>48</v>
      </c>
      <c r="G699" s="21" t="s">
        <v>765</v>
      </c>
      <c r="H699" t="s">
        <v>766</v>
      </c>
      <c r="I699">
        <v>3000</v>
      </c>
      <c r="J699">
        <v>0</v>
      </c>
      <c r="K699">
        <v>3000</v>
      </c>
      <c r="L699">
        <v>3000</v>
      </c>
      <c r="M699">
        <v>3000</v>
      </c>
      <c r="N699">
        <v>3000</v>
      </c>
      <c r="O699">
        <v>3000</v>
      </c>
    </row>
    <row r="700" spans="1:15" x14ac:dyDescent="0.25">
      <c r="A700" s="14" t="str">
        <f>MID(Tabla1[[#This Row],[Org 2]],1,2)</f>
        <v>06</v>
      </c>
      <c r="B700" s="21" t="s">
        <v>122</v>
      </c>
      <c r="C700" s="21" t="s">
        <v>129</v>
      </c>
      <c r="D700" s="15" t="str">
        <f>VLOOKUP(Tabla1[[#This Row],[Prog.]],Hoja2!B:C,2,FALSE)</f>
        <v>Bibliotecas públicas</v>
      </c>
      <c r="E700" s="16" t="str">
        <f t="shared" si="22"/>
        <v>6</v>
      </c>
      <c r="F700" s="16" t="str">
        <f t="shared" si="23"/>
        <v>62</v>
      </c>
      <c r="G700" s="21" t="s">
        <v>561</v>
      </c>
      <c r="H700" t="s">
        <v>562</v>
      </c>
      <c r="I700">
        <v>120000</v>
      </c>
      <c r="J700">
        <v>0</v>
      </c>
      <c r="K700">
        <v>120000</v>
      </c>
      <c r="L700">
        <v>120000</v>
      </c>
      <c r="M700">
        <v>79875.64</v>
      </c>
      <c r="N700">
        <v>79875.64</v>
      </c>
      <c r="O700">
        <v>76087.47</v>
      </c>
    </row>
    <row r="701" spans="1:15" x14ac:dyDescent="0.25">
      <c r="A701" s="14" t="str">
        <f>MID(Tabla1[[#This Row],[Org 2]],1,2)</f>
        <v>06</v>
      </c>
      <c r="B701" s="21" t="s">
        <v>122</v>
      </c>
      <c r="C701" s="21" t="s">
        <v>129</v>
      </c>
      <c r="D701" s="15" t="str">
        <f>VLOOKUP(Tabla1[[#This Row],[Prog.]],Hoja2!B:C,2,FALSE)</f>
        <v>Bibliotecas públicas</v>
      </c>
      <c r="E701" s="16" t="str">
        <f t="shared" si="22"/>
        <v>6</v>
      </c>
      <c r="F701" s="16" t="str">
        <f t="shared" si="23"/>
        <v>63</v>
      </c>
      <c r="G701" s="21" t="s">
        <v>564</v>
      </c>
      <c r="H701" t="s">
        <v>554</v>
      </c>
      <c r="I701">
        <v>9000</v>
      </c>
      <c r="J701">
        <v>0</v>
      </c>
      <c r="K701">
        <v>9000</v>
      </c>
      <c r="L701">
        <v>9936.8700000000008</v>
      </c>
      <c r="M701">
        <v>9936.8700000000008</v>
      </c>
      <c r="N701">
        <v>3008.06</v>
      </c>
      <c r="O701">
        <v>3008.06</v>
      </c>
    </row>
    <row r="702" spans="1:15" x14ac:dyDescent="0.25">
      <c r="A702" s="14" t="str">
        <f>MID(Tabla1[[#This Row],[Org 2]],1,2)</f>
        <v>06</v>
      </c>
      <c r="B702" s="21" t="s">
        <v>122</v>
      </c>
      <c r="C702" s="21" t="s">
        <v>129</v>
      </c>
      <c r="D702" s="15" t="str">
        <f>VLOOKUP(Tabla1[[#This Row],[Prog.]],Hoja2!B:C,2,FALSE)</f>
        <v>Bibliotecas públicas</v>
      </c>
      <c r="E702" s="16" t="str">
        <f t="shared" si="22"/>
        <v>6</v>
      </c>
      <c r="F702" s="16" t="str">
        <f t="shared" si="23"/>
        <v>63</v>
      </c>
      <c r="G702" s="21" t="s">
        <v>700</v>
      </c>
      <c r="H702" t="s">
        <v>558</v>
      </c>
      <c r="I702">
        <v>18000</v>
      </c>
      <c r="J702">
        <v>0</v>
      </c>
      <c r="K702">
        <v>18000</v>
      </c>
      <c r="L702">
        <v>0</v>
      </c>
      <c r="M702">
        <v>0</v>
      </c>
      <c r="N702">
        <v>0</v>
      </c>
      <c r="O702">
        <v>0</v>
      </c>
    </row>
    <row r="703" spans="1:15" x14ac:dyDescent="0.25">
      <c r="A703" s="14" t="str">
        <f>MID(Tabla1[[#This Row],[Org 2]],1,2)</f>
        <v>06</v>
      </c>
      <c r="B703" s="21" t="s">
        <v>122</v>
      </c>
      <c r="C703" s="21" t="s">
        <v>143</v>
      </c>
      <c r="D703" s="15" t="str">
        <f>VLOOKUP(Tabla1[[#This Row],[Prog.]],Hoja2!B:C,2,FALSE)</f>
        <v>Coordinación de políticas culturales</v>
      </c>
      <c r="E703" s="16" t="str">
        <f t="shared" si="22"/>
        <v>1</v>
      </c>
      <c r="F703" s="16" t="str">
        <f t="shared" si="23"/>
        <v>12</v>
      </c>
      <c r="G703" s="21" t="s">
        <v>434</v>
      </c>
      <c r="H703" t="s">
        <v>435</v>
      </c>
      <c r="I703">
        <v>15905</v>
      </c>
      <c r="J703">
        <v>0</v>
      </c>
      <c r="K703">
        <v>15905</v>
      </c>
      <c r="L703">
        <v>15786.08</v>
      </c>
      <c r="M703">
        <v>15786.08</v>
      </c>
      <c r="N703">
        <v>13599.19</v>
      </c>
      <c r="O703">
        <v>13599.19</v>
      </c>
    </row>
    <row r="704" spans="1:15" x14ac:dyDescent="0.25">
      <c r="A704" s="14" t="str">
        <f>MID(Tabla1[[#This Row],[Org 2]],1,2)</f>
        <v>06</v>
      </c>
      <c r="B704" s="21" t="s">
        <v>122</v>
      </c>
      <c r="C704" s="21" t="s">
        <v>143</v>
      </c>
      <c r="D704" s="15" t="str">
        <f>VLOOKUP(Tabla1[[#This Row],[Prog.]],Hoja2!B:C,2,FALSE)</f>
        <v>Coordinación de políticas culturales</v>
      </c>
      <c r="E704" s="16" t="str">
        <f t="shared" si="22"/>
        <v>1</v>
      </c>
      <c r="F704" s="16" t="str">
        <f t="shared" si="23"/>
        <v>12</v>
      </c>
      <c r="G704" s="21" t="s">
        <v>436</v>
      </c>
      <c r="H704" t="s">
        <v>437</v>
      </c>
      <c r="I704">
        <v>32484</v>
      </c>
      <c r="J704">
        <v>0</v>
      </c>
      <c r="K704">
        <v>32484</v>
      </c>
      <c r="L704">
        <v>22305.65</v>
      </c>
      <c r="M704">
        <v>22305.65</v>
      </c>
      <c r="N704">
        <v>15907.41</v>
      </c>
      <c r="O704">
        <v>15907.41</v>
      </c>
    </row>
    <row r="705" spans="1:15" x14ac:dyDescent="0.25">
      <c r="A705" s="14" t="str">
        <f>MID(Tabla1[[#This Row],[Org 2]],1,2)</f>
        <v>06</v>
      </c>
      <c r="B705" s="21" t="s">
        <v>122</v>
      </c>
      <c r="C705" s="21" t="s">
        <v>143</v>
      </c>
      <c r="D705" s="15" t="str">
        <f>VLOOKUP(Tabla1[[#This Row],[Prog.]],Hoja2!B:C,2,FALSE)</f>
        <v>Coordinación de políticas culturales</v>
      </c>
      <c r="E705" s="16" t="str">
        <f t="shared" ref="E705:E768" si="26">LEFT(G705,1)</f>
        <v>1</v>
      </c>
      <c r="F705" s="16" t="str">
        <f t="shared" ref="F705:F768" si="27">LEFT(G705,2)</f>
        <v>12</v>
      </c>
      <c r="G705" s="21" t="s">
        <v>440</v>
      </c>
      <c r="H705" t="s">
        <v>441</v>
      </c>
      <c r="I705">
        <v>11254</v>
      </c>
      <c r="J705">
        <v>0</v>
      </c>
      <c r="K705">
        <v>11254</v>
      </c>
      <c r="L705">
        <v>11842.55</v>
      </c>
      <c r="M705">
        <v>11842.55</v>
      </c>
      <c r="N705">
        <v>8844.65</v>
      </c>
      <c r="O705">
        <v>8844.65</v>
      </c>
    </row>
    <row r="706" spans="1:15" x14ac:dyDescent="0.25">
      <c r="A706" s="14" t="str">
        <f>MID(Tabla1[[#This Row],[Org 2]],1,2)</f>
        <v>06</v>
      </c>
      <c r="B706" s="21" t="s">
        <v>122</v>
      </c>
      <c r="C706" s="21" t="s">
        <v>143</v>
      </c>
      <c r="D706" s="15" t="str">
        <f>VLOOKUP(Tabla1[[#This Row],[Prog.]],Hoja2!B:C,2,FALSE)</f>
        <v>Coordinación de políticas culturales</v>
      </c>
      <c r="E706" s="16" t="str">
        <f t="shared" si="26"/>
        <v>1</v>
      </c>
      <c r="F706" s="16" t="str">
        <f t="shared" si="27"/>
        <v>12</v>
      </c>
      <c r="G706" s="21" t="s">
        <v>442</v>
      </c>
      <c r="H706" t="s">
        <v>443</v>
      </c>
      <c r="I706">
        <v>32276</v>
      </c>
      <c r="J706">
        <v>0</v>
      </c>
      <c r="K706">
        <v>32276</v>
      </c>
      <c r="L706">
        <v>25799.49</v>
      </c>
      <c r="M706">
        <v>25799.49</v>
      </c>
      <c r="N706">
        <v>19953.97</v>
      </c>
      <c r="O706">
        <v>19953.97</v>
      </c>
    </row>
    <row r="707" spans="1:15" x14ac:dyDescent="0.25">
      <c r="A707" s="14" t="str">
        <f>MID(Tabla1[[#This Row],[Org 2]],1,2)</f>
        <v>06</v>
      </c>
      <c r="B707" s="21" t="s">
        <v>122</v>
      </c>
      <c r="C707" s="21" t="s">
        <v>143</v>
      </c>
      <c r="D707" s="15" t="str">
        <f>VLOOKUP(Tabla1[[#This Row],[Prog.]],Hoja2!B:C,2,FALSE)</f>
        <v>Coordinación de políticas culturales</v>
      </c>
      <c r="E707" s="16" t="str">
        <f t="shared" si="26"/>
        <v>1</v>
      </c>
      <c r="F707" s="16" t="str">
        <f t="shared" si="27"/>
        <v>12</v>
      </c>
      <c r="G707" s="21" t="s">
        <v>444</v>
      </c>
      <c r="H707" t="s">
        <v>445</v>
      </c>
      <c r="I707">
        <v>72752</v>
      </c>
      <c r="J707">
        <v>0</v>
      </c>
      <c r="K707">
        <v>72752</v>
      </c>
      <c r="L707">
        <v>59121.8</v>
      </c>
      <c r="M707">
        <v>59121.8</v>
      </c>
      <c r="N707">
        <v>46309.919999999998</v>
      </c>
      <c r="O707">
        <v>46309.919999999998</v>
      </c>
    </row>
    <row r="708" spans="1:15" x14ac:dyDescent="0.25">
      <c r="A708" s="14" t="str">
        <f>MID(Tabla1[[#This Row],[Org 2]],1,2)</f>
        <v>06</v>
      </c>
      <c r="B708" s="21" t="s">
        <v>122</v>
      </c>
      <c r="C708" s="21" t="s">
        <v>143</v>
      </c>
      <c r="D708" s="15" t="str">
        <f>VLOOKUP(Tabla1[[#This Row],[Prog.]],Hoja2!B:C,2,FALSE)</f>
        <v>Coordinación de políticas culturales</v>
      </c>
      <c r="E708" s="16" t="str">
        <f t="shared" si="26"/>
        <v>1</v>
      </c>
      <c r="F708" s="16" t="str">
        <f t="shared" si="27"/>
        <v>12</v>
      </c>
      <c r="G708" s="21" t="s">
        <v>446</v>
      </c>
      <c r="H708" t="s">
        <v>447</v>
      </c>
      <c r="I708">
        <v>5030</v>
      </c>
      <c r="J708">
        <v>0</v>
      </c>
      <c r="K708">
        <v>5030</v>
      </c>
      <c r="L708">
        <v>5363.33</v>
      </c>
      <c r="M708">
        <v>5363.33</v>
      </c>
      <c r="N708">
        <v>4080.18</v>
      </c>
      <c r="O708">
        <v>4080.18</v>
      </c>
    </row>
    <row r="709" spans="1:15" x14ac:dyDescent="0.25">
      <c r="A709" s="14" t="str">
        <f>MID(Tabla1[[#This Row],[Org 2]],1,2)</f>
        <v>06</v>
      </c>
      <c r="B709" s="21" t="s">
        <v>122</v>
      </c>
      <c r="C709" s="21" t="s">
        <v>143</v>
      </c>
      <c r="D709" s="15" t="str">
        <f>VLOOKUP(Tabla1[[#This Row],[Prog.]],Hoja2!B:C,2,FALSE)</f>
        <v>Coordinación de políticas culturales</v>
      </c>
      <c r="E709" s="16" t="str">
        <f t="shared" si="26"/>
        <v>2</v>
      </c>
      <c r="F709" s="16" t="str">
        <f t="shared" si="27"/>
        <v>21</v>
      </c>
      <c r="G709" s="21" t="s">
        <v>589</v>
      </c>
      <c r="H709" t="s">
        <v>558</v>
      </c>
      <c r="I709">
        <v>20000</v>
      </c>
      <c r="J709">
        <v>0</v>
      </c>
      <c r="K709">
        <v>20000</v>
      </c>
      <c r="L709">
        <v>7321.37</v>
      </c>
      <c r="M709">
        <v>7321.37</v>
      </c>
      <c r="N709">
        <v>188.42</v>
      </c>
      <c r="O709">
        <v>188.42</v>
      </c>
    </row>
    <row r="710" spans="1:15" x14ac:dyDescent="0.25">
      <c r="A710" s="14" t="str">
        <f>MID(Tabla1[[#This Row],[Org 2]],1,2)</f>
        <v>06</v>
      </c>
      <c r="B710" s="21" t="s">
        <v>122</v>
      </c>
      <c r="C710" s="21" t="s">
        <v>143</v>
      </c>
      <c r="D710" s="15" t="str">
        <f>VLOOKUP(Tabla1[[#This Row],[Prog.]],Hoja2!B:C,2,FALSE)</f>
        <v>Coordinación de políticas culturales</v>
      </c>
      <c r="E710" s="16" t="str">
        <f t="shared" si="26"/>
        <v>2</v>
      </c>
      <c r="F710" s="16" t="str">
        <f t="shared" si="27"/>
        <v>22</v>
      </c>
      <c r="G710" s="21" t="s">
        <v>469</v>
      </c>
      <c r="H710" t="s">
        <v>470</v>
      </c>
      <c r="I710">
        <v>8000</v>
      </c>
      <c r="J710">
        <v>0</v>
      </c>
      <c r="K710">
        <v>8000</v>
      </c>
      <c r="L710">
        <v>8000</v>
      </c>
      <c r="M710">
        <v>8000</v>
      </c>
      <c r="N710">
        <v>2829.39</v>
      </c>
      <c r="O710">
        <v>2829.39</v>
      </c>
    </row>
    <row r="711" spans="1:15" x14ac:dyDescent="0.25">
      <c r="A711" s="14" t="str">
        <f>MID(Tabla1[[#This Row],[Org 2]],1,2)</f>
        <v>06</v>
      </c>
      <c r="B711" s="21" t="s">
        <v>122</v>
      </c>
      <c r="C711" s="21" t="s">
        <v>143</v>
      </c>
      <c r="D711" s="15" t="str">
        <f>VLOOKUP(Tabla1[[#This Row],[Prog.]],Hoja2!B:C,2,FALSE)</f>
        <v>Coordinación de políticas culturales</v>
      </c>
      <c r="E711" s="16" t="str">
        <f t="shared" si="26"/>
        <v>2</v>
      </c>
      <c r="F711" s="16" t="str">
        <f t="shared" si="27"/>
        <v>22</v>
      </c>
      <c r="G711" s="21" t="s">
        <v>592</v>
      </c>
      <c r="H711" t="s">
        <v>593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</row>
    <row r="712" spans="1:15" x14ac:dyDescent="0.25">
      <c r="A712" s="14" t="str">
        <f>MID(Tabla1[[#This Row],[Org 2]],1,2)</f>
        <v>06</v>
      </c>
      <c r="B712" s="21" t="s">
        <v>122</v>
      </c>
      <c r="C712" s="21" t="s">
        <v>143</v>
      </c>
      <c r="D712" s="15" t="str">
        <f>VLOOKUP(Tabla1[[#This Row],[Prog.]],Hoja2!B:C,2,FALSE)</f>
        <v>Coordinación de políticas culturales</v>
      </c>
      <c r="E712" s="16" t="str">
        <f t="shared" si="26"/>
        <v>2</v>
      </c>
      <c r="F712" s="16" t="str">
        <f t="shared" si="27"/>
        <v>22</v>
      </c>
      <c r="G712" s="21" t="s">
        <v>479</v>
      </c>
      <c r="H712" t="s">
        <v>480</v>
      </c>
      <c r="I712">
        <v>10000</v>
      </c>
      <c r="J712">
        <v>0</v>
      </c>
      <c r="K712">
        <v>10000</v>
      </c>
      <c r="L712">
        <v>907.5</v>
      </c>
      <c r="M712">
        <v>907.5</v>
      </c>
      <c r="N712">
        <v>907.5</v>
      </c>
      <c r="O712">
        <v>907.5</v>
      </c>
    </row>
    <row r="713" spans="1:15" x14ac:dyDescent="0.25">
      <c r="A713" s="14" t="str">
        <f>MID(Tabla1[[#This Row],[Org 2]],1,2)</f>
        <v>06</v>
      </c>
      <c r="B713" s="21" t="s">
        <v>122</v>
      </c>
      <c r="C713" s="21" t="s">
        <v>143</v>
      </c>
      <c r="D713" s="15" t="str">
        <f>VLOOKUP(Tabla1[[#This Row],[Prog.]],Hoja2!B:C,2,FALSE)</f>
        <v>Coordinación de políticas culturales</v>
      </c>
      <c r="E713" s="16" t="str">
        <f t="shared" si="26"/>
        <v>2</v>
      </c>
      <c r="F713" s="16" t="str">
        <f t="shared" si="27"/>
        <v>22</v>
      </c>
      <c r="G713" s="21" t="s">
        <v>692</v>
      </c>
      <c r="H713" t="s">
        <v>693</v>
      </c>
      <c r="I713">
        <v>150000</v>
      </c>
      <c r="J713">
        <v>0</v>
      </c>
      <c r="K713">
        <v>150000</v>
      </c>
      <c r="L713">
        <v>114352.75</v>
      </c>
      <c r="M713">
        <v>114352.75</v>
      </c>
      <c r="N713">
        <v>103432.57</v>
      </c>
      <c r="O713">
        <v>103432.57</v>
      </c>
    </row>
    <row r="714" spans="1:15" x14ac:dyDescent="0.25">
      <c r="A714" s="14" t="str">
        <f>MID(Tabla1[[#This Row],[Org 2]],1,2)</f>
        <v>06</v>
      </c>
      <c r="B714" s="21" t="s">
        <v>122</v>
      </c>
      <c r="C714" s="21" t="s">
        <v>143</v>
      </c>
      <c r="D714" s="15" t="str">
        <f>VLOOKUP(Tabla1[[#This Row],[Prog.]],Hoja2!B:C,2,FALSE)</f>
        <v>Coordinación de políticas culturales</v>
      </c>
      <c r="E714" s="16" t="str">
        <f t="shared" si="26"/>
        <v>2</v>
      </c>
      <c r="F714" s="16" t="str">
        <f t="shared" si="27"/>
        <v>22</v>
      </c>
      <c r="G714" s="21" t="s">
        <v>483</v>
      </c>
      <c r="H714" t="s">
        <v>484</v>
      </c>
      <c r="I714">
        <v>20000</v>
      </c>
      <c r="J714">
        <v>0</v>
      </c>
      <c r="K714">
        <v>20000</v>
      </c>
      <c r="L714">
        <v>12539.72</v>
      </c>
      <c r="M714">
        <v>12539.72</v>
      </c>
      <c r="N714">
        <v>8326.0400000000009</v>
      </c>
      <c r="O714">
        <v>8326.0400000000009</v>
      </c>
    </row>
    <row r="715" spans="1:15" x14ac:dyDescent="0.25">
      <c r="A715" s="14" t="str">
        <f>MID(Tabla1[[#This Row],[Org 2]],1,2)</f>
        <v>06</v>
      </c>
      <c r="B715" s="21" t="s">
        <v>122</v>
      </c>
      <c r="C715" s="21" t="s">
        <v>143</v>
      </c>
      <c r="D715" s="15" t="str">
        <f>VLOOKUP(Tabla1[[#This Row],[Prog.]],Hoja2!B:C,2,FALSE)</f>
        <v>Coordinación de políticas culturales</v>
      </c>
      <c r="E715" s="16" t="str">
        <f t="shared" si="26"/>
        <v>2</v>
      </c>
      <c r="F715" s="16" t="str">
        <f t="shared" si="27"/>
        <v>22</v>
      </c>
      <c r="G715" s="21" t="s">
        <v>694</v>
      </c>
      <c r="H715" t="s">
        <v>695</v>
      </c>
      <c r="I715">
        <v>15000</v>
      </c>
      <c r="J715">
        <v>0</v>
      </c>
      <c r="K715">
        <v>15000</v>
      </c>
      <c r="L715">
        <v>12347.1</v>
      </c>
      <c r="M715">
        <v>12347.1</v>
      </c>
      <c r="N715">
        <v>10527.06</v>
      </c>
      <c r="O715">
        <v>10527.06</v>
      </c>
    </row>
    <row r="716" spans="1:15" x14ac:dyDescent="0.25">
      <c r="A716" s="14" t="str">
        <f>MID(Tabla1[[#This Row],[Org 2]],1,2)</f>
        <v>06</v>
      </c>
      <c r="B716" s="21" t="s">
        <v>122</v>
      </c>
      <c r="C716" s="21" t="s">
        <v>143</v>
      </c>
      <c r="D716" s="15" t="str">
        <f>VLOOKUP(Tabla1[[#This Row],[Prog.]],Hoja2!B:C,2,FALSE)</f>
        <v>Coordinación de políticas culturales</v>
      </c>
      <c r="E716" s="16" t="str">
        <f t="shared" si="26"/>
        <v>2</v>
      </c>
      <c r="F716" s="16" t="str">
        <f t="shared" si="27"/>
        <v>22</v>
      </c>
      <c r="G716" s="21" t="s">
        <v>487</v>
      </c>
      <c r="H716" t="s">
        <v>488</v>
      </c>
      <c r="I716">
        <v>7000</v>
      </c>
      <c r="J716">
        <v>0</v>
      </c>
      <c r="K716">
        <v>7000</v>
      </c>
      <c r="L716">
        <v>0</v>
      </c>
      <c r="M716">
        <v>0</v>
      </c>
      <c r="N716">
        <v>0</v>
      </c>
      <c r="O716">
        <v>0</v>
      </c>
    </row>
    <row r="717" spans="1:15" x14ac:dyDescent="0.25">
      <c r="A717" s="14" t="str">
        <f>MID(Tabla1[[#This Row],[Org 2]],1,2)</f>
        <v>06</v>
      </c>
      <c r="B717" s="21" t="s">
        <v>122</v>
      </c>
      <c r="C717" s="21" t="s">
        <v>143</v>
      </c>
      <c r="D717" s="15" t="str">
        <f>VLOOKUP(Tabla1[[#This Row],[Prog.]],Hoja2!B:C,2,FALSE)</f>
        <v>Coordinación de políticas culturales</v>
      </c>
      <c r="E717" s="16" t="str">
        <f t="shared" si="26"/>
        <v>2</v>
      </c>
      <c r="F717" s="16" t="str">
        <f t="shared" si="27"/>
        <v>22</v>
      </c>
      <c r="G717" s="21" t="s">
        <v>489</v>
      </c>
      <c r="H717" t="s">
        <v>490</v>
      </c>
      <c r="I717">
        <v>228500</v>
      </c>
      <c r="J717">
        <v>0</v>
      </c>
      <c r="K717">
        <v>228500</v>
      </c>
      <c r="L717">
        <v>184308.47</v>
      </c>
      <c r="M717">
        <v>184308.47</v>
      </c>
      <c r="N717">
        <v>116049.03</v>
      </c>
      <c r="O717">
        <v>116049.03</v>
      </c>
    </row>
    <row r="718" spans="1:15" x14ac:dyDescent="0.25">
      <c r="A718" s="14" t="str">
        <f>MID(Tabla1[[#This Row],[Org 2]],1,2)</f>
        <v>06</v>
      </c>
      <c r="B718" s="21" t="s">
        <v>122</v>
      </c>
      <c r="C718" s="21" t="s">
        <v>143</v>
      </c>
      <c r="D718" s="15" t="str">
        <f>VLOOKUP(Tabla1[[#This Row],[Prog.]],Hoja2!B:C,2,FALSE)</f>
        <v>Coordinación de políticas culturales</v>
      </c>
      <c r="E718" s="16" t="str">
        <f t="shared" si="26"/>
        <v>4</v>
      </c>
      <c r="F718" s="16" t="str">
        <f t="shared" si="27"/>
        <v>41</v>
      </c>
      <c r="G718" s="21" t="s">
        <v>767</v>
      </c>
      <c r="H718" t="s">
        <v>768</v>
      </c>
      <c r="I718">
        <v>10536945</v>
      </c>
      <c r="J718">
        <v>600000</v>
      </c>
      <c r="K718">
        <v>11136945</v>
      </c>
      <c r="L718">
        <v>11136945</v>
      </c>
      <c r="M718">
        <v>11136945</v>
      </c>
      <c r="N718">
        <v>10536945</v>
      </c>
      <c r="O718">
        <v>10536945</v>
      </c>
    </row>
    <row r="719" spans="1:15" x14ac:dyDescent="0.25">
      <c r="A719" s="14" t="str">
        <f>MID(Tabla1[[#This Row],[Org 2]],1,2)</f>
        <v>06</v>
      </c>
      <c r="B719" s="21" t="s">
        <v>122</v>
      </c>
      <c r="C719" s="21" t="s">
        <v>143</v>
      </c>
      <c r="D719" s="15" t="str">
        <f>VLOOKUP(Tabla1[[#This Row],[Prog.]],Hoja2!B:C,2,FALSE)</f>
        <v>Coordinación de políticas culturales</v>
      </c>
      <c r="E719" s="16" t="str">
        <f t="shared" si="26"/>
        <v>4</v>
      </c>
      <c r="F719" s="16" t="str">
        <f t="shared" si="27"/>
        <v>47</v>
      </c>
      <c r="G719" s="21" t="s">
        <v>769</v>
      </c>
      <c r="H719" t="s">
        <v>770</v>
      </c>
      <c r="I719">
        <v>50000</v>
      </c>
      <c r="J719">
        <v>0</v>
      </c>
      <c r="K719">
        <v>50000</v>
      </c>
      <c r="L719">
        <v>50000</v>
      </c>
      <c r="M719">
        <v>50000</v>
      </c>
      <c r="N719">
        <v>50000</v>
      </c>
      <c r="O719">
        <v>50000</v>
      </c>
    </row>
    <row r="720" spans="1:15" x14ac:dyDescent="0.25">
      <c r="A720" s="14" t="str">
        <f>MID(Tabla1[[#This Row],[Org 2]],1,2)</f>
        <v>06</v>
      </c>
      <c r="B720" s="21" t="s">
        <v>122</v>
      </c>
      <c r="C720" s="21" t="s">
        <v>143</v>
      </c>
      <c r="D720" s="15" t="str">
        <f>VLOOKUP(Tabla1[[#This Row],[Prog.]],Hoja2!B:C,2,FALSE)</f>
        <v>Coordinación de políticas culturales</v>
      </c>
      <c r="E720" s="16" t="str">
        <f t="shared" si="26"/>
        <v>4</v>
      </c>
      <c r="F720" s="16" t="str">
        <f t="shared" si="27"/>
        <v>48</v>
      </c>
      <c r="G720" s="21" t="s">
        <v>771</v>
      </c>
      <c r="H720" t="s">
        <v>772</v>
      </c>
      <c r="I720">
        <v>5000</v>
      </c>
      <c r="J720">
        <v>0</v>
      </c>
      <c r="K720">
        <v>5000</v>
      </c>
      <c r="L720">
        <v>0</v>
      </c>
      <c r="M720">
        <v>0</v>
      </c>
      <c r="N720">
        <v>0</v>
      </c>
      <c r="O720">
        <v>0</v>
      </c>
    </row>
    <row r="721" spans="1:15" x14ac:dyDescent="0.25">
      <c r="A721" s="14" t="str">
        <f>MID(Tabla1[[#This Row],[Org 2]],1,2)</f>
        <v>06</v>
      </c>
      <c r="B721" s="21" t="s">
        <v>122</v>
      </c>
      <c r="C721" s="21" t="s">
        <v>143</v>
      </c>
      <c r="D721" s="15" t="str">
        <f>VLOOKUP(Tabla1[[#This Row],[Prog.]],Hoja2!B:C,2,FALSE)</f>
        <v>Coordinación de políticas culturales</v>
      </c>
      <c r="E721" s="16" t="str">
        <f t="shared" si="26"/>
        <v>4</v>
      </c>
      <c r="F721" s="16" t="str">
        <f t="shared" si="27"/>
        <v>48</v>
      </c>
      <c r="G721" s="21" t="s">
        <v>773</v>
      </c>
      <c r="H721" t="s">
        <v>774</v>
      </c>
      <c r="I721">
        <v>22000</v>
      </c>
      <c r="J721">
        <v>0</v>
      </c>
      <c r="K721">
        <v>22000</v>
      </c>
      <c r="L721">
        <v>0</v>
      </c>
      <c r="M721">
        <v>0</v>
      </c>
      <c r="N721">
        <v>0</v>
      </c>
      <c r="O721">
        <v>0</v>
      </c>
    </row>
    <row r="722" spans="1:15" x14ac:dyDescent="0.25">
      <c r="A722" s="14" t="str">
        <f>MID(Tabla1[[#This Row],[Org 2]],1,2)</f>
        <v>06</v>
      </c>
      <c r="B722" s="21" t="s">
        <v>122</v>
      </c>
      <c r="C722" s="21" t="s">
        <v>143</v>
      </c>
      <c r="D722" s="15" t="str">
        <f>VLOOKUP(Tabla1[[#This Row],[Prog.]],Hoja2!B:C,2,FALSE)</f>
        <v>Coordinación de políticas culturales</v>
      </c>
      <c r="E722" s="16" t="str">
        <f t="shared" si="26"/>
        <v>4</v>
      </c>
      <c r="F722" s="16" t="str">
        <f t="shared" si="27"/>
        <v>48</v>
      </c>
      <c r="G722" s="21" t="s">
        <v>775</v>
      </c>
      <c r="H722" t="s">
        <v>776</v>
      </c>
      <c r="I722">
        <v>120000</v>
      </c>
      <c r="J722">
        <v>0</v>
      </c>
      <c r="K722">
        <v>120000</v>
      </c>
      <c r="L722">
        <v>120000</v>
      </c>
      <c r="M722">
        <v>120000</v>
      </c>
      <c r="N722">
        <v>120000</v>
      </c>
      <c r="O722">
        <v>120000</v>
      </c>
    </row>
    <row r="723" spans="1:15" x14ac:dyDescent="0.25">
      <c r="A723" s="14" t="str">
        <f>MID(Tabla1[[#This Row],[Org 2]],1,2)</f>
        <v>06</v>
      </c>
      <c r="B723" s="21" t="s">
        <v>122</v>
      </c>
      <c r="C723" s="21" t="s">
        <v>143</v>
      </c>
      <c r="D723" s="15" t="str">
        <f>VLOOKUP(Tabla1[[#This Row],[Prog.]],Hoja2!B:C,2,FALSE)</f>
        <v>Coordinación de políticas culturales</v>
      </c>
      <c r="E723" s="16" t="str">
        <f t="shared" si="26"/>
        <v>4</v>
      </c>
      <c r="F723" s="16" t="str">
        <f t="shared" si="27"/>
        <v>48</v>
      </c>
      <c r="G723" s="21" t="s">
        <v>777</v>
      </c>
      <c r="H723" t="s">
        <v>778</v>
      </c>
      <c r="I723">
        <v>21500</v>
      </c>
      <c r="J723">
        <v>0</v>
      </c>
      <c r="K723">
        <v>21500</v>
      </c>
      <c r="L723">
        <v>0</v>
      </c>
      <c r="M723">
        <v>0</v>
      </c>
      <c r="N723">
        <v>0</v>
      </c>
      <c r="O723">
        <v>0</v>
      </c>
    </row>
    <row r="724" spans="1:15" x14ac:dyDescent="0.25">
      <c r="A724" s="14" t="str">
        <f>MID(Tabla1[[#This Row],[Org 2]],1,2)</f>
        <v>06</v>
      </c>
      <c r="B724" s="21" t="s">
        <v>122</v>
      </c>
      <c r="C724" s="21" t="s">
        <v>143</v>
      </c>
      <c r="D724" s="15" t="str">
        <f>VLOOKUP(Tabla1[[#This Row],[Prog.]],Hoja2!B:C,2,FALSE)</f>
        <v>Coordinación de políticas culturales</v>
      </c>
      <c r="E724" s="16" t="str">
        <f t="shared" si="26"/>
        <v>4</v>
      </c>
      <c r="F724" s="16" t="str">
        <f t="shared" si="27"/>
        <v>48</v>
      </c>
      <c r="G724" s="21" t="s">
        <v>779</v>
      </c>
      <c r="H724" t="s">
        <v>780</v>
      </c>
      <c r="I724">
        <v>40000</v>
      </c>
      <c r="J724">
        <v>0</v>
      </c>
      <c r="K724">
        <v>40000</v>
      </c>
      <c r="L724">
        <v>40000</v>
      </c>
      <c r="M724">
        <v>40000</v>
      </c>
      <c r="N724">
        <v>40000</v>
      </c>
      <c r="O724">
        <v>40000</v>
      </c>
    </row>
    <row r="725" spans="1:15" x14ac:dyDescent="0.25">
      <c r="A725" s="14" t="str">
        <f>MID(Tabla1[[#This Row],[Org 2]],1,2)</f>
        <v>06</v>
      </c>
      <c r="B725" s="21" t="s">
        <v>122</v>
      </c>
      <c r="C725" s="21" t="s">
        <v>143</v>
      </c>
      <c r="D725" s="15" t="str">
        <f>VLOOKUP(Tabla1[[#This Row],[Prog.]],Hoja2!B:C,2,FALSE)</f>
        <v>Coordinación de políticas culturales</v>
      </c>
      <c r="E725" s="16" t="str">
        <f t="shared" si="26"/>
        <v>4</v>
      </c>
      <c r="F725" s="16" t="str">
        <f t="shared" si="27"/>
        <v>48</v>
      </c>
      <c r="G725" s="21" t="s">
        <v>781</v>
      </c>
      <c r="H725" t="s">
        <v>782</v>
      </c>
      <c r="I725">
        <v>15000</v>
      </c>
      <c r="J725">
        <v>0</v>
      </c>
      <c r="K725">
        <v>15000</v>
      </c>
      <c r="L725">
        <v>15000</v>
      </c>
      <c r="M725">
        <v>15000</v>
      </c>
      <c r="N725">
        <v>15000</v>
      </c>
      <c r="O725">
        <v>15000</v>
      </c>
    </row>
    <row r="726" spans="1:15" x14ac:dyDescent="0.25">
      <c r="A726" s="14" t="str">
        <f>MID(Tabla1[[#This Row],[Org 2]],1,2)</f>
        <v>06</v>
      </c>
      <c r="B726" s="21" t="s">
        <v>122</v>
      </c>
      <c r="C726" s="21" t="s">
        <v>143</v>
      </c>
      <c r="D726" s="15" t="str">
        <f>VLOOKUP(Tabla1[[#This Row],[Prog.]],Hoja2!B:C,2,FALSE)</f>
        <v>Coordinación de políticas culturales</v>
      </c>
      <c r="E726" s="16" t="str">
        <f t="shared" si="26"/>
        <v>4</v>
      </c>
      <c r="F726" s="16" t="str">
        <f t="shared" si="27"/>
        <v>48</v>
      </c>
      <c r="G726" s="21" t="s">
        <v>783</v>
      </c>
      <c r="H726" t="s">
        <v>784</v>
      </c>
      <c r="I726">
        <v>20000</v>
      </c>
      <c r="J726">
        <v>0</v>
      </c>
      <c r="K726">
        <v>20000</v>
      </c>
      <c r="L726">
        <v>20000</v>
      </c>
      <c r="M726">
        <v>20000</v>
      </c>
      <c r="N726">
        <v>20000</v>
      </c>
      <c r="O726">
        <v>20000</v>
      </c>
    </row>
    <row r="727" spans="1:15" x14ac:dyDescent="0.25">
      <c r="A727" s="14" t="str">
        <f>MID(Tabla1[[#This Row],[Org 2]],1,2)</f>
        <v>06</v>
      </c>
      <c r="B727" s="21" t="s">
        <v>122</v>
      </c>
      <c r="C727" s="21" t="s">
        <v>143</v>
      </c>
      <c r="D727" s="15" t="str">
        <f>VLOOKUP(Tabla1[[#This Row],[Prog.]],Hoja2!B:C,2,FALSE)</f>
        <v>Coordinación de políticas culturales</v>
      </c>
      <c r="E727" s="16" t="str">
        <f t="shared" si="26"/>
        <v>4</v>
      </c>
      <c r="F727" s="16" t="str">
        <f t="shared" si="27"/>
        <v>48</v>
      </c>
      <c r="G727" s="21" t="s">
        <v>785</v>
      </c>
      <c r="H727" t="s">
        <v>786</v>
      </c>
      <c r="I727">
        <v>10000</v>
      </c>
      <c r="J727">
        <v>0</v>
      </c>
      <c r="K727">
        <v>10000</v>
      </c>
      <c r="L727">
        <v>10000</v>
      </c>
      <c r="M727">
        <v>10000</v>
      </c>
      <c r="N727">
        <v>10000</v>
      </c>
      <c r="O727">
        <v>10000</v>
      </c>
    </row>
    <row r="728" spans="1:15" x14ac:dyDescent="0.25">
      <c r="A728" s="14" t="str">
        <f>MID(Tabla1[[#This Row],[Org 2]],1,2)</f>
        <v>06</v>
      </c>
      <c r="B728" s="21" t="s">
        <v>122</v>
      </c>
      <c r="C728" s="21" t="s">
        <v>143</v>
      </c>
      <c r="D728" s="15" t="str">
        <f>VLOOKUP(Tabla1[[#This Row],[Prog.]],Hoja2!B:C,2,FALSE)</f>
        <v>Coordinación de políticas culturales</v>
      </c>
      <c r="E728" s="16" t="str">
        <f t="shared" si="26"/>
        <v>4</v>
      </c>
      <c r="F728" s="16" t="str">
        <f t="shared" si="27"/>
        <v>48</v>
      </c>
      <c r="G728" s="21" t="s">
        <v>787</v>
      </c>
      <c r="H728" t="s">
        <v>788</v>
      </c>
      <c r="I728">
        <v>9000</v>
      </c>
      <c r="J728">
        <v>0</v>
      </c>
      <c r="K728">
        <v>9000</v>
      </c>
      <c r="L728">
        <v>9000</v>
      </c>
      <c r="M728">
        <v>9000</v>
      </c>
      <c r="N728">
        <v>9000</v>
      </c>
      <c r="O728">
        <v>9000</v>
      </c>
    </row>
    <row r="729" spans="1:15" x14ac:dyDescent="0.25">
      <c r="A729" s="14" t="str">
        <f>MID(Tabla1[[#This Row],[Org 2]],1,2)</f>
        <v>06</v>
      </c>
      <c r="B729" s="21" t="s">
        <v>122</v>
      </c>
      <c r="C729" s="21" t="s">
        <v>143</v>
      </c>
      <c r="D729" s="15" t="str">
        <f>VLOOKUP(Tabla1[[#This Row],[Prog.]],Hoja2!B:C,2,FALSE)</f>
        <v>Coordinación de políticas culturales</v>
      </c>
      <c r="E729" s="16" t="str">
        <f t="shared" si="26"/>
        <v>4</v>
      </c>
      <c r="F729" s="16" t="str">
        <f t="shared" si="27"/>
        <v>48</v>
      </c>
      <c r="G729" s="21" t="s">
        <v>789</v>
      </c>
      <c r="H729" t="s">
        <v>790</v>
      </c>
      <c r="I729">
        <v>10000</v>
      </c>
      <c r="J729">
        <v>0</v>
      </c>
      <c r="K729">
        <v>10000</v>
      </c>
      <c r="L729">
        <v>10000</v>
      </c>
      <c r="M729">
        <v>10000</v>
      </c>
      <c r="N729">
        <v>10000</v>
      </c>
      <c r="O729">
        <v>10000</v>
      </c>
    </row>
    <row r="730" spans="1:15" x14ac:dyDescent="0.25">
      <c r="A730" s="14" t="str">
        <f>MID(Tabla1[[#This Row],[Org 2]],1,2)</f>
        <v>06</v>
      </c>
      <c r="B730" s="21" t="s">
        <v>122</v>
      </c>
      <c r="C730" s="21" t="s">
        <v>143</v>
      </c>
      <c r="D730" s="15" t="str">
        <f>VLOOKUP(Tabla1[[#This Row],[Prog.]],Hoja2!B:C,2,FALSE)</f>
        <v>Coordinación de políticas culturales</v>
      </c>
      <c r="E730" s="16" t="str">
        <f t="shared" si="26"/>
        <v>4</v>
      </c>
      <c r="F730" s="16" t="str">
        <f t="shared" si="27"/>
        <v>48</v>
      </c>
      <c r="G730" s="21" t="s">
        <v>579</v>
      </c>
      <c r="H730" t="s">
        <v>580</v>
      </c>
      <c r="I730">
        <v>25000</v>
      </c>
      <c r="J730">
        <v>-5000</v>
      </c>
      <c r="K730">
        <v>20000</v>
      </c>
      <c r="L730">
        <v>0</v>
      </c>
      <c r="M730">
        <v>0</v>
      </c>
      <c r="N730">
        <v>0</v>
      </c>
      <c r="O730">
        <v>0</v>
      </c>
    </row>
    <row r="731" spans="1:15" x14ac:dyDescent="0.25">
      <c r="A731" s="14" t="str">
        <f>MID(Tabla1[[#This Row],[Org 2]],1,2)</f>
        <v>06</v>
      </c>
      <c r="B731" s="21" t="s">
        <v>122</v>
      </c>
      <c r="C731" s="21" t="s">
        <v>143</v>
      </c>
      <c r="D731" s="15" t="str">
        <f>VLOOKUP(Tabla1[[#This Row],[Prog.]],Hoja2!B:C,2,FALSE)</f>
        <v>Coordinación de políticas culturales</v>
      </c>
      <c r="E731" s="16" t="str">
        <f t="shared" si="26"/>
        <v>7</v>
      </c>
      <c r="F731" s="16" t="str">
        <f t="shared" si="27"/>
        <v>71</v>
      </c>
      <c r="G731" s="21" t="s">
        <v>791</v>
      </c>
      <c r="H731" t="s">
        <v>792</v>
      </c>
      <c r="I731">
        <v>300000</v>
      </c>
      <c r="J731">
        <v>0</v>
      </c>
      <c r="K731">
        <v>300000</v>
      </c>
      <c r="L731">
        <v>73288.850000000006</v>
      </c>
      <c r="M731">
        <v>73288.850000000006</v>
      </c>
      <c r="N731">
        <v>73288.850000000006</v>
      </c>
      <c r="O731">
        <v>73288.850000000006</v>
      </c>
    </row>
    <row r="732" spans="1:15" x14ac:dyDescent="0.25">
      <c r="A732" s="14" t="str">
        <f>MID(Tabla1[[#This Row],[Org 2]],1,2)</f>
        <v>06</v>
      </c>
      <c r="B732" s="21" t="s">
        <v>122</v>
      </c>
      <c r="C732" s="21" t="s">
        <v>143</v>
      </c>
      <c r="D732" s="15" t="str">
        <f>VLOOKUP(Tabla1[[#This Row],[Prog.]],Hoja2!B:C,2,FALSE)</f>
        <v>Coordinación de políticas culturales</v>
      </c>
      <c r="E732" s="16" t="str">
        <f t="shared" si="26"/>
        <v>7</v>
      </c>
      <c r="F732" s="16" t="str">
        <f t="shared" si="27"/>
        <v>78</v>
      </c>
      <c r="G732" s="21" t="s">
        <v>793</v>
      </c>
      <c r="H732" t="s">
        <v>794</v>
      </c>
      <c r="I732">
        <v>10000</v>
      </c>
      <c r="J732">
        <v>5000</v>
      </c>
      <c r="K732">
        <v>15000</v>
      </c>
      <c r="L732">
        <v>15000</v>
      </c>
      <c r="M732">
        <v>15000</v>
      </c>
      <c r="N732">
        <v>10000</v>
      </c>
      <c r="O732">
        <v>10000</v>
      </c>
    </row>
    <row r="733" spans="1:15" x14ac:dyDescent="0.25">
      <c r="A733" s="14" t="str">
        <f>MID(Tabla1[[#This Row],[Org 2]],1,2)</f>
        <v>07</v>
      </c>
      <c r="B733" s="21" t="s">
        <v>130</v>
      </c>
      <c r="C733" s="21" t="s">
        <v>131</v>
      </c>
      <c r="D733" s="15" t="str">
        <f>VLOOKUP(Tabla1[[#This Row],[Prog.]],Hoja2!B:C,2,FALSE)</f>
        <v>Tratamiento de residuos</v>
      </c>
      <c r="E733" s="16" t="str">
        <f t="shared" si="26"/>
        <v>1</v>
      </c>
      <c r="F733" s="16" t="str">
        <f t="shared" si="27"/>
        <v>13</v>
      </c>
      <c r="G733" s="21" t="s">
        <v>448</v>
      </c>
      <c r="H733" t="s">
        <v>431</v>
      </c>
      <c r="I733">
        <v>0</v>
      </c>
      <c r="J733">
        <v>0</v>
      </c>
      <c r="K733">
        <v>0</v>
      </c>
      <c r="L733">
        <v>29000</v>
      </c>
      <c r="M733">
        <v>29000</v>
      </c>
      <c r="N733">
        <v>23793.34</v>
      </c>
      <c r="O733">
        <v>23793.34</v>
      </c>
    </row>
    <row r="734" spans="1:15" x14ac:dyDescent="0.25">
      <c r="A734" s="14" t="str">
        <f>MID(Tabla1[[#This Row],[Org 2]],1,2)</f>
        <v>07</v>
      </c>
      <c r="B734" s="21" t="s">
        <v>130</v>
      </c>
      <c r="C734" s="21" t="s">
        <v>131</v>
      </c>
      <c r="D734" s="15" t="str">
        <f>VLOOKUP(Tabla1[[#This Row],[Prog.]],Hoja2!B:C,2,FALSE)</f>
        <v>Tratamiento de residuos</v>
      </c>
      <c r="E734" s="16" t="str">
        <f t="shared" si="26"/>
        <v>1</v>
      </c>
      <c r="F734" s="16" t="str">
        <f t="shared" si="27"/>
        <v>13</v>
      </c>
      <c r="G734" s="21" t="s">
        <v>449</v>
      </c>
      <c r="H734" t="s">
        <v>450</v>
      </c>
      <c r="I734">
        <v>0</v>
      </c>
      <c r="J734">
        <v>35000</v>
      </c>
      <c r="K734">
        <v>35000</v>
      </c>
      <c r="L734">
        <v>32484.14</v>
      </c>
      <c r="M734">
        <v>32484.14</v>
      </c>
      <c r="N734">
        <v>26511.89</v>
      </c>
      <c r="O734">
        <v>26511.89</v>
      </c>
    </row>
    <row r="735" spans="1:15" x14ac:dyDescent="0.25">
      <c r="A735" s="14" t="str">
        <f>MID(Tabla1[[#This Row],[Org 2]],1,2)</f>
        <v>07</v>
      </c>
      <c r="B735" s="21" t="s">
        <v>130</v>
      </c>
      <c r="C735" s="21" t="s">
        <v>131</v>
      </c>
      <c r="D735" s="15" t="str">
        <f>VLOOKUP(Tabla1[[#This Row],[Prog.]],Hoja2!B:C,2,FALSE)</f>
        <v>Tratamiento de residuos</v>
      </c>
      <c r="E735" s="16" t="str">
        <f t="shared" si="26"/>
        <v>1</v>
      </c>
      <c r="F735" s="16" t="str">
        <f t="shared" si="27"/>
        <v>13</v>
      </c>
      <c r="G735" s="21" t="s">
        <v>451</v>
      </c>
      <c r="H735" t="s">
        <v>452</v>
      </c>
      <c r="I735">
        <v>45000</v>
      </c>
      <c r="J735">
        <v>0</v>
      </c>
      <c r="K735">
        <v>45000</v>
      </c>
      <c r="L735">
        <v>4515.8599999999997</v>
      </c>
      <c r="M735">
        <v>4515.8599999999997</v>
      </c>
      <c r="N735">
        <v>4515.8599999999997</v>
      </c>
      <c r="O735">
        <v>4515.8599999999997</v>
      </c>
    </row>
    <row r="736" spans="1:15" x14ac:dyDescent="0.25">
      <c r="A736" s="14" t="str">
        <f>MID(Tabla1[[#This Row],[Org 2]],1,2)</f>
        <v>07</v>
      </c>
      <c r="B736" s="21" t="s">
        <v>130</v>
      </c>
      <c r="C736" s="21" t="s">
        <v>131</v>
      </c>
      <c r="D736" s="15" t="str">
        <f>VLOOKUP(Tabla1[[#This Row],[Prog.]],Hoja2!B:C,2,FALSE)</f>
        <v>Tratamiento de residuos</v>
      </c>
      <c r="E736" s="16" t="str">
        <f t="shared" si="26"/>
        <v>2</v>
      </c>
      <c r="F736" s="16" t="str">
        <f t="shared" si="27"/>
        <v>22</v>
      </c>
      <c r="G736" s="21" t="s">
        <v>485</v>
      </c>
      <c r="H736" t="s">
        <v>486</v>
      </c>
      <c r="I736">
        <v>4095684</v>
      </c>
      <c r="J736">
        <v>0</v>
      </c>
      <c r="K736">
        <v>4095684</v>
      </c>
      <c r="L736">
        <v>3501189.1200000001</v>
      </c>
      <c r="M736">
        <v>3501189.1200000001</v>
      </c>
      <c r="N736">
        <v>3501189.1200000001</v>
      </c>
      <c r="O736">
        <v>3501189.1200000001</v>
      </c>
    </row>
    <row r="737" spans="1:15" x14ac:dyDescent="0.25">
      <c r="A737" s="14" t="str">
        <f>MID(Tabla1[[#This Row],[Org 2]],1,2)</f>
        <v>07</v>
      </c>
      <c r="B737" s="21" t="s">
        <v>130</v>
      </c>
      <c r="C737" s="21" t="s">
        <v>131</v>
      </c>
      <c r="D737" s="15" t="str">
        <f>VLOOKUP(Tabla1[[#This Row],[Prog.]],Hoja2!B:C,2,FALSE)</f>
        <v>Tratamiento de residuos</v>
      </c>
      <c r="E737" s="16" t="str">
        <f t="shared" si="26"/>
        <v>2</v>
      </c>
      <c r="F737" s="16" t="str">
        <f t="shared" si="27"/>
        <v>22</v>
      </c>
      <c r="G737" s="21" t="s">
        <v>487</v>
      </c>
      <c r="H737" t="s">
        <v>488</v>
      </c>
      <c r="I737">
        <v>0</v>
      </c>
      <c r="J737">
        <v>0</v>
      </c>
      <c r="K737">
        <v>0</v>
      </c>
      <c r="L737">
        <v>5445</v>
      </c>
      <c r="M737">
        <v>5445</v>
      </c>
      <c r="N737">
        <v>5445</v>
      </c>
      <c r="O737">
        <v>5445</v>
      </c>
    </row>
    <row r="738" spans="1:15" x14ac:dyDescent="0.25">
      <c r="A738" s="14" t="str">
        <f>MID(Tabla1[[#This Row],[Org 2]],1,2)</f>
        <v>07</v>
      </c>
      <c r="B738" s="21" t="s">
        <v>130</v>
      </c>
      <c r="C738" s="21" t="s">
        <v>131</v>
      </c>
      <c r="D738" s="15" t="str">
        <f>VLOOKUP(Tabla1[[#This Row],[Prog.]],Hoja2!B:C,2,FALSE)</f>
        <v>Tratamiento de residuos</v>
      </c>
      <c r="E738" s="16" t="str">
        <f t="shared" si="26"/>
        <v>6</v>
      </c>
      <c r="F738" s="16" t="str">
        <f t="shared" si="27"/>
        <v>61</v>
      </c>
      <c r="G738" s="21" t="s">
        <v>549</v>
      </c>
      <c r="H738" t="s">
        <v>550</v>
      </c>
      <c r="I738">
        <v>3305097</v>
      </c>
      <c r="J738">
        <v>450000</v>
      </c>
      <c r="K738">
        <v>3755097</v>
      </c>
      <c r="L738">
        <v>3511254.48</v>
      </c>
      <c r="M738">
        <v>3061254.48</v>
      </c>
      <c r="N738">
        <v>2967102.4</v>
      </c>
      <c r="O738">
        <v>2967102.4</v>
      </c>
    </row>
    <row r="739" spans="1:15" x14ac:dyDescent="0.25">
      <c r="A739" s="14" t="str">
        <f>MID(Tabla1[[#This Row],[Org 2]],1,2)</f>
        <v>07</v>
      </c>
      <c r="B739" s="21" t="s">
        <v>130</v>
      </c>
      <c r="C739" s="21" t="s">
        <v>132</v>
      </c>
      <c r="D739" s="15" t="str">
        <f>VLOOKUP(Tabla1[[#This Row],[Prog.]],Hoja2!B:C,2,FALSE)</f>
        <v>Dirección del área de medio ambiente</v>
      </c>
      <c r="E739" s="16" t="str">
        <f t="shared" si="26"/>
        <v>1</v>
      </c>
      <c r="F739" s="16" t="str">
        <f t="shared" si="27"/>
        <v>12</v>
      </c>
      <c r="G739" s="21" t="s">
        <v>432</v>
      </c>
      <c r="H739" t="s">
        <v>433</v>
      </c>
      <c r="I739">
        <v>45218</v>
      </c>
      <c r="J739">
        <v>0</v>
      </c>
      <c r="K739">
        <v>45218</v>
      </c>
      <c r="L739">
        <v>35544.949999999997</v>
      </c>
      <c r="M739">
        <v>35544.949999999997</v>
      </c>
      <c r="N739">
        <v>30349.64</v>
      </c>
      <c r="O739">
        <v>30349.64</v>
      </c>
    </row>
    <row r="740" spans="1:15" x14ac:dyDescent="0.25">
      <c r="A740" s="14" t="str">
        <f>MID(Tabla1[[#This Row],[Org 2]],1,2)</f>
        <v>07</v>
      </c>
      <c r="B740" s="21" t="s">
        <v>130</v>
      </c>
      <c r="C740" s="21" t="s">
        <v>132</v>
      </c>
      <c r="D740" s="15" t="str">
        <f>VLOOKUP(Tabla1[[#This Row],[Prog.]],Hoja2!B:C,2,FALSE)</f>
        <v>Dirección del área de medio ambiente</v>
      </c>
      <c r="E740" s="16" t="str">
        <f t="shared" si="26"/>
        <v>1</v>
      </c>
      <c r="F740" s="16" t="str">
        <f t="shared" si="27"/>
        <v>12</v>
      </c>
      <c r="G740" s="21" t="s">
        <v>434</v>
      </c>
      <c r="H740" t="s">
        <v>435</v>
      </c>
      <c r="I740">
        <v>31810</v>
      </c>
      <c r="J740">
        <v>0</v>
      </c>
      <c r="K740">
        <v>31810</v>
      </c>
      <c r="L740">
        <v>31815.68</v>
      </c>
      <c r="M740">
        <v>31815.68</v>
      </c>
      <c r="N740">
        <v>27175.9</v>
      </c>
      <c r="O740">
        <v>27175.9</v>
      </c>
    </row>
    <row r="741" spans="1:15" x14ac:dyDescent="0.25">
      <c r="A741" s="14" t="str">
        <f>MID(Tabla1[[#This Row],[Org 2]],1,2)</f>
        <v>07</v>
      </c>
      <c r="B741" s="21" t="s">
        <v>130</v>
      </c>
      <c r="C741" s="21" t="s">
        <v>132</v>
      </c>
      <c r="D741" s="15" t="str">
        <f>VLOOKUP(Tabla1[[#This Row],[Prog.]],Hoja2!B:C,2,FALSE)</f>
        <v>Dirección del área de medio ambiente</v>
      </c>
      <c r="E741" s="16" t="str">
        <f t="shared" si="26"/>
        <v>1</v>
      </c>
      <c r="F741" s="16" t="str">
        <f t="shared" si="27"/>
        <v>12</v>
      </c>
      <c r="G741" s="21" t="s">
        <v>436</v>
      </c>
      <c r="H741" t="s">
        <v>437</v>
      </c>
      <c r="I741">
        <v>24363</v>
      </c>
      <c r="J741">
        <v>0</v>
      </c>
      <c r="K741">
        <v>24363</v>
      </c>
      <c r="L741">
        <v>23966.91</v>
      </c>
      <c r="M741">
        <v>23966.91</v>
      </c>
      <c r="N741">
        <v>20498.34</v>
      </c>
      <c r="O741">
        <v>20498.34</v>
      </c>
    </row>
    <row r="742" spans="1:15" x14ac:dyDescent="0.25">
      <c r="A742" s="14" t="str">
        <f>MID(Tabla1[[#This Row],[Org 2]],1,2)</f>
        <v>07</v>
      </c>
      <c r="B742" s="21" t="s">
        <v>130</v>
      </c>
      <c r="C742" s="21" t="s">
        <v>132</v>
      </c>
      <c r="D742" s="15" t="str">
        <f>VLOOKUP(Tabla1[[#This Row],[Prog.]],Hoja2!B:C,2,FALSE)</f>
        <v>Dirección del área de medio ambiente</v>
      </c>
      <c r="E742" s="16" t="str">
        <f t="shared" si="26"/>
        <v>1</v>
      </c>
      <c r="F742" s="16" t="str">
        <f t="shared" si="27"/>
        <v>12</v>
      </c>
      <c r="G742" s="21" t="s">
        <v>438</v>
      </c>
      <c r="H742" t="s">
        <v>439</v>
      </c>
      <c r="I742">
        <v>10325</v>
      </c>
      <c r="J742">
        <v>0</v>
      </c>
      <c r="K742">
        <v>10325</v>
      </c>
      <c r="L742">
        <v>10076.780000000001</v>
      </c>
      <c r="M742">
        <v>10076.780000000001</v>
      </c>
      <c r="N742">
        <v>8616.34</v>
      </c>
      <c r="O742">
        <v>8616.34</v>
      </c>
    </row>
    <row r="743" spans="1:15" x14ac:dyDescent="0.25">
      <c r="A743" s="14" t="str">
        <f>MID(Tabla1[[#This Row],[Org 2]],1,2)</f>
        <v>07</v>
      </c>
      <c r="B743" s="21" t="s">
        <v>130</v>
      </c>
      <c r="C743" s="21" t="s">
        <v>132</v>
      </c>
      <c r="D743" s="15" t="str">
        <f>VLOOKUP(Tabla1[[#This Row],[Prog.]],Hoja2!B:C,2,FALSE)</f>
        <v>Dirección del área de medio ambiente</v>
      </c>
      <c r="E743" s="16" t="str">
        <f t="shared" si="26"/>
        <v>1</v>
      </c>
      <c r="F743" s="16" t="str">
        <f t="shared" si="27"/>
        <v>12</v>
      </c>
      <c r="G743" s="21" t="s">
        <v>440</v>
      </c>
      <c r="H743" t="s">
        <v>441</v>
      </c>
      <c r="I743">
        <v>37948</v>
      </c>
      <c r="J743">
        <v>0</v>
      </c>
      <c r="K743">
        <v>37948</v>
      </c>
      <c r="L743">
        <v>38464.769999999997</v>
      </c>
      <c r="M743">
        <v>38464.769999999997</v>
      </c>
      <c r="N743">
        <v>33233.660000000003</v>
      </c>
      <c r="O743">
        <v>33233.660000000003</v>
      </c>
    </row>
    <row r="744" spans="1:15" x14ac:dyDescent="0.25">
      <c r="A744" s="14" t="str">
        <f>MID(Tabla1[[#This Row],[Org 2]],1,2)</f>
        <v>07</v>
      </c>
      <c r="B744" s="21" t="s">
        <v>130</v>
      </c>
      <c r="C744" s="21" t="s">
        <v>132</v>
      </c>
      <c r="D744" s="15" t="str">
        <f>VLOOKUP(Tabla1[[#This Row],[Prog.]],Hoja2!B:C,2,FALSE)</f>
        <v>Dirección del área de medio ambiente</v>
      </c>
      <c r="E744" s="16" t="str">
        <f t="shared" si="26"/>
        <v>1</v>
      </c>
      <c r="F744" s="16" t="str">
        <f t="shared" si="27"/>
        <v>12</v>
      </c>
      <c r="G744" s="21" t="s">
        <v>442</v>
      </c>
      <c r="H744" t="s">
        <v>443</v>
      </c>
      <c r="I744">
        <v>79196</v>
      </c>
      <c r="J744">
        <v>0</v>
      </c>
      <c r="K744">
        <v>79196</v>
      </c>
      <c r="L744">
        <v>70797.86</v>
      </c>
      <c r="M744">
        <v>70797.86</v>
      </c>
      <c r="N744">
        <v>60654.23</v>
      </c>
      <c r="O744">
        <v>60654.23</v>
      </c>
    </row>
    <row r="745" spans="1:15" x14ac:dyDescent="0.25">
      <c r="A745" s="14" t="str">
        <f>MID(Tabla1[[#This Row],[Org 2]],1,2)</f>
        <v>07</v>
      </c>
      <c r="B745" s="21" t="s">
        <v>130</v>
      </c>
      <c r="C745" s="21" t="s">
        <v>132</v>
      </c>
      <c r="D745" s="15" t="str">
        <f>VLOOKUP(Tabla1[[#This Row],[Prog.]],Hoja2!B:C,2,FALSE)</f>
        <v>Dirección del área de medio ambiente</v>
      </c>
      <c r="E745" s="16" t="str">
        <f t="shared" si="26"/>
        <v>1</v>
      </c>
      <c r="F745" s="16" t="str">
        <f t="shared" si="27"/>
        <v>12</v>
      </c>
      <c r="G745" s="21" t="s">
        <v>444</v>
      </c>
      <c r="H745" t="s">
        <v>445</v>
      </c>
      <c r="I745">
        <v>189863</v>
      </c>
      <c r="J745">
        <v>0</v>
      </c>
      <c r="K745">
        <v>189863</v>
      </c>
      <c r="L745">
        <v>169287.44</v>
      </c>
      <c r="M745">
        <v>169287.44</v>
      </c>
      <c r="N745">
        <v>144529.4</v>
      </c>
      <c r="O745">
        <v>144529.4</v>
      </c>
    </row>
    <row r="746" spans="1:15" x14ac:dyDescent="0.25">
      <c r="A746" s="14" t="str">
        <f>MID(Tabla1[[#This Row],[Org 2]],1,2)</f>
        <v>07</v>
      </c>
      <c r="B746" s="21" t="s">
        <v>130</v>
      </c>
      <c r="C746" s="21" t="s">
        <v>132</v>
      </c>
      <c r="D746" s="15" t="str">
        <f>VLOOKUP(Tabla1[[#This Row],[Prog.]],Hoja2!B:C,2,FALSE)</f>
        <v>Dirección del área de medio ambiente</v>
      </c>
      <c r="E746" s="16" t="str">
        <f t="shared" si="26"/>
        <v>1</v>
      </c>
      <c r="F746" s="16" t="str">
        <f t="shared" si="27"/>
        <v>12</v>
      </c>
      <c r="G746" s="21" t="s">
        <v>446</v>
      </c>
      <c r="H746" t="s">
        <v>447</v>
      </c>
      <c r="I746">
        <v>15034</v>
      </c>
      <c r="J746">
        <v>0</v>
      </c>
      <c r="K746">
        <v>15034</v>
      </c>
      <c r="L746">
        <v>21086.560000000001</v>
      </c>
      <c r="M746">
        <v>21086.560000000001</v>
      </c>
      <c r="N746">
        <v>17185.009999999998</v>
      </c>
      <c r="O746">
        <v>17185.009999999998</v>
      </c>
    </row>
    <row r="747" spans="1:15" x14ac:dyDescent="0.25">
      <c r="A747" s="14" t="str">
        <f>MID(Tabla1[[#This Row],[Org 2]],1,2)</f>
        <v>07</v>
      </c>
      <c r="B747" s="21" t="s">
        <v>130</v>
      </c>
      <c r="C747" s="21" t="s">
        <v>132</v>
      </c>
      <c r="D747" s="15" t="str">
        <f>VLOOKUP(Tabla1[[#This Row],[Prog.]],Hoja2!B:C,2,FALSE)</f>
        <v>Dirección del área de medio ambiente</v>
      </c>
      <c r="E747" s="16" t="str">
        <f t="shared" si="26"/>
        <v>2</v>
      </c>
      <c r="F747" s="16" t="str">
        <f t="shared" si="27"/>
        <v>21</v>
      </c>
      <c r="G747" s="21" t="s">
        <v>461</v>
      </c>
      <c r="H747" t="s">
        <v>462</v>
      </c>
      <c r="I747">
        <v>12600</v>
      </c>
      <c r="J747">
        <v>0</v>
      </c>
      <c r="K747">
        <v>12600</v>
      </c>
      <c r="L747">
        <v>7281.71</v>
      </c>
      <c r="M747">
        <v>7281.71</v>
      </c>
      <c r="N747">
        <v>7281.71</v>
      </c>
      <c r="O747">
        <v>7281.71</v>
      </c>
    </row>
    <row r="748" spans="1:15" x14ac:dyDescent="0.25">
      <c r="A748" s="14" t="str">
        <f>MID(Tabla1[[#This Row],[Org 2]],1,2)</f>
        <v>07</v>
      </c>
      <c r="B748" s="21" t="s">
        <v>130</v>
      </c>
      <c r="C748" s="21" t="s">
        <v>132</v>
      </c>
      <c r="D748" s="15" t="str">
        <f>VLOOKUP(Tabla1[[#This Row],[Prog.]],Hoja2!B:C,2,FALSE)</f>
        <v>Dirección del área de medio ambiente</v>
      </c>
      <c r="E748" s="16" t="str">
        <f t="shared" si="26"/>
        <v>2</v>
      </c>
      <c r="F748" s="16" t="str">
        <f t="shared" si="27"/>
        <v>22</v>
      </c>
      <c r="G748" s="21" t="s">
        <v>469</v>
      </c>
      <c r="H748" t="s">
        <v>470</v>
      </c>
      <c r="I748">
        <v>21800</v>
      </c>
      <c r="J748">
        <v>0</v>
      </c>
      <c r="K748">
        <v>21800</v>
      </c>
      <c r="L748">
        <v>21000</v>
      </c>
      <c r="M748">
        <v>21000</v>
      </c>
      <c r="N748">
        <v>15386.56</v>
      </c>
      <c r="O748">
        <v>15386.56</v>
      </c>
    </row>
    <row r="749" spans="1:15" x14ac:dyDescent="0.25">
      <c r="A749" s="14" t="str">
        <f>MID(Tabla1[[#This Row],[Org 2]],1,2)</f>
        <v>07</v>
      </c>
      <c r="B749" s="21" t="s">
        <v>130</v>
      </c>
      <c r="C749" s="21" t="s">
        <v>132</v>
      </c>
      <c r="D749" s="15" t="str">
        <f>VLOOKUP(Tabla1[[#This Row],[Prog.]],Hoja2!B:C,2,FALSE)</f>
        <v>Dirección del área de medio ambiente</v>
      </c>
      <c r="E749" s="16" t="str">
        <f t="shared" si="26"/>
        <v>2</v>
      </c>
      <c r="F749" s="16" t="str">
        <f t="shared" si="27"/>
        <v>22</v>
      </c>
      <c r="G749" s="21" t="s">
        <v>630</v>
      </c>
      <c r="H749" t="s">
        <v>631</v>
      </c>
      <c r="I749">
        <v>1575</v>
      </c>
      <c r="J749">
        <v>0</v>
      </c>
      <c r="K749">
        <v>1575</v>
      </c>
      <c r="L749">
        <v>0</v>
      </c>
      <c r="M749">
        <v>0</v>
      </c>
      <c r="N749">
        <v>0</v>
      </c>
      <c r="O749">
        <v>0</v>
      </c>
    </row>
    <row r="750" spans="1:15" x14ac:dyDescent="0.25">
      <c r="A750" s="14" t="str">
        <f>MID(Tabla1[[#This Row],[Org 2]],1,2)</f>
        <v>07</v>
      </c>
      <c r="B750" s="21" t="s">
        <v>130</v>
      </c>
      <c r="C750" s="21" t="s">
        <v>132</v>
      </c>
      <c r="D750" s="15" t="str">
        <f>VLOOKUP(Tabla1[[#This Row],[Prog.]],Hoja2!B:C,2,FALSE)</f>
        <v>Dirección del área de medio ambiente</v>
      </c>
      <c r="E750" s="16" t="str">
        <f t="shared" si="26"/>
        <v>2</v>
      </c>
      <c r="F750" s="16" t="str">
        <f t="shared" si="27"/>
        <v>22</v>
      </c>
      <c r="G750" s="21" t="s">
        <v>632</v>
      </c>
      <c r="H750" t="s">
        <v>633</v>
      </c>
      <c r="I750">
        <v>30003</v>
      </c>
      <c r="J750">
        <v>0</v>
      </c>
      <c r="K750">
        <v>30003</v>
      </c>
      <c r="L750">
        <v>30307.64</v>
      </c>
      <c r="M750">
        <v>30307.64</v>
      </c>
      <c r="N750">
        <v>24215.67</v>
      </c>
      <c r="O750">
        <v>24215.67</v>
      </c>
    </row>
    <row r="751" spans="1:15" x14ac:dyDescent="0.25">
      <c r="A751" s="14" t="str">
        <f>MID(Tabla1[[#This Row],[Org 2]],1,2)</f>
        <v>07</v>
      </c>
      <c r="B751" s="21" t="s">
        <v>130</v>
      </c>
      <c r="C751" s="21" t="s">
        <v>132</v>
      </c>
      <c r="D751" s="15" t="str">
        <f>VLOOKUP(Tabla1[[#This Row],[Prog.]],Hoja2!B:C,2,FALSE)</f>
        <v>Dirección del área de medio ambiente</v>
      </c>
      <c r="E751" s="16" t="str">
        <f t="shared" si="26"/>
        <v>2</v>
      </c>
      <c r="F751" s="16" t="str">
        <f t="shared" si="27"/>
        <v>22</v>
      </c>
      <c r="G751" s="21" t="s">
        <v>594</v>
      </c>
      <c r="H751" t="s">
        <v>595</v>
      </c>
      <c r="I751">
        <v>1680</v>
      </c>
      <c r="J751">
        <v>0</v>
      </c>
      <c r="K751">
        <v>1680</v>
      </c>
      <c r="L751">
        <v>0</v>
      </c>
      <c r="M751">
        <v>0</v>
      </c>
      <c r="N751">
        <v>0</v>
      </c>
      <c r="O751">
        <v>0</v>
      </c>
    </row>
    <row r="752" spans="1:15" x14ac:dyDescent="0.25">
      <c r="A752" s="14" t="str">
        <f>MID(Tabla1[[#This Row],[Org 2]],1,2)</f>
        <v>07</v>
      </c>
      <c r="B752" s="21" t="s">
        <v>130</v>
      </c>
      <c r="C752" s="21" t="s">
        <v>132</v>
      </c>
      <c r="D752" s="15" t="str">
        <f>VLOOKUP(Tabla1[[#This Row],[Prog.]],Hoja2!B:C,2,FALSE)</f>
        <v>Dirección del área de medio ambiente</v>
      </c>
      <c r="E752" s="16" t="str">
        <f t="shared" si="26"/>
        <v>2</v>
      </c>
      <c r="F752" s="16" t="str">
        <f t="shared" si="27"/>
        <v>22</v>
      </c>
      <c r="G752" s="21" t="s">
        <v>475</v>
      </c>
      <c r="H752" t="s">
        <v>476</v>
      </c>
      <c r="I752">
        <v>1600</v>
      </c>
      <c r="J752">
        <v>0</v>
      </c>
      <c r="K752">
        <v>1600</v>
      </c>
      <c r="L752">
        <v>1656.23</v>
      </c>
      <c r="M752">
        <v>1656.23</v>
      </c>
      <c r="N752">
        <v>1656.23</v>
      </c>
      <c r="O752">
        <v>1656.23</v>
      </c>
    </row>
    <row r="753" spans="1:15" x14ac:dyDescent="0.25">
      <c r="A753" s="14" t="str">
        <f>MID(Tabla1[[#This Row],[Org 2]],1,2)</f>
        <v>07</v>
      </c>
      <c r="B753" s="21" t="s">
        <v>130</v>
      </c>
      <c r="C753" s="21" t="s">
        <v>132</v>
      </c>
      <c r="D753" s="15" t="str">
        <f>VLOOKUP(Tabla1[[#This Row],[Prog.]],Hoja2!B:C,2,FALSE)</f>
        <v>Dirección del área de medio ambiente</v>
      </c>
      <c r="E753" s="16" t="str">
        <f t="shared" si="26"/>
        <v>2</v>
      </c>
      <c r="F753" s="16" t="str">
        <f t="shared" si="27"/>
        <v>22</v>
      </c>
      <c r="G753" s="21" t="s">
        <v>479</v>
      </c>
      <c r="H753" t="s">
        <v>480</v>
      </c>
      <c r="I753">
        <v>3500</v>
      </c>
      <c r="J753">
        <v>0</v>
      </c>
      <c r="K753">
        <v>3500</v>
      </c>
      <c r="L753">
        <v>0</v>
      </c>
      <c r="M753">
        <v>0</v>
      </c>
      <c r="N753">
        <v>0</v>
      </c>
      <c r="O753">
        <v>0</v>
      </c>
    </row>
    <row r="754" spans="1:15" x14ac:dyDescent="0.25">
      <c r="A754" s="14" t="str">
        <f>MID(Tabla1[[#This Row],[Org 2]],1,2)</f>
        <v>07</v>
      </c>
      <c r="B754" s="21" t="s">
        <v>130</v>
      </c>
      <c r="C754" s="21" t="s">
        <v>132</v>
      </c>
      <c r="D754" s="15" t="str">
        <f>VLOOKUP(Tabla1[[#This Row],[Prog.]],Hoja2!B:C,2,FALSE)</f>
        <v>Dirección del área de medio ambiente</v>
      </c>
      <c r="E754" s="16" t="str">
        <f t="shared" si="26"/>
        <v>2</v>
      </c>
      <c r="F754" s="16" t="str">
        <f t="shared" si="27"/>
        <v>22</v>
      </c>
      <c r="G754" s="21" t="s">
        <v>481</v>
      </c>
      <c r="H754" t="s">
        <v>482</v>
      </c>
      <c r="I754">
        <v>3000</v>
      </c>
      <c r="J754">
        <v>0</v>
      </c>
      <c r="K754">
        <v>3000</v>
      </c>
      <c r="L754">
        <v>0</v>
      </c>
      <c r="M754">
        <v>0</v>
      </c>
      <c r="N754">
        <v>0</v>
      </c>
      <c r="O754">
        <v>0</v>
      </c>
    </row>
    <row r="755" spans="1:15" x14ac:dyDescent="0.25">
      <c r="A755" s="14" t="str">
        <f>MID(Tabla1[[#This Row],[Org 2]],1,2)</f>
        <v>07</v>
      </c>
      <c r="B755" s="21" t="s">
        <v>130</v>
      </c>
      <c r="C755" s="21" t="s">
        <v>132</v>
      </c>
      <c r="D755" s="15" t="str">
        <f>VLOOKUP(Tabla1[[#This Row],[Prog.]],Hoja2!B:C,2,FALSE)</f>
        <v>Dirección del área de medio ambiente</v>
      </c>
      <c r="E755" s="16" t="str">
        <f t="shared" si="26"/>
        <v>2</v>
      </c>
      <c r="F755" s="16" t="str">
        <f t="shared" si="27"/>
        <v>22</v>
      </c>
      <c r="G755" s="21" t="s">
        <v>483</v>
      </c>
      <c r="H755" t="s">
        <v>484</v>
      </c>
      <c r="I755">
        <v>18000</v>
      </c>
      <c r="J755">
        <v>0</v>
      </c>
      <c r="K755">
        <v>18000</v>
      </c>
      <c r="L755">
        <v>3539.48</v>
      </c>
      <c r="M755">
        <v>3539.48</v>
      </c>
      <c r="N755">
        <v>3379.98</v>
      </c>
      <c r="O755">
        <v>3379.98</v>
      </c>
    </row>
    <row r="756" spans="1:15" x14ac:dyDescent="0.25">
      <c r="A756" s="14" t="str">
        <f>MID(Tabla1[[#This Row],[Org 2]],1,2)</f>
        <v>07</v>
      </c>
      <c r="B756" s="21" t="s">
        <v>130</v>
      </c>
      <c r="C756" s="21" t="s">
        <v>132</v>
      </c>
      <c r="D756" s="15" t="str">
        <f>VLOOKUP(Tabla1[[#This Row],[Prog.]],Hoja2!B:C,2,FALSE)</f>
        <v>Dirección del área de medio ambiente</v>
      </c>
      <c r="E756" s="16" t="str">
        <f t="shared" si="26"/>
        <v>2</v>
      </c>
      <c r="F756" s="16" t="str">
        <f t="shared" si="27"/>
        <v>22</v>
      </c>
      <c r="G756" s="21" t="s">
        <v>485</v>
      </c>
      <c r="H756" t="s">
        <v>486</v>
      </c>
      <c r="I756">
        <v>63250</v>
      </c>
      <c r="J756">
        <v>0</v>
      </c>
      <c r="K756">
        <v>63250</v>
      </c>
      <c r="L756">
        <v>88130.92</v>
      </c>
      <c r="M756">
        <v>88130.92</v>
      </c>
      <c r="N756">
        <v>73442.399999999994</v>
      </c>
      <c r="O756">
        <v>73442.399999999994</v>
      </c>
    </row>
    <row r="757" spans="1:15" x14ac:dyDescent="0.25">
      <c r="A757" s="14" t="str">
        <f>MID(Tabla1[[#This Row],[Org 2]],1,2)</f>
        <v>07</v>
      </c>
      <c r="B757" s="21" t="s">
        <v>130</v>
      </c>
      <c r="C757" s="21" t="s">
        <v>132</v>
      </c>
      <c r="D757" s="15" t="str">
        <f>VLOOKUP(Tabla1[[#This Row],[Prog.]],Hoja2!B:C,2,FALSE)</f>
        <v>Dirección del área de medio ambiente</v>
      </c>
      <c r="E757" s="16" t="str">
        <f t="shared" si="26"/>
        <v>2</v>
      </c>
      <c r="F757" s="16" t="str">
        <f t="shared" si="27"/>
        <v>22</v>
      </c>
      <c r="G757" s="21" t="s">
        <v>487</v>
      </c>
      <c r="H757" t="s">
        <v>488</v>
      </c>
      <c r="I757">
        <v>60000</v>
      </c>
      <c r="J757">
        <v>0</v>
      </c>
      <c r="K757">
        <v>60000</v>
      </c>
      <c r="L757">
        <v>50709.62</v>
      </c>
      <c r="M757">
        <v>50709.62</v>
      </c>
      <c r="N757">
        <v>42258</v>
      </c>
      <c r="O757">
        <v>42258</v>
      </c>
    </row>
    <row r="758" spans="1:15" x14ac:dyDescent="0.25">
      <c r="A758" s="14" t="str">
        <f>MID(Tabla1[[#This Row],[Org 2]],1,2)</f>
        <v>07</v>
      </c>
      <c r="B758" s="21" t="s">
        <v>130</v>
      </c>
      <c r="C758" s="21" t="s">
        <v>132</v>
      </c>
      <c r="D758" s="15" t="str">
        <f>VLOOKUP(Tabla1[[#This Row],[Prog.]],Hoja2!B:C,2,FALSE)</f>
        <v>Dirección del área de medio ambiente</v>
      </c>
      <c r="E758" s="16" t="str">
        <f t="shared" si="26"/>
        <v>2</v>
      </c>
      <c r="F758" s="16" t="str">
        <f t="shared" si="27"/>
        <v>22</v>
      </c>
      <c r="G758" s="21" t="s">
        <v>489</v>
      </c>
      <c r="H758" t="s">
        <v>490</v>
      </c>
      <c r="I758">
        <v>52100</v>
      </c>
      <c r="J758">
        <v>0</v>
      </c>
      <c r="K758">
        <v>52100</v>
      </c>
      <c r="L758">
        <v>26806.75</v>
      </c>
      <c r="M758">
        <v>26806.75</v>
      </c>
      <c r="N758">
        <v>22124.25</v>
      </c>
      <c r="O758">
        <v>22124.25</v>
      </c>
    </row>
    <row r="759" spans="1:15" x14ac:dyDescent="0.25">
      <c r="A759" s="14" t="str">
        <f>MID(Tabla1[[#This Row],[Org 2]],1,2)</f>
        <v>07</v>
      </c>
      <c r="B759" s="21" t="s">
        <v>130</v>
      </c>
      <c r="C759" s="21" t="s">
        <v>132</v>
      </c>
      <c r="D759" s="15" t="str">
        <f>VLOOKUP(Tabla1[[#This Row],[Prog.]],Hoja2!B:C,2,FALSE)</f>
        <v>Dirección del área de medio ambiente</v>
      </c>
      <c r="E759" s="16" t="str">
        <f t="shared" si="26"/>
        <v>2</v>
      </c>
      <c r="F759" s="16" t="str">
        <f t="shared" si="27"/>
        <v>23</v>
      </c>
      <c r="G759" s="21" t="s">
        <v>491</v>
      </c>
      <c r="H759" t="s">
        <v>492</v>
      </c>
      <c r="I759">
        <v>1000</v>
      </c>
      <c r="J759">
        <v>0</v>
      </c>
      <c r="K759">
        <v>1000</v>
      </c>
      <c r="L759">
        <v>0</v>
      </c>
      <c r="M759">
        <v>0</v>
      </c>
      <c r="N759">
        <v>0</v>
      </c>
      <c r="O759">
        <v>0</v>
      </c>
    </row>
    <row r="760" spans="1:15" x14ac:dyDescent="0.25">
      <c r="A760" s="14" t="str">
        <f>MID(Tabla1[[#This Row],[Org 2]],1,2)</f>
        <v>07</v>
      </c>
      <c r="B760" s="21" t="s">
        <v>130</v>
      </c>
      <c r="C760" s="21" t="s">
        <v>132</v>
      </c>
      <c r="D760" s="15" t="str">
        <f>VLOOKUP(Tabla1[[#This Row],[Prog.]],Hoja2!B:C,2,FALSE)</f>
        <v>Dirección del área de medio ambiente</v>
      </c>
      <c r="E760" s="16" t="str">
        <f t="shared" si="26"/>
        <v>2</v>
      </c>
      <c r="F760" s="16" t="str">
        <f t="shared" si="27"/>
        <v>23</v>
      </c>
      <c r="G760" s="21" t="s">
        <v>493</v>
      </c>
      <c r="H760" t="s">
        <v>494</v>
      </c>
      <c r="I760">
        <v>1000</v>
      </c>
      <c r="J760">
        <v>0</v>
      </c>
      <c r="K760">
        <v>1000</v>
      </c>
      <c r="L760">
        <v>0</v>
      </c>
      <c r="M760">
        <v>0</v>
      </c>
      <c r="N760">
        <v>0</v>
      </c>
      <c r="O760">
        <v>0</v>
      </c>
    </row>
    <row r="761" spans="1:15" x14ac:dyDescent="0.25">
      <c r="A761" s="14" t="str">
        <f>MID(Tabla1[[#This Row],[Org 2]],1,2)</f>
        <v>07</v>
      </c>
      <c r="B761" s="21" t="s">
        <v>130</v>
      </c>
      <c r="C761" s="21" t="s">
        <v>132</v>
      </c>
      <c r="D761" s="15" t="str">
        <f>VLOOKUP(Tabla1[[#This Row],[Prog.]],Hoja2!B:C,2,FALSE)</f>
        <v>Dirección del área de medio ambiente</v>
      </c>
      <c r="E761" s="16" t="str">
        <f t="shared" si="26"/>
        <v>3</v>
      </c>
      <c r="F761" s="16" t="str">
        <f t="shared" si="27"/>
        <v>35</v>
      </c>
      <c r="G761" s="21" t="s">
        <v>606</v>
      </c>
      <c r="H761" t="s">
        <v>607</v>
      </c>
      <c r="I761">
        <v>4000</v>
      </c>
      <c r="J761">
        <v>0</v>
      </c>
      <c r="K761">
        <v>4000</v>
      </c>
      <c r="L761">
        <v>2915.68</v>
      </c>
      <c r="M761">
        <v>2915.68</v>
      </c>
      <c r="N761">
        <v>2915.68</v>
      </c>
      <c r="O761">
        <v>2915.68</v>
      </c>
    </row>
    <row r="762" spans="1:15" x14ac:dyDescent="0.25">
      <c r="A762" s="14" t="str">
        <f>MID(Tabla1[[#This Row],[Org 2]],1,2)</f>
        <v>07</v>
      </c>
      <c r="B762" s="21" t="s">
        <v>130</v>
      </c>
      <c r="C762" s="21" t="s">
        <v>132</v>
      </c>
      <c r="D762" s="15" t="str">
        <f>VLOOKUP(Tabla1[[#This Row],[Prog.]],Hoja2!B:C,2,FALSE)</f>
        <v>Dirección del área de medio ambiente</v>
      </c>
      <c r="E762" s="16" t="str">
        <f t="shared" si="26"/>
        <v>4</v>
      </c>
      <c r="F762" s="16" t="str">
        <f t="shared" si="27"/>
        <v>46</v>
      </c>
      <c r="G762" s="21" t="s">
        <v>602</v>
      </c>
      <c r="H762" t="s">
        <v>603</v>
      </c>
      <c r="I762">
        <v>6200</v>
      </c>
      <c r="J762">
        <v>0</v>
      </c>
      <c r="K762">
        <v>6200</v>
      </c>
      <c r="L762">
        <v>6200</v>
      </c>
      <c r="M762">
        <v>6200</v>
      </c>
      <c r="N762">
        <v>4200</v>
      </c>
      <c r="O762">
        <v>4200</v>
      </c>
    </row>
    <row r="763" spans="1:15" x14ac:dyDescent="0.25">
      <c r="A763" s="14" t="str">
        <f>MID(Tabla1[[#This Row],[Org 2]],1,2)</f>
        <v>07</v>
      </c>
      <c r="B763" s="21" t="s">
        <v>130</v>
      </c>
      <c r="C763" s="21" t="s">
        <v>132</v>
      </c>
      <c r="D763" s="15" t="str">
        <f>VLOOKUP(Tabla1[[#This Row],[Prog.]],Hoja2!B:C,2,FALSE)</f>
        <v>Dirección del área de medio ambiente</v>
      </c>
      <c r="E763" s="16" t="str">
        <f t="shared" si="26"/>
        <v>7</v>
      </c>
      <c r="F763" s="16" t="str">
        <f t="shared" si="27"/>
        <v>76</v>
      </c>
      <c r="G763" s="21" t="s">
        <v>795</v>
      </c>
      <c r="H763" t="s">
        <v>601</v>
      </c>
      <c r="I763">
        <v>791583</v>
      </c>
      <c r="J763">
        <v>0</v>
      </c>
      <c r="K763">
        <v>791583</v>
      </c>
      <c r="L763">
        <v>791583</v>
      </c>
      <c r="M763">
        <v>791583</v>
      </c>
      <c r="N763">
        <v>0</v>
      </c>
      <c r="O763">
        <v>0</v>
      </c>
    </row>
    <row r="764" spans="1:15" x14ac:dyDescent="0.25">
      <c r="A764" s="14" t="str">
        <f>MID(Tabla1[[#This Row],[Org 2]],1,2)</f>
        <v>07</v>
      </c>
      <c r="B764" s="21" t="s">
        <v>130</v>
      </c>
      <c r="C764" s="21" t="s">
        <v>133</v>
      </c>
      <c r="D764" s="15" t="str">
        <f>VLOOKUP(Tabla1[[#This Row],[Prog.]],Hoja2!B:C,2,FALSE)</f>
        <v>Parques y jardines</v>
      </c>
      <c r="E764" s="16" t="str">
        <f t="shared" si="26"/>
        <v>1</v>
      </c>
      <c r="F764" s="16" t="str">
        <f t="shared" si="27"/>
        <v>12</v>
      </c>
      <c r="G764" s="21" t="s">
        <v>432</v>
      </c>
      <c r="H764" t="s">
        <v>433</v>
      </c>
      <c r="I764">
        <v>18087</v>
      </c>
      <c r="J764">
        <v>0</v>
      </c>
      <c r="K764">
        <v>18087</v>
      </c>
      <c r="L764">
        <v>15535.53</v>
      </c>
      <c r="M764">
        <v>15535.53</v>
      </c>
      <c r="N764">
        <v>13239.95</v>
      </c>
      <c r="O764">
        <v>13239.95</v>
      </c>
    </row>
    <row r="765" spans="1:15" x14ac:dyDescent="0.25">
      <c r="A765" s="14" t="str">
        <f>MID(Tabla1[[#This Row],[Org 2]],1,2)</f>
        <v>07</v>
      </c>
      <c r="B765" s="21" t="s">
        <v>130</v>
      </c>
      <c r="C765" s="21" t="s">
        <v>133</v>
      </c>
      <c r="D765" s="15" t="str">
        <f>VLOOKUP(Tabla1[[#This Row],[Prog.]],Hoja2!B:C,2,FALSE)</f>
        <v>Parques y jardines</v>
      </c>
      <c r="E765" s="16" t="str">
        <f t="shared" si="26"/>
        <v>1</v>
      </c>
      <c r="F765" s="16" t="str">
        <f t="shared" si="27"/>
        <v>12</v>
      </c>
      <c r="G765" s="21" t="s">
        <v>436</v>
      </c>
      <c r="H765" t="s">
        <v>437</v>
      </c>
      <c r="I765">
        <v>24363</v>
      </c>
      <c r="J765">
        <v>0</v>
      </c>
      <c r="K765">
        <v>24363</v>
      </c>
      <c r="L765">
        <v>11093.44</v>
      </c>
      <c r="M765">
        <v>11093.44</v>
      </c>
      <c r="N765">
        <v>10830.25</v>
      </c>
      <c r="O765">
        <v>10830.25</v>
      </c>
    </row>
    <row r="766" spans="1:15" x14ac:dyDescent="0.25">
      <c r="A766" s="14" t="str">
        <f>MID(Tabla1[[#This Row],[Org 2]],1,2)</f>
        <v>07</v>
      </c>
      <c r="B766" s="21" t="s">
        <v>130</v>
      </c>
      <c r="C766" s="21" t="s">
        <v>133</v>
      </c>
      <c r="D766" s="15" t="str">
        <f>VLOOKUP(Tabla1[[#This Row],[Prog.]],Hoja2!B:C,2,FALSE)</f>
        <v>Parques y jardines</v>
      </c>
      <c r="E766" s="16" t="str">
        <f t="shared" si="26"/>
        <v>1</v>
      </c>
      <c r="F766" s="16" t="str">
        <f t="shared" si="27"/>
        <v>12</v>
      </c>
      <c r="G766" s="21" t="s">
        <v>438</v>
      </c>
      <c r="H766" t="s">
        <v>439</v>
      </c>
      <c r="I766">
        <v>10325</v>
      </c>
      <c r="J766">
        <v>0</v>
      </c>
      <c r="K766">
        <v>10325</v>
      </c>
      <c r="L766">
        <v>12418.13</v>
      </c>
      <c r="M766">
        <v>12418.13</v>
      </c>
      <c r="N766">
        <v>9064.2800000000007</v>
      </c>
      <c r="O766">
        <v>9064.2800000000007</v>
      </c>
    </row>
    <row r="767" spans="1:15" x14ac:dyDescent="0.25">
      <c r="A767" s="14" t="str">
        <f>MID(Tabla1[[#This Row],[Org 2]],1,2)</f>
        <v>07</v>
      </c>
      <c r="B767" s="21" t="s">
        <v>130</v>
      </c>
      <c r="C767" s="21" t="s">
        <v>133</v>
      </c>
      <c r="D767" s="15" t="str">
        <f>VLOOKUP(Tabla1[[#This Row],[Prog.]],Hoja2!B:C,2,FALSE)</f>
        <v>Parques y jardines</v>
      </c>
      <c r="E767" s="16" t="str">
        <f t="shared" si="26"/>
        <v>1</v>
      </c>
      <c r="F767" s="16" t="str">
        <f t="shared" si="27"/>
        <v>12</v>
      </c>
      <c r="G767" s="21" t="s">
        <v>440</v>
      </c>
      <c r="H767" t="s">
        <v>441</v>
      </c>
      <c r="I767">
        <v>5720</v>
      </c>
      <c r="J767">
        <v>0</v>
      </c>
      <c r="K767">
        <v>5720</v>
      </c>
      <c r="L767">
        <v>4039.19</v>
      </c>
      <c r="M767">
        <v>4039.19</v>
      </c>
      <c r="N767">
        <v>3281.27</v>
      </c>
      <c r="O767">
        <v>3281.27</v>
      </c>
    </row>
    <row r="768" spans="1:15" x14ac:dyDescent="0.25">
      <c r="A768" s="14" t="str">
        <f>MID(Tabla1[[#This Row],[Org 2]],1,2)</f>
        <v>07</v>
      </c>
      <c r="B768" s="21" t="s">
        <v>130</v>
      </c>
      <c r="C768" s="21" t="s">
        <v>133</v>
      </c>
      <c r="D768" s="15" t="str">
        <f>VLOOKUP(Tabla1[[#This Row],[Prog.]],Hoja2!B:C,2,FALSE)</f>
        <v>Parques y jardines</v>
      </c>
      <c r="E768" s="16" t="str">
        <f t="shared" si="26"/>
        <v>1</v>
      </c>
      <c r="F768" s="16" t="str">
        <f t="shared" si="27"/>
        <v>12</v>
      </c>
      <c r="G768" s="21" t="s">
        <v>442</v>
      </c>
      <c r="H768" t="s">
        <v>443</v>
      </c>
      <c r="I768">
        <v>34022</v>
      </c>
      <c r="J768">
        <v>0</v>
      </c>
      <c r="K768">
        <v>34022</v>
      </c>
      <c r="L768">
        <v>22405.52</v>
      </c>
      <c r="M768">
        <v>22405.52</v>
      </c>
      <c r="N768">
        <v>21099.61</v>
      </c>
      <c r="O768">
        <v>21099.61</v>
      </c>
    </row>
    <row r="769" spans="1:15" x14ac:dyDescent="0.25">
      <c r="A769" s="14" t="str">
        <f>MID(Tabla1[[#This Row],[Org 2]],1,2)</f>
        <v>07</v>
      </c>
      <c r="B769" s="21" t="s">
        <v>130</v>
      </c>
      <c r="C769" s="21" t="s">
        <v>133</v>
      </c>
      <c r="D769" s="15" t="str">
        <f>VLOOKUP(Tabla1[[#This Row],[Prog.]],Hoja2!B:C,2,FALSE)</f>
        <v>Parques y jardines</v>
      </c>
      <c r="E769" s="16" t="str">
        <f t="shared" ref="E769:E832" si="28">LEFT(G769,1)</f>
        <v>1</v>
      </c>
      <c r="F769" s="16" t="str">
        <f t="shared" ref="F769:F832" si="29">LEFT(G769,2)</f>
        <v>12</v>
      </c>
      <c r="G769" s="21" t="s">
        <v>444</v>
      </c>
      <c r="H769" t="s">
        <v>445</v>
      </c>
      <c r="I769">
        <v>76149</v>
      </c>
      <c r="J769">
        <v>0</v>
      </c>
      <c r="K769">
        <v>76149</v>
      </c>
      <c r="L769">
        <v>85653.99</v>
      </c>
      <c r="M769">
        <v>85653.99</v>
      </c>
      <c r="N769">
        <v>73604.740000000005</v>
      </c>
      <c r="O769">
        <v>73604.740000000005</v>
      </c>
    </row>
    <row r="770" spans="1:15" x14ac:dyDescent="0.25">
      <c r="A770" s="14" t="str">
        <f>MID(Tabla1[[#This Row],[Org 2]],1,2)</f>
        <v>07</v>
      </c>
      <c r="B770" s="21" t="s">
        <v>130</v>
      </c>
      <c r="C770" s="21" t="s">
        <v>133</v>
      </c>
      <c r="D770" s="15" t="str">
        <f>VLOOKUP(Tabla1[[#This Row],[Prog.]],Hoja2!B:C,2,FALSE)</f>
        <v>Parques y jardines</v>
      </c>
      <c r="E770" s="16" t="str">
        <f t="shared" si="28"/>
        <v>1</v>
      </c>
      <c r="F770" s="16" t="str">
        <f t="shared" si="29"/>
        <v>12</v>
      </c>
      <c r="G770" s="21" t="s">
        <v>446</v>
      </c>
      <c r="H770" t="s">
        <v>447</v>
      </c>
      <c r="I770">
        <v>2092</v>
      </c>
      <c r="J770">
        <v>0</v>
      </c>
      <c r="K770">
        <v>2092</v>
      </c>
      <c r="L770">
        <v>2789.74</v>
      </c>
      <c r="M770">
        <v>2789.74</v>
      </c>
      <c r="N770">
        <v>1855.54</v>
      </c>
      <c r="O770">
        <v>1855.54</v>
      </c>
    </row>
    <row r="771" spans="1:15" x14ac:dyDescent="0.25">
      <c r="A771" s="14" t="str">
        <f>MID(Tabla1[[#This Row],[Org 2]],1,2)</f>
        <v>07</v>
      </c>
      <c r="B771" s="21" t="s">
        <v>130</v>
      </c>
      <c r="C771" s="21" t="s">
        <v>133</v>
      </c>
      <c r="D771" s="15" t="str">
        <f>VLOOKUP(Tabla1[[#This Row],[Prog.]],Hoja2!B:C,2,FALSE)</f>
        <v>Parques y jardines</v>
      </c>
      <c r="E771" s="16" t="str">
        <f t="shared" si="28"/>
        <v>1</v>
      </c>
      <c r="F771" s="16" t="str">
        <f t="shared" si="29"/>
        <v>13</v>
      </c>
      <c r="G771" s="21" t="s">
        <v>448</v>
      </c>
      <c r="H771" t="s">
        <v>431</v>
      </c>
      <c r="I771">
        <v>1932199</v>
      </c>
      <c r="J771">
        <v>-35000</v>
      </c>
      <c r="K771">
        <v>1897199</v>
      </c>
      <c r="L771">
        <v>1283651.3899999999</v>
      </c>
      <c r="M771">
        <v>1283651.3899999999</v>
      </c>
      <c r="N771">
        <v>1081913.75</v>
      </c>
      <c r="O771">
        <v>1081913.75</v>
      </c>
    </row>
    <row r="772" spans="1:15" x14ac:dyDescent="0.25">
      <c r="A772" s="14" t="str">
        <f>MID(Tabla1[[#This Row],[Org 2]],1,2)</f>
        <v>07</v>
      </c>
      <c r="B772" s="21" t="s">
        <v>130</v>
      </c>
      <c r="C772" s="21" t="s">
        <v>133</v>
      </c>
      <c r="D772" s="15" t="str">
        <f>VLOOKUP(Tabla1[[#This Row],[Prog.]],Hoja2!B:C,2,FALSE)</f>
        <v>Parques y jardines</v>
      </c>
      <c r="E772" s="16" t="str">
        <f t="shared" si="28"/>
        <v>1</v>
      </c>
      <c r="F772" s="16" t="str">
        <f t="shared" si="29"/>
        <v>13</v>
      </c>
      <c r="G772" s="21" t="s">
        <v>585</v>
      </c>
      <c r="H772" t="s">
        <v>586</v>
      </c>
      <c r="I772">
        <v>17000</v>
      </c>
      <c r="J772">
        <v>0</v>
      </c>
      <c r="K772">
        <v>17000</v>
      </c>
      <c r="L772">
        <v>18302.099999999999</v>
      </c>
      <c r="M772">
        <v>18302.099999999999</v>
      </c>
      <c r="N772">
        <v>17233.86</v>
      </c>
      <c r="O772">
        <v>17233.86</v>
      </c>
    </row>
    <row r="773" spans="1:15" x14ac:dyDescent="0.25">
      <c r="A773" s="14" t="str">
        <f>MID(Tabla1[[#This Row],[Org 2]],1,2)</f>
        <v>07</v>
      </c>
      <c r="B773" s="21" t="s">
        <v>130</v>
      </c>
      <c r="C773" s="21" t="s">
        <v>133</v>
      </c>
      <c r="D773" s="15" t="str">
        <f>VLOOKUP(Tabla1[[#This Row],[Prog.]],Hoja2!B:C,2,FALSE)</f>
        <v>Parques y jardines</v>
      </c>
      <c r="E773" s="16" t="str">
        <f t="shared" si="28"/>
        <v>1</v>
      </c>
      <c r="F773" s="16" t="str">
        <f t="shared" si="29"/>
        <v>13</v>
      </c>
      <c r="G773" s="21" t="s">
        <v>449</v>
      </c>
      <c r="H773" t="s">
        <v>450</v>
      </c>
      <c r="I773">
        <v>1916925</v>
      </c>
      <c r="J773">
        <v>-25000</v>
      </c>
      <c r="K773">
        <v>1891925</v>
      </c>
      <c r="L773">
        <v>1328855.1299999999</v>
      </c>
      <c r="M773">
        <v>1328855.1299999999</v>
      </c>
      <c r="N773">
        <v>1156833.26</v>
      </c>
      <c r="O773">
        <v>1156833.26</v>
      </c>
    </row>
    <row r="774" spans="1:15" x14ac:dyDescent="0.25">
      <c r="A774" s="14" t="str">
        <f>MID(Tabla1[[#This Row],[Org 2]],1,2)</f>
        <v>07</v>
      </c>
      <c r="B774" s="21" t="s">
        <v>130</v>
      </c>
      <c r="C774" s="21" t="s">
        <v>133</v>
      </c>
      <c r="D774" s="15" t="str">
        <f>VLOOKUP(Tabla1[[#This Row],[Prog.]],Hoja2!B:C,2,FALSE)</f>
        <v>Parques y jardines</v>
      </c>
      <c r="E774" s="16" t="str">
        <f t="shared" si="28"/>
        <v>1</v>
      </c>
      <c r="F774" s="16" t="str">
        <f t="shared" si="29"/>
        <v>13</v>
      </c>
      <c r="G774" s="21" t="s">
        <v>451</v>
      </c>
      <c r="H774" t="s">
        <v>452</v>
      </c>
      <c r="I774">
        <v>10000</v>
      </c>
      <c r="J774">
        <v>0</v>
      </c>
      <c r="K774">
        <v>10000</v>
      </c>
      <c r="L774">
        <v>566912.99</v>
      </c>
      <c r="M774">
        <v>566912.99</v>
      </c>
      <c r="N774">
        <v>452143.06</v>
      </c>
      <c r="O774">
        <v>452143.06</v>
      </c>
    </row>
    <row r="775" spans="1:15" x14ac:dyDescent="0.25">
      <c r="A775" s="14" t="str">
        <f>MID(Tabla1[[#This Row],[Org 2]],1,2)</f>
        <v>07</v>
      </c>
      <c r="B775" s="21" t="s">
        <v>130</v>
      </c>
      <c r="C775" s="21" t="s">
        <v>133</v>
      </c>
      <c r="D775" s="15" t="str">
        <f>VLOOKUP(Tabla1[[#This Row],[Prog.]],Hoja2!B:C,2,FALSE)</f>
        <v>Parques y jardines</v>
      </c>
      <c r="E775" s="16" t="str">
        <f t="shared" si="28"/>
        <v>1</v>
      </c>
      <c r="F775" s="16" t="str">
        <f t="shared" si="29"/>
        <v>14</v>
      </c>
      <c r="G775" s="21" t="s">
        <v>453</v>
      </c>
      <c r="H775" t="s">
        <v>454</v>
      </c>
      <c r="I775">
        <v>827000</v>
      </c>
      <c r="J775">
        <v>0</v>
      </c>
      <c r="K775">
        <v>827000</v>
      </c>
      <c r="L775">
        <v>34277.86</v>
      </c>
      <c r="M775">
        <v>34277.86</v>
      </c>
      <c r="N775">
        <v>0</v>
      </c>
      <c r="O775">
        <v>0</v>
      </c>
    </row>
    <row r="776" spans="1:15" x14ac:dyDescent="0.25">
      <c r="A776" s="14" t="str">
        <f>MID(Tabla1[[#This Row],[Org 2]],1,2)</f>
        <v>07</v>
      </c>
      <c r="B776" s="21" t="s">
        <v>130</v>
      </c>
      <c r="C776" s="21" t="s">
        <v>133</v>
      </c>
      <c r="D776" s="15" t="str">
        <f>VLOOKUP(Tabla1[[#This Row],[Prog.]],Hoja2!B:C,2,FALSE)</f>
        <v>Parques y jardines</v>
      </c>
      <c r="E776" s="16" t="str">
        <f t="shared" si="28"/>
        <v>2</v>
      </c>
      <c r="F776" s="16" t="str">
        <f t="shared" si="29"/>
        <v>20</v>
      </c>
      <c r="G776" s="21" t="s">
        <v>455</v>
      </c>
      <c r="H776" t="s">
        <v>456</v>
      </c>
      <c r="I776">
        <v>31000</v>
      </c>
      <c r="J776">
        <v>0</v>
      </c>
      <c r="K776">
        <v>31000</v>
      </c>
      <c r="L776">
        <v>12172.05</v>
      </c>
      <c r="M776">
        <v>12172.05</v>
      </c>
      <c r="N776">
        <v>10877.06</v>
      </c>
      <c r="O776">
        <v>10877.06</v>
      </c>
    </row>
    <row r="777" spans="1:15" x14ac:dyDescent="0.25">
      <c r="A777" s="14" t="str">
        <f>MID(Tabla1[[#This Row],[Org 2]],1,2)</f>
        <v>07</v>
      </c>
      <c r="B777" s="21" t="s">
        <v>130</v>
      </c>
      <c r="C777" s="21" t="s">
        <v>133</v>
      </c>
      <c r="D777" s="15" t="str">
        <f>VLOOKUP(Tabla1[[#This Row],[Prog.]],Hoja2!B:C,2,FALSE)</f>
        <v>Parques y jardines</v>
      </c>
      <c r="E777" s="16" t="str">
        <f t="shared" si="28"/>
        <v>2</v>
      </c>
      <c r="F777" s="16" t="str">
        <f t="shared" si="29"/>
        <v>21</v>
      </c>
      <c r="G777" s="21" t="s">
        <v>628</v>
      </c>
      <c r="H777" t="s">
        <v>629</v>
      </c>
      <c r="I777">
        <v>96000</v>
      </c>
      <c r="J777">
        <v>0</v>
      </c>
      <c r="K777">
        <v>96000</v>
      </c>
      <c r="L777">
        <v>76522.95</v>
      </c>
      <c r="M777">
        <v>76522.95</v>
      </c>
      <c r="N777">
        <v>76522.95</v>
      </c>
      <c r="O777">
        <v>76522.95</v>
      </c>
    </row>
    <row r="778" spans="1:15" x14ac:dyDescent="0.25">
      <c r="A778" s="14" t="str">
        <f>MID(Tabla1[[#This Row],[Org 2]],1,2)</f>
        <v>07</v>
      </c>
      <c r="B778" s="21" t="s">
        <v>130</v>
      </c>
      <c r="C778" s="21" t="s">
        <v>133</v>
      </c>
      <c r="D778" s="15" t="str">
        <f>VLOOKUP(Tabla1[[#This Row],[Prog.]],Hoja2!B:C,2,FALSE)</f>
        <v>Parques y jardines</v>
      </c>
      <c r="E778" s="16" t="str">
        <f t="shared" si="28"/>
        <v>2</v>
      </c>
      <c r="F778" s="16" t="str">
        <f t="shared" si="29"/>
        <v>21</v>
      </c>
      <c r="G778" s="21" t="s">
        <v>459</v>
      </c>
      <c r="H778" t="s">
        <v>460</v>
      </c>
      <c r="I778">
        <v>2500</v>
      </c>
      <c r="J778">
        <v>0</v>
      </c>
      <c r="K778">
        <v>2500</v>
      </c>
      <c r="L778">
        <v>0</v>
      </c>
      <c r="M778">
        <v>0</v>
      </c>
      <c r="N778">
        <v>0</v>
      </c>
      <c r="O778">
        <v>0</v>
      </c>
    </row>
    <row r="779" spans="1:15" x14ac:dyDescent="0.25">
      <c r="A779" s="14" t="str">
        <f>MID(Tabla1[[#This Row],[Org 2]],1,2)</f>
        <v>07</v>
      </c>
      <c r="B779" s="21" t="s">
        <v>130</v>
      </c>
      <c r="C779" s="21" t="s">
        <v>133</v>
      </c>
      <c r="D779" s="15" t="str">
        <f>VLOOKUP(Tabla1[[#This Row],[Prog.]],Hoja2!B:C,2,FALSE)</f>
        <v>Parques y jardines</v>
      </c>
      <c r="E779" s="16" t="str">
        <f t="shared" si="28"/>
        <v>2</v>
      </c>
      <c r="F779" s="16" t="str">
        <f t="shared" si="29"/>
        <v>21</v>
      </c>
      <c r="G779" s="21" t="s">
        <v>461</v>
      </c>
      <c r="H779" t="s">
        <v>462</v>
      </c>
      <c r="I779">
        <v>95000</v>
      </c>
      <c r="J779">
        <v>0</v>
      </c>
      <c r="K779">
        <v>95000</v>
      </c>
      <c r="L779">
        <v>93222.68</v>
      </c>
      <c r="M779">
        <v>70971.48</v>
      </c>
      <c r="N779">
        <v>69676.45</v>
      </c>
      <c r="O779">
        <v>69676.45</v>
      </c>
    </row>
    <row r="780" spans="1:15" x14ac:dyDescent="0.25">
      <c r="A780" s="14" t="str">
        <f>MID(Tabla1[[#This Row],[Org 2]],1,2)</f>
        <v>07</v>
      </c>
      <c r="B780" s="21" t="s">
        <v>130</v>
      </c>
      <c r="C780" s="21" t="s">
        <v>133</v>
      </c>
      <c r="D780" s="15" t="str">
        <f>VLOOKUP(Tabla1[[#This Row],[Prog.]],Hoja2!B:C,2,FALSE)</f>
        <v>Parques y jardines</v>
      </c>
      <c r="E780" s="16" t="str">
        <f t="shared" si="28"/>
        <v>2</v>
      </c>
      <c r="F780" s="16" t="str">
        <f t="shared" si="29"/>
        <v>21</v>
      </c>
      <c r="G780" s="21" t="s">
        <v>463</v>
      </c>
      <c r="H780" t="s">
        <v>464</v>
      </c>
      <c r="I780">
        <v>65000</v>
      </c>
      <c r="J780">
        <v>0</v>
      </c>
      <c r="K780">
        <v>65000</v>
      </c>
      <c r="L780">
        <v>66000</v>
      </c>
      <c r="M780">
        <v>52833.82</v>
      </c>
      <c r="N780">
        <v>52833.82</v>
      </c>
      <c r="O780">
        <v>52833.82</v>
      </c>
    </row>
    <row r="781" spans="1:15" x14ac:dyDescent="0.25">
      <c r="A781" s="14" t="str">
        <f>MID(Tabla1[[#This Row],[Org 2]],1,2)</f>
        <v>07</v>
      </c>
      <c r="B781" s="21" t="s">
        <v>130</v>
      </c>
      <c r="C781" s="21" t="s">
        <v>133</v>
      </c>
      <c r="D781" s="15" t="str">
        <f>VLOOKUP(Tabla1[[#This Row],[Prog.]],Hoja2!B:C,2,FALSE)</f>
        <v>Parques y jardines</v>
      </c>
      <c r="E781" s="16" t="str">
        <f t="shared" si="28"/>
        <v>2</v>
      </c>
      <c r="F781" s="16" t="str">
        <f t="shared" si="29"/>
        <v>22</v>
      </c>
      <c r="G781" s="21" t="s">
        <v>469</v>
      </c>
      <c r="H781" t="s">
        <v>470</v>
      </c>
      <c r="I781">
        <v>375000</v>
      </c>
      <c r="J781">
        <v>0</v>
      </c>
      <c r="K781">
        <v>375000</v>
      </c>
      <c r="L781">
        <v>340000</v>
      </c>
      <c r="M781">
        <v>340000</v>
      </c>
      <c r="N781">
        <v>294512.14</v>
      </c>
      <c r="O781">
        <v>294512.14</v>
      </c>
    </row>
    <row r="782" spans="1:15" x14ac:dyDescent="0.25">
      <c r="A782" s="14" t="str">
        <f>MID(Tabla1[[#This Row],[Org 2]],1,2)</f>
        <v>07</v>
      </c>
      <c r="B782" s="21" t="s">
        <v>130</v>
      </c>
      <c r="C782" s="21" t="s">
        <v>133</v>
      </c>
      <c r="D782" s="15" t="str">
        <f>VLOOKUP(Tabla1[[#This Row],[Prog.]],Hoja2!B:C,2,FALSE)</f>
        <v>Parques y jardines</v>
      </c>
      <c r="E782" s="16" t="str">
        <f t="shared" si="28"/>
        <v>2</v>
      </c>
      <c r="F782" s="16" t="str">
        <f t="shared" si="29"/>
        <v>22</v>
      </c>
      <c r="G782" s="21" t="s">
        <v>630</v>
      </c>
      <c r="H782" t="s">
        <v>631</v>
      </c>
      <c r="I782">
        <v>90000</v>
      </c>
      <c r="J782">
        <v>0</v>
      </c>
      <c r="K782">
        <v>90000</v>
      </c>
      <c r="L782">
        <v>31691.47</v>
      </c>
      <c r="M782">
        <v>31691.47</v>
      </c>
      <c r="N782">
        <v>31691.47</v>
      </c>
      <c r="O782">
        <v>31691.47</v>
      </c>
    </row>
    <row r="783" spans="1:15" x14ac:dyDescent="0.25">
      <c r="A783" s="14" t="str">
        <f>MID(Tabla1[[#This Row],[Org 2]],1,2)</f>
        <v>07</v>
      </c>
      <c r="B783" s="21" t="s">
        <v>130</v>
      </c>
      <c r="C783" s="21" t="s">
        <v>133</v>
      </c>
      <c r="D783" s="15" t="str">
        <f>VLOOKUP(Tabla1[[#This Row],[Prog.]],Hoja2!B:C,2,FALSE)</f>
        <v>Parques y jardines</v>
      </c>
      <c r="E783" s="16" t="str">
        <f t="shared" si="28"/>
        <v>2</v>
      </c>
      <c r="F783" s="16" t="str">
        <f t="shared" si="29"/>
        <v>22</v>
      </c>
      <c r="G783" s="21" t="s">
        <v>632</v>
      </c>
      <c r="H783" t="s">
        <v>633</v>
      </c>
      <c r="I783">
        <v>2000</v>
      </c>
      <c r="J783">
        <v>0</v>
      </c>
      <c r="K783">
        <v>2000</v>
      </c>
      <c r="L783">
        <v>324.12</v>
      </c>
      <c r="M783">
        <v>324.12</v>
      </c>
      <c r="N783">
        <v>0</v>
      </c>
      <c r="O783">
        <v>0</v>
      </c>
    </row>
    <row r="784" spans="1:15" x14ac:dyDescent="0.25">
      <c r="A784" s="14" t="str">
        <f>MID(Tabla1[[#This Row],[Org 2]],1,2)</f>
        <v>07</v>
      </c>
      <c r="B784" s="21" t="s">
        <v>130</v>
      </c>
      <c r="C784" s="21" t="s">
        <v>133</v>
      </c>
      <c r="D784" s="15" t="str">
        <f>VLOOKUP(Tabla1[[#This Row],[Prog.]],Hoja2!B:C,2,FALSE)</f>
        <v>Parques y jardines</v>
      </c>
      <c r="E784" s="16" t="str">
        <f t="shared" si="28"/>
        <v>2</v>
      </c>
      <c r="F784" s="16" t="str">
        <f t="shared" si="29"/>
        <v>22</v>
      </c>
      <c r="G784" s="21" t="s">
        <v>590</v>
      </c>
      <c r="H784" t="s">
        <v>591</v>
      </c>
      <c r="I784">
        <v>100000</v>
      </c>
      <c r="J784">
        <v>0</v>
      </c>
      <c r="K784">
        <v>100000</v>
      </c>
      <c r="L784">
        <v>130000</v>
      </c>
      <c r="M784">
        <v>130000</v>
      </c>
      <c r="N784">
        <v>59363.55</v>
      </c>
      <c r="O784">
        <v>59363.55</v>
      </c>
    </row>
    <row r="785" spans="1:15" x14ac:dyDescent="0.25">
      <c r="A785" s="14" t="str">
        <f>MID(Tabla1[[#This Row],[Org 2]],1,2)</f>
        <v>07</v>
      </c>
      <c r="B785" s="21" t="s">
        <v>130</v>
      </c>
      <c r="C785" s="21" t="s">
        <v>133</v>
      </c>
      <c r="D785" s="15" t="str">
        <f>VLOOKUP(Tabla1[[#This Row],[Prog.]],Hoja2!B:C,2,FALSE)</f>
        <v>Parques y jardines</v>
      </c>
      <c r="E785" s="16" t="str">
        <f t="shared" si="28"/>
        <v>2</v>
      </c>
      <c r="F785" s="16" t="str">
        <f t="shared" si="29"/>
        <v>22</v>
      </c>
      <c r="G785" s="21" t="s">
        <v>592</v>
      </c>
      <c r="H785" t="s">
        <v>593</v>
      </c>
      <c r="I785">
        <v>40000</v>
      </c>
      <c r="J785">
        <v>0</v>
      </c>
      <c r="K785">
        <v>40000</v>
      </c>
      <c r="L785">
        <v>40000</v>
      </c>
      <c r="M785">
        <v>6157.25</v>
      </c>
      <c r="N785">
        <v>6157.25</v>
      </c>
      <c r="O785">
        <v>6157.25</v>
      </c>
    </row>
    <row r="786" spans="1:15" x14ac:dyDescent="0.25">
      <c r="A786" s="14" t="str">
        <f>MID(Tabla1[[#This Row],[Org 2]],1,2)</f>
        <v>07</v>
      </c>
      <c r="B786" s="21" t="s">
        <v>130</v>
      </c>
      <c r="C786" s="21" t="s">
        <v>133</v>
      </c>
      <c r="D786" s="15" t="str">
        <f>VLOOKUP(Tabla1[[#This Row],[Prog.]],Hoja2!B:C,2,FALSE)</f>
        <v>Parques y jardines</v>
      </c>
      <c r="E786" s="16" t="str">
        <f t="shared" si="28"/>
        <v>2</v>
      </c>
      <c r="F786" s="16" t="str">
        <f t="shared" si="29"/>
        <v>22</v>
      </c>
      <c r="G786" s="21" t="s">
        <v>707</v>
      </c>
      <c r="H786" t="s">
        <v>708</v>
      </c>
      <c r="I786">
        <v>15000</v>
      </c>
      <c r="J786">
        <v>0</v>
      </c>
      <c r="K786">
        <v>15000</v>
      </c>
      <c r="L786">
        <v>10000</v>
      </c>
      <c r="M786">
        <v>5878.93</v>
      </c>
      <c r="N786">
        <v>5408.98</v>
      </c>
      <c r="O786">
        <v>5408.98</v>
      </c>
    </row>
    <row r="787" spans="1:15" x14ac:dyDescent="0.25">
      <c r="A787" s="14" t="str">
        <f>MID(Tabla1[[#This Row],[Org 2]],1,2)</f>
        <v>07</v>
      </c>
      <c r="B787" s="21" t="s">
        <v>130</v>
      </c>
      <c r="C787" s="21" t="s">
        <v>133</v>
      </c>
      <c r="D787" s="15" t="str">
        <f>VLOOKUP(Tabla1[[#This Row],[Prog.]],Hoja2!B:C,2,FALSE)</f>
        <v>Parques y jardines</v>
      </c>
      <c r="E787" s="16" t="str">
        <f t="shared" si="28"/>
        <v>2</v>
      </c>
      <c r="F787" s="16" t="str">
        <f t="shared" si="29"/>
        <v>22</v>
      </c>
      <c r="G787" s="21" t="s">
        <v>594</v>
      </c>
      <c r="H787" t="s">
        <v>595</v>
      </c>
      <c r="I787">
        <v>3500</v>
      </c>
      <c r="J787">
        <v>0</v>
      </c>
      <c r="K787">
        <v>3500</v>
      </c>
      <c r="L787">
        <v>0</v>
      </c>
      <c r="M787">
        <v>0</v>
      </c>
      <c r="N787">
        <v>0</v>
      </c>
      <c r="O787">
        <v>0</v>
      </c>
    </row>
    <row r="788" spans="1:15" x14ac:dyDescent="0.25">
      <c r="A788" s="14" t="str">
        <f>MID(Tabla1[[#This Row],[Org 2]],1,2)</f>
        <v>07</v>
      </c>
      <c r="B788" s="21" t="s">
        <v>130</v>
      </c>
      <c r="C788" s="21" t="s">
        <v>133</v>
      </c>
      <c r="D788" s="15" t="str">
        <f>VLOOKUP(Tabla1[[#This Row],[Prog.]],Hoja2!B:C,2,FALSE)</f>
        <v>Parques y jardines</v>
      </c>
      <c r="E788" s="16" t="str">
        <f t="shared" si="28"/>
        <v>2</v>
      </c>
      <c r="F788" s="16" t="str">
        <f t="shared" si="29"/>
        <v>22</v>
      </c>
      <c r="G788" s="21" t="s">
        <v>796</v>
      </c>
      <c r="H788" t="s">
        <v>797</v>
      </c>
      <c r="I788">
        <v>6500</v>
      </c>
      <c r="J788">
        <v>0</v>
      </c>
      <c r="K788">
        <v>6500</v>
      </c>
      <c r="L788">
        <v>3077.82</v>
      </c>
      <c r="M788">
        <v>3077.82</v>
      </c>
      <c r="N788">
        <v>2751.8</v>
      </c>
      <c r="O788">
        <v>2751.8</v>
      </c>
    </row>
    <row r="789" spans="1:15" x14ac:dyDescent="0.25">
      <c r="A789" s="14" t="str">
        <f>MID(Tabla1[[#This Row],[Org 2]],1,2)</f>
        <v>07</v>
      </c>
      <c r="B789" s="21" t="s">
        <v>130</v>
      </c>
      <c r="C789" s="21" t="s">
        <v>133</v>
      </c>
      <c r="D789" s="15" t="str">
        <f>VLOOKUP(Tabla1[[#This Row],[Prog.]],Hoja2!B:C,2,FALSE)</f>
        <v>Parques y jardines</v>
      </c>
      <c r="E789" s="16" t="str">
        <f t="shared" si="28"/>
        <v>2</v>
      </c>
      <c r="F789" s="16" t="str">
        <f t="shared" si="29"/>
        <v>22</v>
      </c>
      <c r="G789" s="21" t="s">
        <v>473</v>
      </c>
      <c r="H789" t="s">
        <v>474</v>
      </c>
      <c r="I789">
        <v>90000</v>
      </c>
      <c r="J789">
        <v>0</v>
      </c>
      <c r="K789">
        <v>90000</v>
      </c>
      <c r="L789">
        <v>117906.47</v>
      </c>
      <c r="M789">
        <v>114180.66</v>
      </c>
      <c r="N789">
        <v>112088.07</v>
      </c>
      <c r="O789">
        <v>112088.07</v>
      </c>
    </row>
    <row r="790" spans="1:15" x14ac:dyDescent="0.25">
      <c r="A790" s="14" t="str">
        <f>MID(Tabla1[[#This Row],[Org 2]],1,2)</f>
        <v>07</v>
      </c>
      <c r="B790" s="21" t="s">
        <v>130</v>
      </c>
      <c r="C790" s="21" t="s">
        <v>133</v>
      </c>
      <c r="D790" s="15" t="str">
        <f>VLOOKUP(Tabla1[[#This Row],[Prog.]],Hoja2!B:C,2,FALSE)</f>
        <v>Parques y jardines</v>
      </c>
      <c r="E790" s="16" t="str">
        <f t="shared" si="28"/>
        <v>2</v>
      </c>
      <c r="F790" s="16" t="str">
        <f t="shared" si="29"/>
        <v>22</v>
      </c>
      <c r="G790" s="21" t="s">
        <v>475</v>
      </c>
      <c r="H790" t="s">
        <v>476</v>
      </c>
      <c r="I790">
        <v>3500</v>
      </c>
      <c r="J790">
        <v>0</v>
      </c>
      <c r="K790">
        <v>3500</v>
      </c>
      <c r="L790">
        <v>279.51</v>
      </c>
      <c r="M790">
        <v>279.51</v>
      </c>
      <c r="N790">
        <v>0</v>
      </c>
      <c r="O790">
        <v>0</v>
      </c>
    </row>
    <row r="791" spans="1:15" x14ac:dyDescent="0.25">
      <c r="A791" s="14" t="str">
        <f>MID(Tabla1[[#This Row],[Org 2]],1,2)</f>
        <v>07</v>
      </c>
      <c r="B791" s="21" t="s">
        <v>130</v>
      </c>
      <c r="C791" s="21" t="s">
        <v>133</v>
      </c>
      <c r="D791" s="15" t="str">
        <f>VLOOKUP(Tabla1[[#This Row],[Prog.]],Hoja2!B:C,2,FALSE)</f>
        <v>Parques y jardines</v>
      </c>
      <c r="E791" s="16" t="str">
        <f t="shared" si="28"/>
        <v>2</v>
      </c>
      <c r="F791" s="16" t="str">
        <f t="shared" si="29"/>
        <v>22</v>
      </c>
      <c r="G791" s="21" t="s">
        <v>477</v>
      </c>
      <c r="H791" t="s">
        <v>478</v>
      </c>
      <c r="I791">
        <v>3000</v>
      </c>
      <c r="J791">
        <v>0</v>
      </c>
      <c r="K791">
        <v>3000</v>
      </c>
      <c r="L791">
        <v>3760.14</v>
      </c>
      <c r="M791">
        <v>3760.14</v>
      </c>
      <c r="N791">
        <v>3760.14</v>
      </c>
      <c r="O791">
        <v>1533.87</v>
      </c>
    </row>
    <row r="792" spans="1:15" x14ac:dyDescent="0.25">
      <c r="A792" s="14" t="str">
        <f>MID(Tabla1[[#This Row],[Org 2]],1,2)</f>
        <v>07</v>
      </c>
      <c r="B792" s="21" t="s">
        <v>130</v>
      </c>
      <c r="C792" s="21" t="s">
        <v>133</v>
      </c>
      <c r="D792" s="15" t="str">
        <f>VLOOKUP(Tabla1[[#This Row],[Prog.]],Hoja2!B:C,2,FALSE)</f>
        <v>Parques y jardines</v>
      </c>
      <c r="E792" s="16" t="str">
        <f t="shared" si="28"/>
        <v>2</v>
      </c>
      <c r="F792" s="16" t="str">
        <f t="shared" si="29"/>
        <v>22</v>
      </c>
      <c r="G792" s="21" t="s">
        <v>479</v>
      </c>
      <c r="H792" t="s">
        <v>480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</row>
    <row r="793" spans="1:15" x14ac:dyDescent="0.25">
      <c r="A793" s="14" t="str">
        <f>MID(Tabla1[[#This Row],[Org 2]],1,2)</f>
        <v>07</v>
      </c>
      <c r="B793" s="21" t="s">
        <v>130</v>
      </c>
      <c r="C793" s="21" t="s">
        <v>133</v>
      </c>
      <c r="D793" s="15" t="str">
        <f>VLOOKUP(Tabla1[[#This Row],[Prog.]],Hoja2!B:C,2,FALSE)</f>
        <v>Parques y jardines</v>
      </c>
      <c r="E793" s="16" t="str">
        <f t="shared" si="28"/>
        <v>2</v>
      </c>
      <c r="F793" s="16" t="str">
        <f t="shared" si="29"/>
        <v>22</v>
      </c>
      <c r="G793" s="21" t="s">
        <v>481</v>
      </c>
      <c r="H793" t="s">
        <v>482</v>
      </c>
      <c r="I793">
        <v>0</v>
      </c>
      <c r="J793">
        <v>0</v>
      </c>
      <c r="K793">
        <v>0</v>
      </c>
      <c r="L793">
        <v>150</v>
      </c>
      <c r="M793">
        <v>150</v>
      </c>
      <c r="N793">
        <v>150</v>
      </c>
      <c r="O793">
        <v>150</v>
      </c>
    </row>
    <row r="794" spans="1:15" x14ac:dyDescent="0.25">
      <c r="A794" s="14" t="str">
        <f>MID(Tabla1[[#This Row],[Org 2]],1,2)</f>
        <v>07</v>
      </c>
      <c r="B794" s="21" t="s">
        <v>130</v>
      </c>
      <c r="C794" s="21" t="s">
        <v>133</v>
      </c>
      <c r="D794" s="15" t="str">
        <f>VLOOKUP(Tabla1[[#This Row],[Prog.]],Hoja2!B:C,2,FALSE)</f>
        <v>Parques y jardines</v>
      </c>
      <c r="E794" s="16" t="str">
        <f t="shared" si="28"/>
        <v>2</v>
      </c>
      <c r="F794" s="16" t="str">
        <f t="shared" si="29"/>
        <v>22</v>
      </c>
      <c r="G794" s="21" t="s">
        <v>483</v>
      </c>
      <c r="H794" t="s">
        <v>484</v>
      </c>
      <c r="I794">
        <v>12282</v>
      </c>
      <c r="J794">
        <v>0</v>
      </c>
      <c r="K794">
        <v>12282</v>
      </c>
      <c r="L794">
        <v>9659.48</v>
      </c>
      <c r="M794">
        <v>9659.48</v>
      </c>
      <c r="N794">
        <v>9659.48</v>
      </c>
      <c r="O794">
        <v>9659.48</v>
      </c>
    </row>
    <row r="795" spans="1:15" x14ac:dyDescent="0.25">
      <c r="A795" s="14" t="str">
        <f>MID(Tabla1[[#This Row],[Org 2]],1,2)</f>
        <v>07</v>
      </c>
      <c r="B795" s="21" t="s">
        <v>130</v>
      </c>
      <c r="C795" s="21" t="s">
        <v>133</v>
      </c>
      <c r="D795" s="15" t="str">
        <f>VLOOKUP(Tabla1[[#This Row],[Prog.]],Hoja2!B:C,2,FALSE)</f>
        <v>Parques y jardines</v>
      </c>
      <c r="E795" s="16" t="str">
        <f t="shared" si="28"/>
        <v>2</v>
      </c>
      <c r="F795" s="16" t="str">
        <f t="shared" si="29"/>
        <v>22</v>
      </c>
      <c r="G795" s="21" t="s">
        <v>485</v>
      </c>
      <c r="H795" t="s">
        <v>486</v>
      </c>
      <c r="I795">
        <v>21000</v>
      </c>
      <c r="J795">
        <v>0</v>
      </c>
      <c r="K795">
        <v>21000</v>
      </c>
      <c r="L795">
        <v>28314</v>
      </c>
      <c r="M795">
        <v>28314</v>
      </c>
      <c r="N795">
        <v>21235.5</v>
      </c>
      <c r="O795">
        <v>21235.5</v>
      </c>
    </row>
    <row r="796" spans="1:15" x14ac:dyDescent="0.25">
      <c r="A796" s="14" t="str">
        <f>MID(Tabla1[[#This Row],[Org 2]],1,2)</f>
        <v>07</v>
      </c>
      <c r="B796" s="21" t="s">
        <v>130</v>
      </c>
      <c r="C796" s="21" t="s">
        <v>133</v>
      </c>
      <c r="D796" s="15" t="str">
        <f>VLOOKUP(Tabla1[[#This Row],[Prog.]],Hoja2!B:C,2,FALSE)</f>
        <v>Parques y jardines</v>
      </c>
      <c r="E796" s="16" t="str">
        <f t="shared" si="28"/>
        <v>2</v>
      </c>
      <c r="F796" s="16" t="str">
        <f t="shared" si="29"/>
        <v>22</v>
      </c>
      <c r="G796" s="21" t="s">
        <v>487</v>
      </c>
      <c r="H796" t="s">
        <v>488</v>
      </c>
      <c r="I796">
        <v>9000</v>
      </c>
      <c r="J796">
        <v>0</v>
      </c>
      <c r="K796">
        <v>9000</v>
      </c>
      <c r="L796">
        <v>1686.55</v>
      </c>
      <c r="M796">
        <v>1686.55</v>
      </c>
      <c r="N796">
        <v>1210.08</v>
      </c>
      <c r="O796">
        <v>1210.08</v>
      </c>
    </row>
    <row r="797" spans="1:15" x14ac:dyDescent="0.25">
      <c r="A797" s="14" t="str">
        <f>MID(Tabla1[[#This Row],[Org 2]],1,2)</f>
        <v>07</v>
      </c>
      <c r="B797" s="21" t="s">
        <v>130</v>
      </c>
      <c r="C797" s="21" t="s">
        <v>133</v>
      </c>
      <c r="D797" s="15" t="str">
        <f>VLOOKUP(Tabla1[[#This Row],[Prog.]],Hoja2!B:C,2,FALSE)</f>
        <v>Parques y jardines</v>
      </c>
      <c r="E797" s="16" t="str">
        <f t="shared" si="28"/>
        <v>2</v>
      </c>
      <c r="F797" s="16" t="str">
        <f t="shared" si="29"/>
        <v>22</v>
      </c>
      <c r="G797" s="21" t="s">
        <v>489</v>
      </c>
      <c r="H797" t="s">
        <v>490</v>
      </c>
      <c r="I797">
        <v>1197705</v>
      </c>
      <c r="J797">
        <v>0</v>
      </c>
      <c r="K797">
        <v>1197705</v>
      </c>
      <c r="L797">
        <v>1190382</v>
      </c>
      <c r="M797">
        <v>1190382</v>
      </c>
      <c r="N797">
        <v>898407.02</v>
      </c>
      <c r="O797">
        <v>877699.78</v>
      </c>
    </row>
    <row r="798" spans="1:15" x14ac:dyDescent="0.25">
      <c r="A798" s="14" t="str">
        <f>MID(Tabla1[[#This Row],[Org 2]],1,2)</f>
        <v>07</v>
      </c>
      <c r="B798" s="21" t="s">
        <v>130</v>
      </c>
      <c r="C798" s="21" t="s">
        <v>133</v>
      </c>
      <c r="D798" s="15" t="str">
        <f>VLOOKUP(Tabla1[[#This Row],[Prog.]],Hoja2!B:C,2,FALSE)</f>
        <v>Parques y jardines</v>
      </c>
      <c r="E798" s="16" t="str">
        <f t="shared" si="28"/>
        <v>4</v>
      </c>
      <c r="F798" s="16" t="str">
        <f t="shared" si="29"/>
        <v>48</v>
      </c>
      <c r="G798" s="21" t="s">
        <v>579</v>
      </c>
      <c r="H798" t="s">
        <v>580</v>
      </c>
      <c r="I798">
        <v>198</v>
      </c>
      <c r="J798">
        <v>0</v>
      </c>
      <c r="K798">
        <v>198</v>
      </c>
      <c r="L798">
        <v>0</v>
      </c>
      <c r="M798">
        <v>0</v>
      </c>
      <c r="N798">
        <v>0</v>
      </c>
      <c r="O798">
        <v>0</v>
      </c>
    </row>
    <row r="799" spans="1:15" x14ac:dyDescent="0.25">
      <c r="A799" s="14" t="str">
        <f>MID(Tabla1[[#This Row],[Org 2]],1,2)</f>
        <v>07</v>
      </c>
      <c r="B799" s="21" t="s">
        <v>130</v>
      </c>
      <c r="C799" s="21" t="s">
        <v>133</v>
      </c>
      <c r="D799" s="15" t="str">
        <f>VLOOKUP(Tabla1[[#This Row],[Prog.]],Hoja2!B:C,2,FALSE)</f>
        <v>Parques y jardines</v>
      </c>
      <c r="E799" s="16" t="str">
        <f t="shared" si="28"/>
        <v>6</v>
      </c>
      <c r="F799" s="16" t="str">
        <f t="shared" si="29"/>
        <v>61</v>
      </c>
      <c r="G799" s="21" t="s">
        <v>798</v>
      </c>
      <c r="H799" t="s">
        <v>621</v>
      </c>
      <c r="I799">
        <v>6000004</v>
      </c>
      <c r="J799">
        <v>100000</v>
      </c>
      <c r="K799">
        <v>6100004</v>
      </c>
      <c r="L799">
        <v>6063923.3600000003</v>
      </c>
      <c r="M799">
        <v>5828923.3600000003</v>
      </c>
      <c r="N799">
        <v>4040106.62</v>
      </c>
      <c r="O799">
        <v>3933433.91</v>
      </c>
    </row>
    <row r="800" spans="1:15" x14ac:dyDescent="0.25">
      <c r="A800" s="14" t="str">
        <f>MID(Tabla1[[#This Row],[Org 2]],1,2)</f>
        <v>07</v>
      </c>
      <c r="B800" s="21" t="s">
        <v>130</v>
      </c>
      <c r="C800" s="21" t="s">
        <v>133</v>
      </c>
      <c r="D800" s="15" t="str">
        <f>VLOOKUP(Tabla1[[#This Row],[Prog.]],Hoja2!B:C,2,FALSE)</f>
        <v>Parques y jardines</v>
      </c>
      <c r="E800" s="16" t="str">
        <f t="shared" si="28"/>
        <v>6</v>
      </c>
      <c r="F800" s="16" t="str">
        <f t="shared" si="29"/>
        <v>61</v>
      </c>
      <c r="G800" s="21" t="s">
        <v>549</v>
      </c>
      <c r="H800" t="s">
        <v>550</v>
      </c>
      <c r="I800">
        <v>849367</v>
      </c>
      <c r="J800">
        <v>102000</v>
      </c>
      <c r="K800">
        <v>951367</v>
      </c>
      <c r="L800">
        <v>906270.17</v>
      </c>
      <c r="M800">
        <v>761475.86</v>
      </c>
      <c r="N800">
        <v>474803.11</v>
      </c>
      <c r="O800">
        <v>445312.99</v>
      </c>
    </row>
    <row r="801" spans="1:15" x14ac:dyDescent="0.25">
      <c r="A801" s="14" t="str">
        <f>MID(Tabla1[[#This Row],[Org 2]],1,2)</f>
        <v>07</v>
      </c>
      <c r="B801" s="21" t="s">
        <v>130</v>
      </c>
      <c r="C801" s="21" t="s">
        <v>133</v>
      </c>
      <c r="D801" s="15" t="str">
        <f>VLOOKUP(Tabla1[[#This Row],[Prog.]],Hoja2!B:C,2,FALSE)</f>
        <v>Parques y jardines</v>
      </c>
      <c r="E801" s="16" t="str">
        <f t="shared" si="28"/>
        <v>6</v>
      </c>
      <c r="F801" s="16" t="str">
        <f t="shared" si="29"/>
        <v>62</v>
      </c>
      <c r="G801" s="21" t="s">
        <v>551</v>
      </c>
      <c r="H801" t="s">
        <v>552</v>
      </c>
      <c r="I801">
        <v>50000</v>
      </c>
      <c r="J801">
        <v>0</v>
      </c>
      <c r="K801">
        <v>50000</v>
      </c>
      <c r="L801">
        <v>50000</v>
      </c>
      <c r="M801">
        <v>36995.75</v>
      </c>
      <c r="N801">
        <v>27103.11</v>
      </c>
      <c r="O801">
        <v>27103.11</v>
      </c>
    </row>
    <row r="802" spans="1:15" x14ac:dyDescent="0.25">
      <c r="A802" s="14" t="str">
        <f>MID(Tabla1[[#This Row],[Org 2]],1,2)</f>
        <v>07</v>
      </c>
      <c r="B802" s="21" t="s">
        <v>130</v>
      </c>
      <c r="C802" s="21" t="s">
        <v>133</v>
      </c>
      <c r="D802" s="15" t="str">
        <f>VLOOKUP(Tabla1[[#This Row],[Prog.]],Hoja2!B:C,2,FALSE)</f>
        <v>Parques y jardines</v>
      </c>
      <c r="E802" s="16" t="str">
        <f t="shared" si="28"/>
        <v>6</v>
      </c>
      <c r="F802" s="16" t="str">
        <f t="shared" si="29"/>
        <v>62</v>
      </c>
      <c r="G802" s="21" t="s">
        <v>553</v>
      </c>
      <c r="H802" t="s">
        <v>554</v>
      </c>
      <c r="I802">
        <v>90000</v>
      </c>
      <c r="J802">
        <v>0</v>
      </c>
      <c r="K802">
        <v>90000</v>
      </c>
      <c r="L802">
        <v>75000</v>
      </c>
      <c r="M802">
        <v>0</v>
      </c>
      <c r="N802">
        <v>0</v>
      </c>
      <c r="O802">
        <v>0</v>
      </c>
    </row>
    <row r="803" spans="1:15" x14ac:dyDescent="0.25">
      <c r="A803" s="14" t="str">
        <f>MID(Tabla1[[#This Row],[Org 2]],1,2)</f>
        <v>07</v>
      </c>
      <c r="B803" s="21" t="s">
        <v>130</v>
      </c>
      <c r="C803" s="21" t="s">
        <v>134</v>
      </c>
      <c r="D803" s="15" t="str">
        <f>VLOOKUP(Tabla1[[#This Row],[Prog.]],Hoja2!B:C,2,FALSE)</f>
        <v>Protección del medio ambiente</v>
      </c>
      <c r="E803" s="16" t="str">
        <f t="shared" si="28"/>
        <v>1</v>
      </c>
      <c r="F803" s="16" t="str">
        <f t="shared" si="29"/>
        <v>12</v>
      </c>
      <c r="G803" s="21" t="s">
        <v>432</v>
      </c>
      <c r="H803" t="s">
        <v>433</v>
      </c>
      <c r="I803">
        <v>63305</v>
      </c>
      <c r="J803">
        <v>0</v>
      </c>
      <c r="K803">
        <v>63305</v>
      </c>
      <c r="L803">
        <v>67683.649999999994</v>
      </c>
      <c r="M803">
        <v>67683.649999999994</v>
      </c>
      <c r="N803">
        <v>55356.49</v>
      </c>
      <c r="O803">
        <v>55356.49</v>
      </c>
    </row>
    <row r="804" spans="1:15" x14ac:dyDescent="0.25">
      <c r="A804" s="14" t="str">
        <f>MID(Tabla1[[#This Row],[Org 2]],1,2)</f>
        <v>07</v>
      </c>
      <c r="B804" s="21" t="s">
        <v>130</v>
      </c>
      <c r="C804" s="21" t="s">
        <v>134</v>
      </c>
      <c r="D804" s="15" t="str">
        <f>VLOOKUP(Tabla1[[#This Row],[Prog.]],Hoja2!B:C,2,FALSE)</f>
        <v>Protección del medio ambiente</v>
      </c>
      <c r="E804" s="16" t="str">
        <f t="shared" si="28"/>
        <v>1</v>
      </c>
      <c r="F804" s="16" t="str">
        <f t="shared" si="29"/>
        <v>12</v>
      </c>
      <c r="G804" s="21" t="s">
        <v>434</v>
      </c>
      <c r="H804" t="s">
        <v>435</v>
      </c>
      <c r="I804">
        <v>63620</v>
      </c>
      <c r="J804">
        <v>0</v>
      </c>
      <c r="K804">
        <v>63620</v>
      </c>
      <c r="L804">
        <v>61692.42</v>
      </c>
      <c r="M804">
        <v>61692.42</v>
      </c>
      <c r="N804">
        <v>48557.25</v>
      </c>
      <c r="O804">
        <v>48557.25</v>
      </c>
    </row>
    <row r="805" spans="1:15" x14ac:dyDescent="0.25">
      <c r="A805" s="14" t="str">
        <f>MID(Tabla1[[#This Row],[Org 2]],1,2)</f>
        <v>07</v>
      </c>
      <c r="B805" s="21" t="s">
        <v>130</v>
      </c>
      <c r="C805" s="21" t="s">
        <v>134</v>
      </c>
      <c r="D805" s="15" t="str">
        <f>VLOOKUP(Tabla1[[#This Row],[Prog.]],Hoja2!B:C,2,FALSE)</f>
        <v>Protección del medio ambiente</v>
      </c>
      <c r="E805" s="16" t="str">
        <f t="shared" si="28"/>
        <v>1</v>
      </c>
      <c r="F805" s="16" t="str">
        <f t="shared" si="29"/>
        <v>12</v>
      </c>
      <c r="G805" s="21" t="s">
        <v>436</v>
      </c>
      <c r="H805" t="s">
        <v>437</v>
      </c>
      <c r="I805">
        <v>73088</v>
      </c>
      <c r="J805">
        <v>0</v>
      </c>
      <c r="K805">
        <v>73088</v>
      </c>
      <c r="L805">
        <v>54266.27</v>
      </c>
      <c r="M805">
        <v>54266.27</v>
      </c>
      <c r="N805">
        <v>45555.42</v>
      </c>
      <c r="O805">
        <v>45555.42</v>
      </c>
    </row>
    <row r="806" spans="1:15" x14ac:dyDescent="0.25">
      <c r="A806" s="14" t="str">
        <f>MID(Tabla1[[#This Row],[Org 2]],1,2)</f>
        <v>07</v>
      </c>
      <c r="B806" s="21" t="s">
        <v>130</v>
      </c>
      <c r="C806" s="21" t="s">
        <v>134</v>
      </c>
      <c r="D806" s="15" t="str">
        <f>VLOOKUP(Tabla1[[#This Row],[Prog.]],Hoja2!B:C,2,FALSE)</f>
        <v>Protección del medio ambiente</v>
      </c>
      <c r="E806" s="16" t="str">
        <f t="shared" si="28"/>
        <v>1</v>
      </c>
      <c r="F806" s="16" t="str">
        <f t="shared" si="29"/>
        <v>12</v>
      </c>
      <c r="G806" s="21" t="s">
        <v>438</v>
      </c>
      <c r="H806" t="s">
        <v>439</v>
      </c>
      <c r="I806">
        <v>10325</v>
      </c>
      <c r="J806">
        <v>0</v>
      </c>
      <c r="K806">
        <v>10325</v>
      </c>
      <c r="L806">
        <v>18995.18</v>
      </c>
      <c r="M806">
        <v>18995.18</v>
      </c>
      <c r="N806">
        <v>15339.49</v>
      </c>
      <c r="O806">
        <v>15339.49</v>
      </c>
    </row>
    <row r="807" spans="1:15" x14ac:dyDescent="0.25">
      <c r="A807" s="14" t="str">
        <f>MID(Tabla1[[#This Row],[Org 2]],1,2)</f>
        <v>07</v>
      </c>
      <c r="B807" s="21" t="s">
        <v>130</v>
      </c>
      <c r="C807" s="21" t="s">
        <v>134</v>
      </c>
      <c r="D807" s="15" t="str">
        <f>VLOOKUP(Tabla1[[#This Row],[Prog.]],Hoja2!B:C,2,FALSE)</f>
        <v>Protección del medio ambiente</v>
      </c>
      <c r="E807" s="16" t="str">
        <f t="shared" si="28"/>
        <v>1</v>
      </c>
      <c r="F807" s="16" t="str">
        <f t="shared" si="29"/>
        <v>12</v>
      </c>
      <c r="G807" s="21" t="s">
        <v>440</v>
      </c>
      <c r="H807" t="s">
        <v>441</v>
      </c>
      <c r="I807">
        <v>36358</v>
      </c>
      <c r="J807">
        <v>0</v>
      </c>
      <c r="K807">
        <v>36358</v>
      </c>
      <c r="L807">
        <v>36641.379999999997</v>
      </c>
      <c r="M807">
        <v>36641.379999999997</v>
      </c>
      <c r="N807">
        <v>31875.5</v>
      </c>
      <c r="O807">
        <v>31875.5</v>
      </c>
    </row>
    <row r="808" spans="1:15" x14ac:dyDescent="0.25">
      <c r="A808" s="14" t="str">
        <f>MID(Tabla1[[#This Row],[Org 2]],1,2)</f>
        <v>07</v>
      </c>
      <c r="B808" s="21" t="s">
        <v>130</v>
      </c>
      <c r="C808" s="21" t="s">
        <v>134</v>
      </c>
      <c r="D808" s="15" t="str">
        <f>VLOOKUP(Tabla1[[#This Row],[Prog.]],Hoja2!B:C,2,FALSE)</f>
        <v>Protección del medio ambiente</v>
      </c>
      <c r="E808" s="16" t="str">
        <f t="shared" si="28"/>
        <v>1</v>
      </c>
      <c r="F808" s="16" t="str">
        <f t="shared" si="29"/>
        <v>12</v>
      </c>
      <c r="G808" s="21" t="s">
        <v>442</v>
      </c>
      <c r="H808" t="s">
        <v>443</v>
      </c>
      <c r="I808">
        <v>122219</v>
      </c>
      <c r="J808">
        <v>0</v>
      </c>
      <c r="K808">
        <v>122219</v>
      </c>
      <c r="L808">
        <v>120015.01</v>
      </c>
      <c r="M808">
        <v>120015.01</v>
      </c>
      <c r="N808">
        <v>100535.79</v>
      </c>
      <c r="O808">
        <v>100535.79</v>
      </c>
    </row>
    <row r="809" spans="1:15" x14ac:dyDescent="0.25">
      <c r="A809" s="14" t="str">
        <f>MID(Tabla1[[#This Row],[Org 2]],1,2)</f>
        <v>07</v>
      </c>
      <c r="B809" s="21" t="s">
        <v>130</v>
      </c>
      <c r="C809" s="21" t="s">
        <v>134</v>
      </c>
      <c r="D809" s="15" t="str">
        <f>VLOOKUP(Tabla1[[#This Row],[Prog.]],Hoja2!B:C,2,FALSE)</f>
        <v>Protección del medio ambiente</v>
      </c>
      <c r="E809" s="16" t="str">
        <f t="shared" si="28"/>
        <v>1</v>
      </c>
      <c r="F809" s="16" t="str">
        <f t="shared" si="29"/>
        <v>12</v>
      </c>
      <c r="G809" s="21" t="s">
        <v>444</v>
      </c>
      <c r="H809" t="s">
        <v>445</v>
      </c>
      <c r="I809">
        <v>293243</v>
      </c>
      <c r="J809">
        <v>0</v>
      </c>
      <c r="K809">
        <v>293243</v>
      </c>
      <c r="L809">
        <v>297189.26</v>
      </c>
      <c r="M809">
        <v>297189.26</v>
      </c>
      <c r="N809">
        <v>278874.14</v>
      </c>
      <c r="O809">
        <v>278874.14</v>
      </c>
    </row>
    <row r="810" spans="1:15" x14ac:dyDescent="0.25">
      <c r="A810" s="14" t="str">
        <f>MID(Tabla1[[#This Row],[Org 2]],1,2)</f>
        <v>07</v>
      </c>
      <c r="B810" s="21" t="s">
        <v>130</v>
      </c>
      <c r="C810" s="21" t="s">
        <v>134</v>
      </c>
      <c r="D810" s="15" t="str">
        <f>VLOOKUP(Tabla1[[#This Row],[Prog.]],Hoja2!B:C,2,FALSE)</f>
        <v>Protección del medio ambiente</v>
      </c>
      <c r="E810" s="16" t="str">
        <f t="shared" si="28"/>
        <v>1</v>
      </c>
      <c r="F810" s="16" t="str">
        <f t="shared" si="29"/>
        <v>12</v>
      </c>
      <c r="G810" s="21" t="s">
        <v>446</v>
      </c>
      <c r="H810" t="s">
        <v>447</v>
      </c>
      <c r="I810">
        <v>14489</v>
      </c>
      <c r="J810">
        <v>0</v>
      </c>
      <c r="K810">
        <v>14489</v>
      </c>
      <c r="L810">
        <v>19485.509999999998</v>
      </c>
      <c r="M810">
        <v>19485.509999999998</v>
      </c>
      <c r="N810">
        <v>16258.3</v>
      </c>
      <c r="O810">
        <v>16258.3</v>
      </c>
    </row>
    <row r="811" spans="1:15" x14ac:dyDescent="0.25">
      <c r="A811" s="14" t="str">
        <f>MID(Tabla1[[#This Row],[Org 2]],1,2)</f>
        <v>07</v>
      </c>
      <c r="B811" s="21" t="s">
        <v>130</v>
      </c>
      <c r="C811" s="21" t="s">
        <v>134</v>
      </c>
      <c r="D811" s="15" t="str">
        <f>VLOOKUP(Tabla1[[#This Row],[Prog.]],Hoja2!B:C,2,FALSE)</f>
        <v>Protección del medio ambiente</v>
      </c>
      <c r="E811" s="16" t="str">
        <f t="shared" si="28"/>
        <v>1</v>
      </c>
      <c r="F811" s="16" t="str">
        <f t="shared" si="29"/>
        <v>13</v>
      </c>
      <c r="G811" s="21" t="s">
        <v>448</v>
      </c>
      <c r="H811" t="s">
        <v>431</v>
      </c>
      <c r="I811">
        <v>10268</v>
      </c>
      <c r="J811">
        <v>0</v>
      </c>
      <c r="K811">
        <v>10268</v>
      </c>
      <c r="L811">
        <v>10332.52</v>
      </c>
      <c r="M811">
        <v>10332.52</v>
      </c>
      <c r="N811">
        <v>8288.5400000000009</v>
      </c>
      <c r="O811">
        <v>8288.5400000000009</v>
      </c>
    </row>
    <row r="812" spans="1:15" x14ac:dyDescent="0.25">
      <c r="A812" s="14" t="str">
        <f>MID(Tabla1[[#This Row],[Org 2]],1,2)</f>
        <v>07</v>
      </c>
      <c r="B812" s="21" t="s">
        <v>130</v>
      </c>
      <c r="C812" s="21" t="s">
        <v>134</v>
      </c>
      <c r="D812" s="15" t="str">
        <f>VLOOKUP(Tabla1[[#This Row],[Prog.]],Hoja2!B:C,2,FALSE)</f>
        <v>Protección del medio ambiente</v>
      </c>
      <c r="E812" s="16" t="str">
        <f t="shared" si="28"/>
        <v>1</v>
      </c>
      <c r="F812" s="16" t="str">
        <f t="shared" si="29"/>
        <v>13</v>
      </c>
      <c r="G812" s="21" t="s">
        <v>449</v>
      </c>
      <c r="H812" t="s">
        <v>450</v>
      </c>
      <c r="I812">
        <v>7404</v>
      </c>
      <c r="J812">
        <v>0</v>
      </c>
      <c r="K812">
        <v>7404</v>
      </c>
      <c r="L812">
        <v>8608.41</v>
      </c>
      <c r="M812">
        <v>8608.41</v>
      </c>
      <c r="N812">
        <v>6386.93</v>
      </c>
      <c r="O812">
        <v>6386.93</v>
      </c>
    </row>
    <row r="813" spans="1:15" x14ac:dyDescent="0.25">
      <c r="A813" s="14" t="str">
        <f>MID(Tabla1[[#This Row],[Org 2]],1,2)</f>
        <v>07</v>
      </c>
      <c r="B813" s="21" t="s">
        <v>130</v>
      </c>
      <c r="C813" s="21" t="s">
        <v>134</v>
      </c>
      <c r="D813" s="15" t="str">
        <f>VLOOKUP(Tabla1[[#This Row],[Prog.]],Hoja2!B:C,2,FALSE)</f>
        <v>Protección del medio ambiente</v>
      </c>
      <c r="E813" s="16" t="str">
        <f t="shared" si="28"/>
        <v>1</v>
      </c>
      <c r="F813" s="16" t="str">
        <f t="shared" si="29"/>
        <v>13</v>
      </c>
      <c r="G813" s="21" t="s">
        <v>451</v>
      </c>
      <c r="H813" t="s">
        <v>452</v>
      </c>
      <c r="I813">
        <v>30000</v>
      </c>
      <c r="J813">
        <v>0</v>
      </c>
      <c r="K813">
        <v>30000</v>
      </c>
      <c r="L813">
        <v>28715.33</v>
      </c>
      <c r="M813">
        <v>28715.33</v>
      </c>
      <c r="N813">
        <v>24600.44</v>
      </c>
      <c r="O813">
        <v>24600.44</v>
      </c>
    </row>
    <row r="814" spans="1:15" x14ac:dyDescent="0.25">
      <c r="A814" s="14" t="str">
        <f>MID(Tabla1[[#This Row],[Org 2]],1,2)</f>
        <v>07</v>
      </c>
      <c r="B814" s="21" t="s">
        <v>130</v>
      </c>
      <c r="C814" s="21" t="s">
        <v>134</v>
      </c>
      <c r="D814" s="15" t="str">
        <f>VLOOKUP(Tabla1[[#This Row],[Prog.]],Hoja2!B:C,2,FALSE)</f>
        <v>Protección del medio ambiente</v>
      </c>
      <c r="E814" s="16" t="str">
        <f t="shared" si="28"/>
        <v>2</v>
      </c>
      <c r="F814" s="16" t="str">
        <f t="shared" si="29"/>
        <v>20</v>
      </c>
      <c r="G814" s="21" t="s">
        <v>455</v>
      </c>
      <c r="H814" t="s">
        <v>456</v>
      </c>
      <c r="I814">
        <v>16000</v>
      </c>
      <c r="J814">
        <v>0</v>
      </c>
      <c r="K814">
        <v>16000</v>
      </c>
      <c r="L814">
        <v>12368.15</v>
      </c>
      <c r="M814">
        <v>12368.15</v>
      </c>
      <c r="N814">
        <v>2008.95</v>
      </c>
      <c r="O814">
        <v>2008.95</v>
      </c>
    </row>
    <row r="815" spans="1:15" x14ac:dyDescent="0.25">
      <c r="A815" s="14" t="str">
        <f>MID(Tabla1[[#This Row],[Org 2]],1,2)</f>
        <v>07</v>
      </c>
      <c r="B815" s="21" t="s">
        <v>130</v>
      </c>
      <c r="C815" s="21" t="s">
        <v>134</v>
      </c>
      <c r="D815" s="15" t="str">
        <f>VLOOKUP(Tabla1[[#This Row],[Prog.]],Hoja2!B:C,2,FALSE)</f>
        <v>Protección del medio ambiente</v>
      </c>
      <c r="E815" s="16" t="str">
        <f t="shared" si="28"/>
        <v>2</v>
      </c>
      <c r="F815" s="16" t="str">
        <f t="shared" si="29"/>
        <v>21</v>
      </c>
      <c r="G815" s="21" t="s">
        <v>461</v>
      </c>
      <c r="H815" t="s">
        <v>462</v>
      </c>
      <c r="I815">
        <v>21000</v>
      </c>
      <c r="J815">
        <v>0</v>
      </c>
      <c r="K815">
        <v>21000</v>
      </c>
      <c r="L815">
        <v>20948.32</v>
      </c>
      <c r="M815">
        <v>20948.32</v>
      </c>
      <c r="N815">
        <v>17909.84</v>
      </c>
      <c r="O815">
        <v>17909.84</v>
      </c>
    </row>
    <row r="816" spans="1:15" x14ac:dyDescent="0.25">
      <c r="A816" s="14" t="str">
        <f>MID(Tabla1[[#This Row],[Org 2]],1,2)</f>
        <v>07</v>
      </c>
      <c r="B816" s="21" t="s">
        <v>130</v>
      </c>
      <c r="C816" s="21" t="s">
        <v>134</v>
      </c>
      <c r="D816" s="15" t="str">
        <f>VLOOKUP(Tabla1[[#This Row],[Prog.]],Hoja2!B:C,2,FALSE)</f>
        <v>Protección del medio ambiente</v>
      </c>
      <c r="E816" s="16" t="str">
        <f t="shared" si="28"/>
        <v>2</v>
      </c>
      <c r="F816" s="16" t="str">
        <f t="shared" si="29"/>
        <v>21</v>
      </c>
      <c r="G816" s="21" t="s">
        <v>463</v>
      </c>
      <c r="H816" t="s">
        <v>464</v>
      </c>
      <c r="I816">
        <v>2000</v>
      </c>
      <c r="J816">
        <v>0</v>
      </c>
      <c r="K816">
        <v>2000</v>
      </c>
      <c r="L816">
        <v>322.33</v>
      </c>
      <c r="M816">
        <v>322.33</v>
      </c>
      <c r="N816">
        <v>0</v>
      </c>
      <c r="O816">
        <v>0</v>
      </c>
    </row>
    <row r="817" spans="1:15" x14ac:dyDescent="0.25">
      <c r="A817" s="14" t="str">
        <f>MID(Tabla1[[#This Row],[Org 2]],1,2)</f>
        <v>07</v>
      </c>
      <c r="B817" s="21" t="s">
        <v>130</v>
      </c>
      <c r="C817" s="21" t="s">
        <v>134</v>
      </c>
      <c r="D817" s="15" t="str">
        <f>VLOOKUP(Tabla1[[#This Row],[Prog.]],Hoja2!B:C,2,FALSE)</f>
        <v>Protección del medio ambiente</v>
      </c>
      <c r="E817" s="16" t="str">
        <f t="shared" si="28"/>
        <v>2</v>
      </c>
      <c r="F817" s="16" t="str">
        <f t="shared" si="29"/>
        <v>22</v>
      </c>
      <c r="G817" s="21" t="s">
        <v>469</v>
      </c>
      <c r="H817" t="s">
        <v>470</v>
      </c>
      <c r="I817">
        <v>29000</v>
      </c>
      <c r="J817">
        <v>0</v>
      </c>
      <c r="K817">
        <v>29000</v>
      </c>
      <c r="L817">
        <v>20000</v>
      </c>
      <c r="M817">
        <v>20000</v>
      </c>
      <c r="N817">
        <v>17239.79</v>
      </c>
      <c r="O817">
        <v>17239.79</v>
      </c>
    </row>
    <row r="818" spans="1:15" x14ac:dyDescent="0.25">
      <c r="A818" s="14" t="str">
        <f>MID(Tabla1[[#This Row],[Org 2]],1,2)</f>
        <v>07</v>
      </c>
      <c r="B818" s="21" t="s">
        <v>130</v>
      </c>
      <c r="C818" s="21" t="s">
        <v>134</v>
      </c>
      <c r="D818" s="15" t="str">
        <f>VLOOKUP(Tabla1[[#This Row],[Prog.]],Hoja2!B:C,2,FALSE)</f>
        <v>Protección del medio ambiente</v>
      </c>
      <c r="E818" s="16" t="str">
        <f t="shared" si="28"/>
        <v>2</v>
      </c>
      <c r="F818" s="16" t="str">
        <f t="shared" si="29"/>
        <v>22</v>
      </c>
      <c r="G818" s="21" t="s">
        <v>630</v>
      </c>
      <c r="H818" t="s">
        <v>631</v>
      </c>
      <c r="I818">
        <v>500</v>
      </c>
      <c r="J818">
        <v>0</v>
      </c>
      <c r="K818">
        <v>500</v>
      </c>
      <c r="L818">
        <v>0</v>
      </c>
      <c r="M818">
        <v>0</v>
      </c>
      <c r="N818">
        <v>0</v>
      </c>
      <c r="O818">
        <v>0</v>
      </c>
    </row>
    <row r="819" spans="1:15" x14ac:dyDescent="0.25">
      <c r="A819" s="14" t="str">
        <f>MID(Tabla1[[#This Row],[Org 2]],1,2)</f>
        <v>07</v>
      </c>
      <c r="B819" s="21" t="s">
        <v>130</v>
      </c>
      <c r="C819" s="21" t="s">
        <v>134</v>
      </c>
      <c r="D819" s="15" t="str">
        <f>VLOOKUP(Tabla1[[#This Row],[Prog.]],Hoja2!B:C,2,FALSE)</f>
        <v>Protección del medio ambiente</v>
      </c>
      <c r="E819" s="16" t="str">
        <f t="shared" si="28"/>
        <v>2</v>
      </c>
      <c r="F819" s="16" t="str">
        <f t="shared" si="29"/>
        <v>22</v>
      </c>
      <c r="G819" s="21" t="s">
        <v>590</v>
      </c>
      <c r="H819" t="s">
        <v>591</v>
      </c>
      <c r="I819">
        <v>1200</v>
      </c>
      <c r="J819">
        <v>0</v>
      </c>
      <c r="K819">
        <v>1200</v>
      </c>
      <c r="L819">
        <v>1000</v>
      </c>
      <c r="M819">
        <v>1000</v>
      </c>
      <c r="N819">
        <v>283.08</v>
      </c>
      <c r="O819">
        <v>283.08</v>
      </c>
    </row>
    <row r="820" spans="1:15" x14ac:dyDescent="0.25">
      <c r="A820" s="14" t="str">
        <f>MID(Tabla1[[#This Row],[Org 2]],1,2)</f>
        <v>07</v>
      </c>
      <c r="B820" s="21" t="s">
        <v>130</v>
      </c>
      <c r="C820" s="21" t="s">
        <v>134</v>
      </c>
      <c r="D820" s="15" t="str">
        <f>VLOOKUP(Tabla1[[#This Row],[Prog.]],Hoja2!B:C,2,FALSE)</f>
        <v>Protección del medio ambiente</v>
      </c>
      <c r="E820" s="16" t="str">
        <f t="shared" si="28"/>
        <v>2</v>
      </c>
      <c r="F820" s="16" t="str">
        <f t="shared" si="29"/>
        <v>22</v>
      </c>
      <c r="G820" s="21" t="s">
        <v>592</v>
      </c>
      <c r="H820" t="s">
        <v>593</v>
      </c>
      <c r="I820">
        <v>1000</v>
      </c>
      <c r="J820">
        <v>0</v>
      </c>
      <c r="K820">
        <v>1000</v>
      </c>
      <c r="L820">
        <v>1000</v>
      </c>
      <c r="M820">
        <v>878.45</v>
      </c>
      <c r="N820">
        <v>878.45</v>
      </c>
      <c r="O820">
        <v>878.45</v>
      </c>
    </row>
    <row r="821" spans="1:15" x14ac:dyDescent="0.25">
      <c r="A821" s="14" t="str">
        <f>MID(Tabla1[[#This Row],[Org 2]],1,2)</f>
        <v>07</v>
      </c>
      <c r="B821" s="21" t="s">
        <v>130</v>
      </c>
      <c r="C821" s="21" t="s">
        <v>134</v>
      </c>
      <c r="D821" s="15" t="str">
        <f>VLOOKUP(Tabla1[[#This Row],[Prog.]],Hoja2!B:C,2,FALSE)</f>
        <v>Protección del medio ambiente</v>
      </c>
      <c r="E821" s="16" t="str">
        <f t="shared" si="28"/>
        <v>2</v>
      </c>
      <c r="F821" s="16" t="str">
        <f t="shared" si="29"/>
        <v>22</v>
      </c>
      <c r="G821" s="21" t="s">
        <v>471</v>
      </c>
      <c r="H821" t="s">
        <v>472</v>
      </c>
      <c r="I821">
        <v>40000</v>
      </c>
      <c r="J821">
        <v>0</v>
      </c>
      <c r="K821">
        <v>40000</v>
      </c>
      <c r="L821">
        <v>18772.66</v>
      </c>
      <c r="M821">
        <v>15071.66</v>
      </c>
      <c r="N821">
        <v>9565.06</v>
      </c>
      <c r="O821">
        <v>9565.06</v>
      </c>
    </row>
    <row r="822" spans="1:15" x14ac:dyDescent="0.25">
      <c r="A822" s="14" t="str">
        <f>MID(Tabla1[[#This Row],[Org 2]],1,2)</f>
        <v>07</v>
      </c>
      <c r="B822" s="21" t="s">
        <v>130</v>
      </c>
      <c r="C822" s="21" t="s">
        <v>134</v>
      </c>
      <c r="D822" s="15" t="str">
        <f>VLOOKUP(Tabla1[[#This Row],[Prog.]],Hoja2!B:C,2,FALSE)</f>
        <v>Protección del medio ambiente</v>
      </c>
      <c r="E822" s="16" t="str">
        <f t="shared" si="28"/>
        <v>2</v>
      </c>
      <c r="F822" s="16" t="str">
        <f t="shared" si="29"/>
        <v>22</v>
      </c>
      <c r="G822" s="21" t="s">
        <v>473</v>
      </c>
      <c r="H822" t="s">
        <v>474</v>
      </c>
      <c r="I822">
        <v>19500</v>
      </c>
      <c r="J822">
        <v>0</v>
      </c>
      <c r="K822">
        <v>19500</v>
      </c>
      <c r="L822">
        <v>16811.240000000002</v>
      </c>
      <c r="M822">
        <v>15892.8</v>
      </c>
      <c r="N822">
        <v>5725.23</v>
      </c>
      <c r="O822">
        <v>5725.23</v>
      </c>
    </row>
    <row r="823" spans="1:15" x14ac:dyDescent="0.25">
      <c r="A823" s="14" t="str">
        <f>MID(Tabla1[[#This Row],[Org 2]],1,2)</f>
        <v>07</v>
      </c>
      <c r="B823" s="21" t="s">
        <v>130</v>
      </c>
      <c r="C823" s="21" t="s">
        <v>134</v>
      </c>
      <c r="D823" s="15" t="str">
        <f>VLOOKUP(Tabla1[[#This Row],[Prog.]],Hoja2!B:C,2,FALSE)</f>
        <v>Protección del medio ambiente</v>
      </c>
      <c r="E823" s="16" t="str">
        <f t="shared" si="28"/>
        <v>2</v>
      </c>
      <c r="F823" s="16" t="str">
        <f t="shared" si="29"/>
        <v>22</v>
      </c>
      <c r="G823" s="21" t="s">
        <v>567</v>
      </c>
      <c r="H823" t="s">
        <v>568</v>
      </c>
      <c r="I823">
        <v>2000</v>
      </c>
      <c r="J823">
        <v>0</v>
      </c>
      <c r="K823">
        <v>2000</v>
      </c>
      <c r="L823">
        <v>605</v>
      </c>
      <c r="M823">
        <v>605</v>
      </c>
      <c r="N823">
        <v>414.75</v>
      </c>
      <c r="O823">
        <v>414.75</v>
      </c>
    </row>
    <row r="824" spans="1:15" x14ac:dyDescent="0.25">
      <c r="A824" s="14" t="str">
        <f>MID(Tabla1[[#This Row],[Org 2]],1,2)</f>
        <v>07</v>
      </c>
      <c r="B824" s="21" t="s">
        <v>130</v>
      </c>
      <c r="C824" s="21" t="s">
        <v>134</v>
      </c>
      <c r="D824" s="15" t="str">
        <f>VLOOKUP(Tabla1[[#This Row],[Prog.]],Hoja2!B:C,2,FALSE)</f>
        <v>Protección del medio ambiente</v>
      </c>
      <c r="E824" s="16" t="str">
        <f t="shared" si="28"/>
        <v>2</v>
      </c>
      <c r="F824" s="16" t="str">
        <f t="shared" si="29"/>
        <v>22</v>
      </c>
      <c r="G824" s="21" t="s">
        <v>475</v>
      </c>
      <c r="H824" t="s">
        <v>476</v>
      </c>
      <c r="I824">
        <v>2000</v>
      </c>
      <c r="J824">
        <v>0</v>
      </c>
      <c r="K824">
        <v>2000</v>
      </c>
      <c r="L824">
        <v>0</v>
      </c>
      <c r="M824">
        <v>0</v>
      </c>
      <c r="N824">
        <v>0</v>
      </c>
      <c r="O824">
        <v>0</v>
      </c>
    </row>
    <row r="825" spans="1:15" x14ac:dyDescent="0.25">
      <c r="A825" s="14" t="str">
        <f>MID(Tabla1[[#This Row],[Org 2]],1,2)</f>
        <v>07</v>
      </c>
      <c r="B825" s="21" t="s">
        <v>130</v>
      </c>
      <c r="C825" s="21" t="s">
        <v>134</v>
      </c>
      <c r="D825" s="15" t="str">
        <f>VLOOKUP(Tabla1[[#This Row],[Prog.]],Hoja2!B:C,2,FALSE)</f>
        <v>Protección del medio ambiente</v>
      </c>
      <c r="E825" s="16" t="str">
        <f t="shared" si="28"/>
        <v>2</v>
      </c>
      <c r="F825" s="16" t="str">
        <f t="shared" si="29"/>
        <v>22</v>
      </c>
      <c r="G825" s="21" t="s">
        <v>477</v>
      </c>
      <c r="H825" t="s">
        <v>478</v>
      </c>
      <c r="I825">
        <v>18000</v>
      </c>
      <c r="J825">
        <v>0</v>
      </c>
      <c r="K825">
        <v>18000</v>
      </c>
      <c r="L825">
        <v>4626.8999999999996</v>
      </c>
      <c r="M825">
        <v>4626.8999999999996</v>
      </c>
      <c r="N825">
        <v>4626.8999999999996</v>
      </c>
      <c r="O825">
        <v>4626.8999999999996</v>
      </c>
    </row>
    <row r="826" spans="1:15" x14ac:dyDescent="0.25">
      <c r="A826" s="14" t="str">
        <f>MID(Tabla1[[#This Row],[Org 2]],1,2)</f>
        <v>07</v>
      </c>
      <c r="B826" s="21" t="s">
        <v>130</v>
      </c>
      <c r="C826" s="21" t="s">
        <v>134</v>
      </c>
      <c r="D826" s="15" t="str">
        <f>VLOOKUP(Tabla1[[#This Row],[Prog.]],Hoja2!B:C,2,FALSE)</f>
        <v>Protección del medio ambiente</v>
      </c>
      <c r="E826" s="16" t="str">
        <f t="shared" si="28"/>
        <v>2</v>
      </c>
      <c r="F826" s="16" t="str">
        <f t="shared" si="29"/>
        <v>22</v>
      </c>
      <c r="G826" s="21" t="s">
        <v>479</v>
      </c>
      <c r="H826" t="s">
        <v>480</v>
      </c>
      <c r="I826">
        <v>10300</v>
      </c>
      <c r="J826">
        <v>0</v>
      </c>
      <c r="K826">
        <v>10300</v>
      </c>
      <c r="L826">
        <v>4548.78</v>
      </c>
      <c r="M826">
        <v>4548.78</v>
      </c>
      <c r="N826">
        <v>894.58</v>
      </c>
      <c r="O826">
        <v>894.58</v>
      </c>
    </row>
    <row r="827" spans="1:15" x14ac:dyDescent="0.25">
      <c r="A827" s="14" t="str">
        <f>MID(Tabla1[[#This Row],[Org 2]],1,2)</f>
        <v>07</v>
      </c>
      <c r="B827" s="21" t="s">
        <v>130</v>
      </c>
      <c r="C827" s="21" t="s">
        <v>134</v>
      </c>
      <c r="D827" s="15" t="str">
        <f>VLOOKUP(Tabla1[[#This Row],[Prog.]],Hoja2!B:C,2,FALSE)</f>
        <v>Protección del medio ambiente</v>
      </c>
      <c r="E827" s="16" t="str">
        <f t="shared" si="28"/>
        <v>2</v>
      </c>
      <c r="F827" s="16" t="str">
        <f t="shared" si="29"/>
        <v>22</v>
      </c>
      <c r="G827" s="21" t="s">
        <v>738</v>
      </c>
      <c r="H827" t="s">
        <v>739</v>
      </c>
      <c r="I827">
        <v>1000</v>
      </c>
      <c r="J827">
        <v>0</v>
      </c>
      <c r="K827">
        <v>1000</v>
      </c>
      <c r="L827">
        <v>0</v>
      </c>
      <c r="M827">
        <v>0</v>
      </c>
      <c r="N827">
        <v>0</v>
      </c>
      <c r="O827">
        <v>0</v>
      </c>
    </row>
    <row r="828" spans="1:15" x14ac:dyDescent="0.25">
      <c r="A828" s="14" t="str">
        <f>MID(Tabla1[[#This Row],[Org 2]],1,2)</f>
        <v>07</v>
      </c>
      <c r="B828" s="21" t="s">
        <v>130</v>
      </c>
      <c r="C828" s="21" t="s">
        <v>134</v>
      </c>
      <c r="D828" s="15" t="str">
        <f>VLOOKUP(Tabla1[[#This Row],[Prog.]],Hoja2!B:C,2,FALSE)</f>
        <v>Protección del medio ambiente</v>
      </c>
      <c r="E828" s="16" t="str">
        <f t="shared" si="28"/>
        <v>2</v>
      </c>
      <c r="F828" s="16" t="str">
        <f t="shared" si="29"/>
        <v>22</v>
      </c>
      <c r="G828" s="21" t="s">
        <v>485</v>
      </c>
      <c r="H828" t="s">
        <v>486</v>
      </c>
      <c r="I828">
        <v>2500</v>
      </c>
      <c r="J828">
        <v>0</v>
      </c>
      <c r="K828">
        <v>2500</v>
      </c>
      <c r="L828">
        <v>0</v>
      </c>
      <c r="M828">
        <v>0</v>
      </c>
      <c r="N828">
        <v>0</v>
      </c>
      <c r="O828">
        <v>0</v>
      </c>
    </row>
    <row r="829" spans="1:15" x14ac:dyDescent="0.25">
      <c r="A829" s="14" t="str">
        <f>MID(Tabla1[[#This Row],[Org 2]],1,2)</f>
        <v>07</v>
      </c>
      <c r="B829" s="21" t="s">
        <v>130</v>
      </c>
      <c r="C829" s="21" t="s">
        <v>134</v>
      </c>
      <c r="D829" s="15" t="str">
        <f>VLOOKUP(Tabla1[[#This Row],[Prog.]],Hoja2!B:C,2,FALSE)</f>
        <v>Protección del medio ambiente</v>
      </c>
      <c r="E829" s="16" t="str">
        <f t="shared" si="28"/>
        <v>2</v>
      </c>
      <c r="F829" s="16" t="str">
        <f t="shared" si="29"/>
        <v>22</v>
      </c>
      <c r="G829" s="21" t="s">
        <v>487</v>
      </c>
      <c r="H829" t="s">
        <v>488</v>
      </c>
      <c r="I829">
        <v>30000</v>
      </c>
      <c r="J829">
        <v>0</v>
      </c>
      <c r="K829">
        <v>30000</v>
      </c>
      <c r="L829">
        <v>58269.52</v>
      </c>
      <c r="M829">
        <v>58269.52</v>
      </c>
      <c r="N829">
        <v>17618.580000000002</v>
      </c>
      <c r="O829">
        <v>17618.580000000002</v>
      </c>
    </row>
    <row r="830" spans="1:15" x14ac:dyDescent="0.25">
      <c r="A830" s="14" t="str">
        <f>MID(Tabla1[[#This Row],[Org 2]],1,2)</f>
        <v>07</v>
      </c>
      <c r="B830" s="21" t="s">
        <v>130</v>
      </c>
      <c r="C830" s="21" t="s">
        <v>134</v>
      </c>
      <c r="D830" s="15" t="str">
        <f>VLOOKUP(Tabla1[[#This Row],[Prog.]],Hoja2!B:C,2,FALSE)</f>
        <v>Protección del medio ambiente</v>
      </c>
      <c r="E830" s="16" t="str">
        <f t="shared" si="28"/>
        <v>2</v>
      </c>
      <c r="F830" s="16" t="str">
        <f t="shared" si="29"/>
        <v>22</v>
      </c>
      <c r="G830" s="21" t="s">
        <v>489</v>
      </c>
      <c r="H830" t="s">
        <v>490</v>
      </c>
      <c r="I830">
        <v>100000</v>
      </c>
      <c r="J830">
        <v>0</v>
      </c>
      <c r="K830">
        <v>100000</v>
      </c>
      <c r="L830">
        <v>103168.21</v>
      </c>
      <c r="M830">
        <v>103168.21</v>
      </c>
      <c r="N830">
        <v>82483.56</v>
      </c>
      <c r="O830">
        <v>82483.56</v>
      </c>
    </row>
    <row r="831" spans="1:15" x14ac:dyDescent="0.25">
      <c r="A831" s="14" t="str">
        <f>MID(Tabla1[[#This Row],[Org 2]],1,2)</f>
        <v>07</v>
      </c>
      <c r="B831" s="21" t="s">
        <v>130</v>
      </c>
      <c r="C831" s="21" t="s">
        <v>134</v>
      </c>
      <c r="D831" s="15" t="str">
        <f>VLOOKUP(Tabla1[[#This Row],[Prog.]],Hoja2!B:C,2,FALSE)</f>
        <v>Protección del medio ambiente</v>
      </c>
      <c r="E831" s="16" t="str">
        <f t="shared" si="28"/>
        <v>2</v>
      </c>
      <c r="F831" s="16" t="str">
        <f t="shared" si="29"/>
        <v>23</v>
      </c>
      <c r="G831" s="21" t="s">
        <v>491</v>
      </c>
      <c r="H831" t="s">
        <v>492</v>
      </c>
      <c r="I831">
        <v>2000</v>
      </c>
      <c r="J831">
        <v>0</v>
      </c>
      <c r="K831">
        <v>2000</v>
      </c>
      <c r="L831">
        <v>717.72</v>
      </c>
      <c r="M831">
        <v>717.72</v>
      </c>
      <c r="N831">
        <v>717.72</v>
      </c>
      <c r="O831">
        <v>717.72</v>
      </c>
    </row>
    <row r="832" spans="1:15" x14ac:dyDescent="0.25">
      <c r="A832" s="14" t="str">
        <f>MID(Tabla1[[#This Row],[Org 2]],1,2)</f>
        <v>07</v>
      </c>
      <c r="B832" s="21" t="s">
        <v>130</v>
      </c>
      <c r="C832" s="21" t="s">
        <v>134</v>
      </c>
      <c r="D832" s="15" t="str">
        <f>VLOOKUP(Tabla1[[#This Row],[Prog.]],Hoja2!B:C,2,FALSE)</f>
        <v>Protección del medio ambiente</v>
      </c>
      <c r="E832" s="16" t="str">
        <f t="shared" si="28"/>
        <v>2</v>
      </c>
      <c r="F832" s="16" t="str">
        <f t="shared" si="29"/>
        <v>23</v>
      </c>
      <c r="G832" s="21" t="s">
        <v>493</v>
      </c>
      <c r="H832" t="s">
        <v>494</v>
      </c>
      <c r="I832">
        <v>2000</v>
      </c>
      <c r="J832">
        <v>0</v>
      </c>
      <c r="K832">
        <v>2000</v>
      </c>
      <c r="L832">
        <v>423.68</v>
      </c>
      <c r="M832">
        <v>423.68</v>
      </c>
      <c r="N832">
        <v>423.68</v>
      </c>
      <c r="O832">
        <v>423.68</v>
      </c>
    </row>
    <row r="833" spans="1:15" x14ac:dyDescent="0.25">
      <c r="A833" s="14" t="str">
        <f>MID(Tabla1[[#This Row],[Org 2]],1,2)</f>
        <v>07</v>
      </c>
      <c r="B833" s="21" t="s">
        <v>130</v>
      </c>
      <c r="C833" s="21" t="s">
        <v>134</v>
      </c>
      <c r="D833" s="15" t="str">
        <f>VLOOKUP(Tabla1[[#This Row],[Prog.]],Hoja2!B:C,2,FALSE)</f>
        <v>Protección del medio ambiente</v>
      </c>
      <c r="E833" s="16" t="str">
        <f t="shared" ref="E833:E896" si="30">LEFT(G833,1)</f>
        <v>4</v>
      </c>
      <c r="F833" s="16" t="str">
        <f t="shared" ref="F833:F896" si="31">LEFT(G833,2)</f>
        <v>48</v>
      </c>
      <c r="G833" s="21" t="s">
        <v>579</v>
      </c>
      <c r="H833" t="s">
        <v>580</v>
      </c>
      <c r="I833">
        <v>5000</v>
      </c>
      <c r="J833">
        <v>0</v>
      </c>
      <c r="K833">
        <v>5000</v>
      </c>
      <c r="L833">
        <v>2425</v>
      </c>
      <c r="M833">
        <v>2425</v>
      </c>
      <c r="N833">
        <v>2425</v>
      </c>
      <c r="O833">
        <v>2425</v>
      </c>
    </row>
    <row r="834" spans="1:15" x14ac:dyDescent="0.25">
      <c r="A834" s="14" t="str">
        <f>MID(Tabla1[[#This Row],[Org 2]],1,2)</f>
        <v>07</v>
      </c>
      <c r="B834" s="21" t="s">
        <v>130</v>
      </c>
      <c r="C834" s="21" t="s">
        <v>134</v>
      </c>
      <c r="D834" s="15" t="str">
        <f>VLOOKUP(Tabla1[[#This Row],[Prog.]],Hoja2!B:C,2,FALSE)</f>
        <v>Protección del medio ambiente</v>
      </c>
      <c r="E834" s="16" t="str">
        <f t="shared" si="30"/>
        <v>6</v>
      </c>
      <c r="F834" s="16" t="str">
        <f t="shared" si="31"/>
        <v>63</v>
      </c>
      <c r="G834" s="21" t="s">
        <v>564</v>
      </c>
      <c r="H834" t="s">
        <v>554</v>
      </c>
      <c r="I834">
        <v>435841</v>
      </c>
      <c r="J834">
        <v>0</v>
      </c>
      <c r="K834">
        <v>435841</v>
      </c>
      <c r="L834">
        <v>435840.09</v>
      </c>
      <c r="M834">
        <v>435840.09</v>
      </c>
      <c r="N834">
        <v>326880</v>
      </c>
      <c r="O834">
        <v>326880</v>
      </c>
    </row>
    <row r="835" spans="1:15" x14ac:dyDescent="0.25">
      <c r="A835" s="14" t="str">
        <f>MID(Tabla1[[#This Row],[Org 2]],1,2)</f>
        <v>08</v>
      </c>
      <c r="B835" s="21" t="s">
        <v>135</v>
      </c>
      <c r="C835" s="21" t="s">
        <v>136</v>
      </c>
      <c r="D835" s="15" t="str">
        <f>VLOOKUP(Tabla1[[#This Row],[Prog.]],Hoja2!B:C,2,FALSE)</f>
        <v>Dirección del área de tráfico y movilidad</v>
      </c>
      <c r="E835" s="16" t="str">
        <f t="shared" si="30"/>
        <v>1</v>
      </c>
      <c r="F835" s="16" t="str">
        <f t="shared" si="31"/>
        <v>12</v>
      </c>
      <c r="G835" s="21" t="s">
        <v>432</v>
      </c>
      <c r="H835" t="s">
        <v>433</v>
      </c>
      <c r="I835">
        <v>122089</v>
      </c>
      <c r="J835">
        <v>0</v>
      </c>
      <c r="K835">
        <v>122089</v>
      </c>
      <c r="L835">
        <v>109260.43</v>
      </c>
      <c r="M835">
        <v>109260.43</v>
      </c>
      <c r="N835">
        <v>85589.3</v>
      </c>
      <c r="O835">
        <v>85589.3</v>
      </c>
    </row>
    <row r="836" spans="1:15" x14ac:dyDescent="0.25">
      <c r="A836" s="14" t="str">
        <f>MID(Tabla1[[#This Row],[Org 2]],1,2)</f>
        <v>08</v>
      </c>
      <c r="B836" s="21" t="s">
        <v>135</v>
      </c>
      <c r="C836" s="21" t="s">
        <v>136</v>
      </c>
      <c r="D836" s="15" t="str">
        <f>VLOOKUP(Tabla1[[#This Row],[Prog.]],Hoja2!B:C,2,FALSE)</f>
        <v>Dirección del área de tráfico y movilidad</v>
      </c>
      <c r="E836" s="16" t="str">
        <f t="shared" si="30"/>
        <v>1</v>
      </c>
      <c r="F836" s="16" t="str">
        <f t="shared" si="31"/>
        <v>12</v>
      </c>
      <c r="G836" s="21" t="s">
        <v>434</v>
      </c>
      <c r="H836" t="s">
        <v>435</v>
      </c>
      <c r="I836">
        <v>0</v>
      </c>
      <c r="J836">
        <v>0</v>
      </c>
      <c r="K836">
        <v>0</v>
      </c>
      <c r="L836">
        <v>16258.51</v>
      </c>
      <c r="M836">
        <v>16258.51</v>
      </c>
      <c r="N836">
        <v>13538.62</v>
      </c>
      <c r="O836">
        <v>13538.62</v>
      </c>
    </row>
    <row r="837" spans="1:15" x14ac:dyDescent="0.25">
      <c r="A837" s="14" t="str">
        <f>MID(Tabla1[[#This Row],[Org 2]],1,2)</f>
        <v>08</v>
      </c>
      <c r="B837" s="21" t="s">
        <v>135</v>
      </c>
      <c r="C837" s="21" t="s">
        <v>136</v>
      </c>
      <c r="D837" s="15" t="str">
        <f>VLOOKUP(Tabla1[[#This Row],[Prog.]],Hoja2!B:C,2,FALSE)</f>
        <v>Dirección del área de tráfico y movilidad</v>
      </c>
      <c r="E837" s="16" t="str">
        <f t="shared" si="30"/>
        <v>1</v>
      </c>
      <c r="F837" s="16" t="str">
        <f t="shared" si="31"/>
        <v>12</v>
      </c>
      <c r="G837" s="21" t="s">
        <v>436</v>
      </c>
      <c r="H837" t="s">
        <v>437</v>
      </c>
      <c r="I837">
        <v>46695</v>
      </c>
      <c r="J837">
        <v>0</v>
      </c>
      <c r="K837">
        <v>46695</v>
      </c>
      <c r="L837">
        <v>34608.82</v>
      </c>
      <c r="M837">
        <v>34608.82</v>
      </c>
      <c r="N837">
        <v>28864.12</v>
      </c>
      <c r="O837">
        <v>28864.12</v>
      </c>
    </row>
    <row r="838" spans="1:15" x14ac:dyDescent="0.25">
      <c r="A838" s="14" t="str">
        <f>MID(Tabla1[[#This Row],[Org 2]],1,2)</f>
        <v>08</v>
      </c>
      <c r="B838" s="21" t="s">
        <v>135</v>
      </c>
      <c r="C838" s="21" t="s">
        <v>136</v>
      </c>
      <c r="D838" s="15" t="str">
        <f>VLOOKUP(Tabla1[[#This Row],[Prog.]],Hoja2!B:C,2,FALSE)</f>
        <v>Dirección del área de tráfico y movilidad</v>
      </c>
      <c r="E838" s="16" t="str">
        <f t="shared" si="30"/>
        <v>1</v>
      </c>
      <c r="F838" s="16" t="str">
        <f t="shared" si="31"/>
        <v>12</v>
      </c>
      <c r="G838" s="21" t="s">
        <v>438</v>
      </c>
      <c r="H838" t="s">
        <v>439</v>
      </c>
      <c r="I838">
        <v>15488</v>
      </c>
      <c r="J838">
        <v>0</v>
      </c>
      <c r="K838">
        <v>15488</v>
      </c>
      <c r="L838">
        <v>20531.43</v>
      </c>
      <c r="M838">
        <v>20531.43</v>
      </c>
      <c r="N838">
        <v>17572.560000000001</v>
      </c>
      <c r="O838">
        <v>17572.560000000001</v>
      </c>
    </row>
    <row r="839" spans="1:15" x14ac:dyDescent="0.25">
      <c r="A839" s="14" t="str">
        <f>MID(Tabla1[[#This Row],[Org 2]],1,2)</f>
        <v>08</v>
      </c>
      <c r="B839" s="21" t="s">
        <v>135</v>
      </c>
      <c r="C839" s="21" t="s">
        <v>136</v>
      </c>
      <c r="D839" s="15" t="str">
        <f>VLOOKUP(Tabla1[[#This Row],[Prog.]],Hoja2!B:C,2,FALSE)</f>
        <v>Dirección del área de tráfico y movilidad</v>
      </c>
      <c r="E839" s="16" t="str">
        <f t="shared" si="30"/>
        <v>1</v>
      </c>
      <c r="F839" s="16" t="str">
        <f t="shared" si="31"/>
        <v>12</v>
      </c>
      <c r="G839" s="21" t="s">
        <v>440</v>
      </c>
      <c r="H839" t="s">
        <v>441</v>
      </c>
      <c r="I839">
        <v>28368</v>
      </c>
      <c r="J839">
        <v>0</v>
      </c>
      <c r="K839">
        <v>28368</v>
      </c>
      <c r="L839">
        <v>40132.78</v>
      </c>
      <c r="M839">
        <v>40132.78</v>
      </c>
      <c r="N839">
        <v>34007.61</v>
      </c>
      <c r="O839">
        <v>34007.61</v>
      </c>
    </row>
    <row r="840" spans="1:15" x14ac:dyDescent="0.25">
      <c r="A840" s="14" t="str">
        <f>MID(Tabla1[[#This Row],[Org 2]],1,2)</f>
        <v>08</v>
      </c>
      <c r="B840" s="21" t="s">
        <v>135</v>
      </c>
      <c r="C840" s="21" t="s">
        <v>136</v>
      </c>
      <c r="D840" s="15" t="str">
        <f>VLOOKUP(Tabla1[[#This Row],[Prog.]],Hoja2!B:C,2,FALSE)</f>
        <v>Dirección del área de tráfico y movilidad</v>
      </c>
      <c r="E840" s="16" t="str">
        <f t="shared" si="30"/>
        <v>1</v>
      </c>
      <c r="F840" s="16" t="str">
        <f t="shared" si="31"/>
        <v>12</v>
      </c>
      <c r="G840" s="21" t="s">
        <v>442</v>
      </c>
      <c r="H840" t="s">
        <v>443</v>
      </c>
      <c r="I840">
        <v>123493</v>
      </c>
      <c r="J840">
        <v>0</v>
      </c>
      <c r="K840">
        <v>123493</v>
      </c>
      <c r="L840">
        <v>118572.49</v>
      </c>
      <c r="M840">
        <v>118572.49</v>
      </c>
      <c r="N840">
        <v>98253.55</v>
      </c>
      <c r="O840">
        <v>98253.55</v>
      </c>
    </row>
    <row r="841" spans="1:15" x14ac:dyDescent="0.25">
      <c r="A841" s="14" t="str">
        <f>MID(Tabla1[[#This Row],[Org 2]],1,2)</f>
        <v>08</v>
      </c>
      <c r="B841" s="21" t="s">
        <v>135</v>
      </c>
      <c r="C841" s="21" t="s">
        <v>136</v>
      </c>
      <c r="D841" s="15" t="str">
        <f>VLOOKUP(Tabla1[[#This Row],[Prog.]],Hoja2!B:C,2,FALSE)</f>
        <v>Dirección del área de tráfico y movilidad</v>
      </c>
      <c r="E841" s="16" t="str">
        <f t="shared" si="30"/>
        <v>1</v>
      </c>
      <c r="F841" s="16" t="str">
        <f t="shared" si="31"/>
        <v>12</v>
      </c>
      <c r="G841" s="21" t="s">
        <v>444</v>
      </c>
      <c r="H841" t="s">
        <v>445</v>
      </c>
      <c r="I841">
        <v>301468</v>
      </c>
      <c r="J841">
        <v>35000</v>
      </c>
      <c r="K841">
        <v>336468</v>
      </c>
      <c r="L841">
        <v>298614.02</v>
      </c>
      <c r="M841">
        <v>298614.02</v>
      </c>
      <c r="N841">
        <v>250896.2</v>
      </c>
      <c r="O841">
        <v>250896.2</v>
      </c>
    </row>
    <row r="842" spans="1:15" x14ac:dyDescent="0.25">
      <c r="A842" s="14" t="str">
        <f>MID(Tabla1[[#This Row],[Org 2]],1,2)</f>
        <v>08</v>
      </c>
      <c r="B842" s="21" t="s">
        <v>135</v>
      </c>
      <c r="C842" s="21" t="s">
        <v>136</v>
      </c>
      <c r="D842" s="15" t="str">
        <f>VLOOKUP(Tabla1[[#This Row],[Prog.]],Hoja2!B:C,2,FALSE)</f>
        <v>Dirección del área de tráfico y movilidad</v>
      </c>
      <c r="E842" s="16" t="str">
        <f t="shared" si="30"/>
        <v>1</v>
      </c>
      <c r="F842" s="16" t="str">
        <f t="shared" si="31"/>
        <v>12</v>
      </c>
      <c r="G842" s="21" t="s">
        <v>446</v>
      </c>
      <c r="H842" t="s">
        <v>447</v>
      </c>
      <c r="I842">
        <v>14902</v>
      </c>
      <c r="J842">
        <v>0</v>
      </c>
      <c r="K842">
        <v>14902</v>
      </c>
      <c r="L842">
        <v>25635.03</v>
      </c>
      <c r="M842">
        <v>25635.03</v>
      </c>
      <c r="N842">
        <v>20930.22</v>
      </c>
      <c r="O842">
        <v>20930.22</v>
      </c>
    </row>
    <row r="843" spans="1:15" x14ac:dyDescent="0.25">
      <c r="A843" s="14" t="str">
        <f>MID(Tabla1[[#This Row],[Org 2]],1,2)</f>
        <v>08</v>
      </c>
      <c r="B843" s="21" t="s">
        <v>135</v>
      </c>
      <c r="C843" s="21" t="s">
        <v>136</v>
      </c>
      <c r="D843" s="15" t="str">
        <f>VLOOKUP(Tabla1[[#This Row],[Prog.]],Hoja2!B:C,2,FALSE)</f>
        <v>Dirección del área de tráfico y movilidad</v>
      </c>
      <c r="E843" s="16" t="str">
        <f t="shared" si="30"/>
        <v>2</v>
      </c>
      <c r="F843" s="16" t="str">
        <f t="shared" si="31"/>
        <v>20</v>
      </c>
      <c r="G843" s="21" t="s">
        <v>455</v>
      </c>
      <c r="H843" t="s">
        <v>456</v>
      </c>
      <c r="I843">
        <v>5000</v>
      </c>
      <c r="J843">
        <v>550</v>
      </c>
      <c r="K843">
        <v>5550</v>
      </c>
      <c r="L843">
        <v>5550</v>
      </c>
      <c r="M843">
        <v>5550</v>
      </c>
      <c r="N843">
        <v>2150.09</v>
      </c>
      <c r="O843">
        <v>2150.09</v>
      </c>
    </row>
    <row r="844" spans="1:15" x14ac:dyDescent="0.25">
      <c r="A844" s="14" t="str">
        <f>MID(Tabla1[[#This Row],[Org 2]],1,2)</f>
        <v>08</v>
      </c>
      <c r="B844" s="21" t="s">
        <v>135</v>
      </c>
      <c r="C844" s="21" t="s">
        <v>136</v>
      </c>
      <c r="D844" s="15" t="str">
        <f>VLOOKUP(Tabla1[[#This Row],[Prog.]],Hoja2!B:C,2,FALSE)</f>
        <v>Dirección del área de tráfico y movilidad</v>
      </c>
      <c r="E844" s="16" t="str">
        <f t="shared" si="30"/>
        <v>2</v>
      </c>
      <c r="F844" s="16" t="str">
        <f t="shared" si="31"/>
        <v>21</v>
      </c>
      <c r="G844" s="21" t="s">
        <v>461</v>
      </c>
      <c r="H844" t="s">
        <v>462</v>
      </c>
      <c r="I844">
        <v>6000</v>
      </c>
      <c r="J844">
        <v>0</v>
      </c>
      <c r="K844">
        <v>6000</v>
      </c>
      <c r="L844">
        <v>5650</v>
      </c>
      <c r="M844">
        <v>5650</v>
      </c>
      <c r="N844">
        <v>1327.88</v>
      </c>
      <c r="O844">
        <v>1327.88</v>
      </c>
    </row>
    <row r="845" spans="1:15" x14ac:dyDescent="0.25">
      <c r="A845" s="14" t="str">
        <f>MID(Tabla1[[#This Row],[Org 2]],1,2)</f>
        <v>08</v>
      </c>
      <c r="B845" s="21" t="s">
        <v>135</v>
      </c>
      <c r="C845" s="21" t="s">
        <v>136</v>
      </c>
      <c r="D845" s="15" t="str">
        <f>VLOOKUP(Tabla1[[#This Row],[Prog.]],Hoja2!B:C,2,FALSE)</f>
        <v>Dirección del área de tráfico y movilidad</v>
      </c>
      <c r="E845" s="16" t="str">
        <f t="shared" si="30"/>
        <v>2</v>
      </c>
      <c r="F845" s="16" t="str">
        <f t="shared" si="31"/>
        <v>22</v>
      </c>
      <c r="G845" s="21" t="s">
        <v>479</v>
      </c>
      <c r="H845" t="s">
        <v>480</v>
      </c>
      <c r="I845">
        <v>2000</v>
      </c>
      <c r="J845">
        <v>0</v>
      </c>
      <c r="K845">
        <v>2000</v>
      </c>
      <c r="L845">
        <v>45.6</v>
      </c>
      <c r="M845">
        <v>45.6</v>
      </c>
      <c r="N845">
        <v>45.6</v>
      </c>
      <c r="O845">
        <v>45.6</v>
      </c>
    </row>
    <row r="846" spans="1:15" x14ac:dyDescent="0.25">
      <c r="A846" s="14" t="str">
        <f>MID(Tabla1[[#This Row],[Org 2]],1,2)</f>
        <v>08</v>
      </c>
      <c r="B846" s="21" t="s">
        <v>135</v>
      </c>
      <c r="C846" s="21" t="s">
        <v>136</v>
      </c>
      <c r="D846" s="15" t="str">
        <f>VLOOKUP(Tabla1[[#This Row],[Prog.]],Hoja2!B:C,2,FALSE)</f>
        <v>Dirección del área de tráfico y movilidad</v>
      </c>
      <c r="E846" s="16" t="str">
        <f t="shared" si="30"/>
        <v>2</v>
      </c>
      <c r="F846" s="16" t="str">
        <f t="shared" si="31"/>
        <v>22</v>
      </c>
      <c r="G846" s="21" t="s">
        <v>481</v>
      </c>
      <c r="H846" t="s">
        <v>482</v>
      </c>
      <c r="I846">
        <v>1350</v>
      </c>
      <c r="J846">
        <v>0</v>
      </c>
      <c r="K846">
        <v>1350</v>
      </c>
      <c r="L846">
        <v>0</v>
      </c>
      <c r="M846">
        <v>0</v>
      </c>
      <c r="N846">
        <v>0</v>
      </c>
      <c r="O846">
        <v>0</v>
      </c>
    </row>
    <row r="847" spans="1:15" x14ac:dyDescent="0.25">
      <c r="A847" s="14" t="str">
        <f>MID(Tabla1[[#This Row],[Org 2]],1,2)</f>
        <v>08</v>
      </c>
      <c r="B847" s="21" t="s">
        <v>135</v>
      </c>
      <c r="C847" s="21" t="s">
        <v>136</v>
      </c>
      <c r="D847" s="15" t="str">
        <f>VLOOKUP(Tabla1[[#This Row],[Prog.]],Hoja2!B:C,2,FALSE)</f>
        <v>Dirección del área de tráfico y movilidad</v>
      </c>
      <c r="E847" s="16" t="str">
        <f t="shared" si="30"/>
        <v>2</v>
      </c>
      <c r="F847" s="16" t="str">
        <f t="shared" si="31"/>
        <v>22</v>
      </c>
      <c r="G847" s="21" t="s">
        <v>483</v>
      </c>
      <c r="H847" t="s">
        <v>484</v>
      </c>
      <c r="I847">
        <v>10000</v>
      </c>
      <c r="J847">
        <v>-550</v>
      </c>
      <c r="K847">
        <v>9450</v>
      </c>
      <c r="L847">
        <v>196.58</v>
      </c>
      <c r="M847">
        <v>196.58</v>
      </c>
      <c r="N847">
        <v>151.91999999999999</v>
      </c>
      <c r="O847">
        <v>151.91999999999999</v>
      </c>
    </row>
    <row r="848" spans="1:15" x14ac:dyDescent="0.25">
      <c r="A848" s="14" t="str">
        <f>MID(Tabla1[[#This Row],[Org 2]],1,2)</f>
        <v>08</v>
      </c>
      <c r="B848" s="21" t="s">
        <v>135</v>
      </c>
      <c r="C848" s="21" t="s">
        <v>136</v>
      </c>
      <c r="D848" s="15" t="str">
        <f>VLOOKUP(Tabla1[[#This Row],[Prog.]],Hoja2!B:C,2,FALSE)</f>
        <v>Dirección del área de tráfico y movilidad</v>
      </c>
      <c r="E848" s="16" t="str">
        <f t="shared" si="30"/>
        <v>2</v>
      </c>
      <c r="F848" s="16" t="str">
        <f t="shared" si="31"/>
        <v>22</v>
      </c>
      <c r="G848" s="21" t="s">
        <v>487</v>
      </c>
      <c r="H848" t="s">
        <v>488</v>
      </c>
      <c r="I848">
        <v>50000</v>
      </c>
      <c r="J848">
        <v>0</v>
      </c>
      <c r="K848">
        <v>50000</v>
      </c>
      <c r="L848">
        <v>19126.07</v>
      </c>
      <c r="M848">
        <v>19126.07</v>
      </c>
      <c r="N848">
        <v>13297.9</v>
      </c>
      <c r="O848">
        <v>13297.9</v>
      </c>
    </row>
    <row r="849" spans="1:15" x14ac:dyDescent="0.25">
      <c r="A849" s="14" t="str">
        <f>MID(Tabla1[[#This Row],[Org 2]],1,2)</f>
        <v>08</v>
      </c>
      <c r="B849" s="21" t="s">
        <v>135</v>
      </c>
      <c r="C849" s="21" t="s">
        <v>136</v>
      </c>
      <c r="D849" s="15" t="str">
        <f>VLOOKUP(Tabla1[[#This Row],[Prog.]],Hoja2!B:C,2,FALSE)</f>
        <v>Dirección del área de tráfico y movilidad</v>
      </c>
      <c r="E849" s="16" t="str">
        <f t="shared" si="30"/>
        <v>2</v>
      </c>
      <c r="F849" s="16" t="str">
        <f t="shared" si="31"/>
        <v>23</v>
      </c>
      <c r="G849" s="21" t="s">
        <v>491</v>
      </c>
      <c r="H849" t="s">
        <v>492</v>
      </c>
      <c r="I849">
        <v>1000</v>
      </c>
      <c r="J849">
        <v>0</v>
      </c>
      <c r="K849">
        <v>1000</v>
      </c>
      <c r="L849">
        <v>0</v>
      </c>
      <c r="M849">
        <v>0</v>
      </c>
      <c r="N849">
        <v>0</v>
      </c>
      <c r="O849">
        <v>0</v>
      </c>
    </row>
    <row r="850" spans="1:15" x14ac:dyDescent="0.25">
      <c r="A850" s="14" t="str">
        <f>MID(Tabla1[[#This Row],[Org 2]],1,2)</f>
        <v>08</v>
      </c>
      <c r="B850" s="21" t="s">
        <v>135</v>
      </c>
      <c r="C850" s="21" t="s">
        <v>136</v>
      </c>
      <c r="D850" s="15" t="str">
        <f>VLOOKUP(Tabla1[[#This Row],[Prog.]],Hoja2!B:C,2,FALSE)</f>
        <v>Dirección del área de tráfico y movilidad</v>
      </c>
      <c r="E850" s="16" t="str">
        <f t="shared" si="30"/>
        <v>2</v>
      </c>
      <c r="F850" s="16" t="str">
        <f t="shared" si="31"/>
        <v>23</v>
      </c>
      <c r="G850" s="21" t="s">
        <v>493</v>
      </c>
      <c r="H850" t="s">
        <v>494</v>
      </c>
      <c r="I850">
        <v>1000</v>
      </c>
      <c r="J850">
        <v>0</v>
      </c>
      <c r="K850">
        <v>1000</v>
      </c>
      <c r="L850">
        <v>0</v>
      </c>
      <c r="M850">
        <v>0</v>
      </c>
      <c r="N850">
        <v>0</v>
      </c>
      <c r="O850">
        <v>0</v>
      </c>
    </row>
    <row r="851" spans="1:15" x14ac:dyDescent="0.25">
      <c r="A851" s="14" t="str">
        <f>MID(Tabla1[[#This Row],[Org 2]],1,2)</f>
        <v>08</v>
      </c>
      <c r="B851" s="21" t="s">
        <v>135</v>
      </c>
      <c r="C851" s="21" t="s">
        <v>136</v>
      </c>
      <c r="D851" s="15" t="str">
        <f>VLOOKUP(Tabla1[[#This Row],[Prog.]],Hoja2!B:C,2,FALSE)</f>
        <v>Dirección del área de tráfico y movilidad</v>
      </c>
      <c r="E851" s="16" t="str">
        <f t="shared" si="30"/>
        <v>3</v>
      </c>
      <c r="F851" s="16" t="str">
        <f t="shared" si="31"/>
        <v>35</v>
      </c>
      <c r="G851" s="21" t="s">
        <v>606</v>
      </c>
      <c r="H851" t="s">
        <v>607</v>
      </c>
      <c r="I851">
        <v>4000</v>
      </c>
      <c r="J851">
        <v>0</v>
      </c>
      <c r="K851">
        <v>4000</v>
      </c>
      <c r="L851">
        <v>0</v>
      </c>
      <c r="M851">
        <v>0</v>
      </c>
      <c r="N851">
        <v>0</v>
      </c>
      <c r="O851">
        <v>0</v>
      </c>
    </row>
    <row r="852" spans="1:15" x14ac:dyDescent="0.25">
      <c r="A852" s="14" t="str">
        <f>MID(Tabla1[[#This Row],[Org 2]],1,2)</f>
        <v>08</v>
      </c>
      <c r="B852" s="21" t="s">
        <v>135</v>
      </c>
      <c r="C852" s="21" t="s">
        <v>137</v>
      </c>
      <c r="D852" s="15" t="str">
        <f>VLOOKUP(Tabla1[[#This Row],[Prog.]],Hoja2!B:C,2,FALSE)</f>
        <v>Movilidad</v>
      </c>
      <c r="E852" s="16" t="str">
        <f t="shared" si="30"/>
        <v>1</v>
      </c>
      <c r="F852" s="16" t="str">
        <f t="shared" si="31"/>
        <v>12</v>
      </c>
      <c r="G852" s="21" t="s">
        <v>432</v>
      </c>
      <c r="H852" t="s">
        <v>433</v>
      </c>
      <c r="I852">
        <v>54262</v>
      </c>
      <c r="J852">
        <v>0</v>
      </c>
      <c r="K852">
        <v>54262</v>
      </c>
      <c r="L852">
        <v>65399.12</v>
      </c>
      <c r="M852">
        <v>65399.12</v>
      </c>
      <c r="N852">
        <v>56525.24</v>
      </c>
      <c r="O852">
        <v>56525.24</v>
      </c>
    </row>
    <row r="853" spans="1:15" x14ac:dyDescent="0.25">
      <c r="A853" s="14" t="str">
        <f>MID(Tabla1[[#This Row],[Org 2]],1,2)</f>
        <v>08</v>
      </c>
      <c r="B853" s="21" t="s">
        <v>135</v>
      </c>
      <c r="C853" s="21" t="s">
        <v>137</v>
      </c>
      <c r="D853" s="15" t="str">
        <f>VLOOKUP(Tabla1[[#This Row],[Prog.]],Hoja2!B:C,2,FALSE)</f>
        <v>Movilidad</v>
      </c>
      <c r="E853" s="16" t="str">
        <f t="shared" si="30"/>
        <v>1</v>
      </c>
      <c r="F853" s="16" t="str">
        <f t="shared" si="31"/>
        <v>12</v>
      </c>
      <c r="G853" s="21" t="s">
        <v>434</v>
      </c>
      <c r="H853" t="s">
        <v>435</v>
      </c>
      <c r="I853">
        <v>60969</v>
      </c>
      <c r="J853">
        <v>0</v>
      </c>
      <c r="K853">
        <v>60969</v>
      </c>
      <c r="L853">
        <v>63185.94</v>
      </c>
      <c r="M853">
        <v>63185.94</v>
      </c>
      <c r="N853">
        <v>52894.14</v>
      </c>
      <c r="O853">
        <v>52894.14</v>
      </c>
    </row>
    <row r="854" spans="1:15" x14ac:dyDescent="0.25">
      <c r="A854" s="14" t="str">
        <f>MID(Tabla1[[#This Row],[Org 2]],1,2)</f>
        <v>08</v>
      </c>
      <c r="B854" s="21" t="s">
        <v>135</v>
      </c>
      <c r="C854" s="21" t="s">
        <v>137</v>
      </c>
      <c r="D854" s="15" t="str">
        <f>VLOOKUP(Tabla1[[#This Row],[Prog.]],Hoja2!B:C,2,FALSE)</f>
        <v>Movilidad</v>
      </c>
      <c r="E854" s="16" t="str">
        <f t="shared" si="30"/>
        <v>1</v>
      </c>
      <c r="F854" s="16" t="str">
        <f t="shared" si="31"/>
        <v>12</v>
      </c>
      <c r="G854" s="21" t="s">
        <v>436</v>
      </c>
      <c r="H854" t="s">
        <v>437</v>
      </c>
      <c r="I854">
        <v>12215</v>
      </c>
      <c r="J854">
        <v>0</v>
      </c>
      <c r="K854">
        <v>12215</v>
      </c>
      <c r="L854">
        <v>36713.699999999997</v>
      </c>
      <c r="M854">
        <v>36713.699999999997</v>
      </c>
      <c r="N854">
        <v>29861.74</v>
      </c>
      <c r="O854">
        <v>29861.74</v>
      </c>
    </row>
    <row r="855" spans="1:15" x14ac:dyDescent="0.25">
      <c r="A855" s="14" t="str">
        <f>MID(Tabla1[[#This Row],[Org 2]],1,2)</f>
        <v>08</v>
      </c>
      <c r="B855" s="21" t="s">
        <v>135</v>
      </c>
      <c r="C855" s="21" t="s">
        <v>137</v>
      </c>
      <c r="D855" s="15" t="str">
        <f>VLOOKUP(Tabla1[[#This Row],[Prog.]],Hoja2!B:C,2,FALSE)</f>
        <v>Movilidad</v>
      </c>
      <c r="E855" s="16" t="str">
        <f t="shared" si="30"/>
        <v>1</v>
      </c>
      <c r="F855" s="16" t="str">
        <f t="shared" si="31"/>
        <v>12</v>
      </c>
      <c r="G855" s="21" t="s">
        <v>438</v>
      </c>
      <c r="H855" t="s">
        <v>439</v>
      </c>
      <c r="I855">
        <v>20651</v>
      </c>
      <c r="J855">
        <v>0</v>
      </c>
      <c r="K855">
        <v>20651</v>
      </c>
      <c r="L855">
        <v>21662.98</v>
      </c>
      <c r="M855">
        <v>21662.98</v>
      </c>
      <c r="N855">
        <v>18265.79</v>
      </c>
      <c r="O855">
        <v>18265.79</v>
      </c>
    </row>
    <row r="856" spans="1:15" x14ac:dyDescent="0.25">
      <c r="A856" s="14" t="str">
        <f>MID(Tabla1[[#This Row],[Org 2]],1,2)</f>
        <v>08</v>
      </c>
      <c r="B856" s="21" t="s">
        <v>135</v>
      </c>
      <c r="C856" s="21" t="s">
        <v>137</v>
      </c>
      <c r="D856" s="15" t="str">
        <f>VLOOKUP(Tabla1[[#This Row],[Prog.]],Hoja2!B:C,2,FALSE)</f>
        <v>Movilidad</v>
      </c>
      <c r="E856" s="16" t="str">
        <f t="shared" si="30"/>
        <v>1</v>
      </c>
      <c r="F856" s="16" t="str">
        <f t="shared" si="31"/>
        <v>12</v>
      </c>
      <c r="G856" s="21" t="s">
        <v>440</v>
      </c>
      <c r="H856" t="s">
        <v>441</v>
      </c>
      <c r="I856">
        <v>36212</v>
      </c>
      <c r="J856">
        <v>0</v>
      </c>
      <c r="K856">
        <v>36212</v>
      </c>
      <c r="L856">
        <v>35472.18</v>
      </c>
      <c r="M856">
        <v>35472.18</v>
      </c>
      <c r="N856">
        <v>30123.57</v>
      </c>
      <c r="O856">
        <v>30123.57</v>
      </c>
    </row>
    <row r="857" spans="1:15" x14ac:dyDescent="0.25">
      <c r="A857" s="14" t="str">
        <f>MID(Tabla1[[#This Row],[Org 2]],1,2)</f>
        <v>08</v>
      </c>
      <c r="B857" s="21" t="s">
        <v>135</v>
      </c>
      <c r="C857" s="21" t="s">
        <v>137</v>
      </c>
      <c r="D857" s="15" t="str">
        <f>VLOOKUP(Tabla1[[#This Row],[Prog.]],Hoja2!B:C,2,FALSE)</f>
        <v>Movilidad</v>
      </c>
      <c r="E857" s="16" t="str">
        <f t="shared" ref="E857" si="32">LEFT(G857,1)</f>
        <v>1</v>
      </c>
      <c r="F857" s="16" t="str">
        <f t="shared" ref="F857" si="33">LEFT(G857,2)</f>
        <v>12</v>
      </c>
      <c r="G857" s="21" t="s">
        <v>442</v>
      </c>
      <c r="H857" t="s">
        <v>443</v>
      </c>
      <c r="I857">
        <v>84837</v>
      </c>
      <c r="J857">
        <v>0</v>
      </c>
      <c r="K857">
        <v>84837</v>
      </c>
      <c r="L857">
        <v>103859.39</v>
      </c>
      <c r="M857">
        <v>103859.39</v>
      </c>
      <c r="N857">
        <v>87529.91</v>
      </c>
      <c r="O857">
        <v>87529.91</v>
      </c>
    </row>
    <row r="858" spans="1:15" x14ac:dyDescent="0.25">
      <c r="A858" s="14" t="str">
        <f>MID(Tabla1[[#This Row],[Org 2]],1,2)</f>
        <v>08</v>
      </c>
      <c r="B858" s="21" t="s">
        <v>135</v>
      </c>
      <c r="C858" s="21" t="s">
        <v>137</v>
      </c>
      <c r="D858" s="15" t="str">
        <f>VLOOKUP(Tabla1[[#This Row],[Prog.]],Hoja2!B:C,2,FALSE)</f>
        <v>Movilidad</v>
      </c>
      <c r="E858" s="16" t="str">
        <f t="shared" si="30"/>
        <v>1</v>
      </c>
      <c r="F858" s="16" t="str">
        <f t="shared" si="31"/>
        <v>12</v>
      </c>
      <c r="G858" s="21" t="s">
        <v>444</v>
      </c>
      <c r="H858" t="s">
        <v>445</v>
      </c>
      <c r="I858">
        <v>218306</v>
      </c>
      <c r="J858">
        <v>192000</v>
      </c>
      <c r="K858">
        <v>410306</v>
      </c>
      <c r="L858">
        <v>276433.11</v>
      </c>
      <c r="M858">
        <v>276433.11</v>
      </c>
      <c r="N858">
        <v>240250.69</v>
      </c>
      <c r="O858">
        <v>240250.69</v>
      </c>
    </row>
    <row r="859" spans="1:15" x14ac:dyDescent="0.25">
      <c r="A859" s="14" t="str">
        <f>MID(Tabla1[[#This Row],[Org 2]],1,2)</f>
        <v>08</v>
      </c>
      <c r="B859" s="21" t="s">
        <v>135</v>
      </c>
      <c r="C859" s="21" t="s">
        <v>137</v>
      </c>
      <c r="D859" s="15" t="str">
        <f>VLOOKUP(Tabla1[[#This Row],[Prog.]],Hoja2!B:C,2,FALSE)</f>
        <v>Movilidad</v>
      </c>
      <c r="E859" s="16" t="str">
        <f t="shared" si="30"/>
        <v>1</v>
      </c>
      <c r="F859" s="16" t="str">
        <f t="shared" si="31"/>
        <v>12</v>
      </c>
      <c r="G859" s="21" t="s">
        <v>446</v>
      </c>
      <c r="H859" t="s">
        <v>447</v>
      </c>
      <c r="I859">
        <v>16773</v>
      </c>
      <c r="J859">
        <v>0</v>
      </c>
      <c r="K859">
        <v>16773</v>
      </c>
      <c r="L859">
        <v>18186.150000000001</v>
      </c>
      <c r="M859">
        <v>18186.150000000001</v>
      </c>
      <c r="N859">
        <v>15112.63</v>
      </c>
      <c r="O859">
        <v>15112.63</v>
      </c>
    </row>
    <row r="860" spans="1:15" x14ac:dyDescent="0.25">
      <c r="A860" s="14" t="str">
        <f>MID(Tabla1[[#This Row],[Org 2]],1,2)</f>
        <v>08</v>
      </c>
      <c r="B860" s="21" t="s">
        <v>135</v>
      </c>
      <c r="C860" s="21" t="s">
        <v>137</v>
      </c>
      <c r="D860" s="15" t="str">
        <f>VLOOKUP(Tabla1[[#This Row],[Prog.]],Hoja2!B:C,2,FALSE)</f>
        <v>Movilidad</v>
      </c>
      <c r="E860" s="16" t="str">
        <f t="shared" si="30"/>
        <v>1</v>
      </c>
      <c r="F860" s="16" t="str">
        <f t="shared" si="31"/>
        <v>13</v>
      </c>
      <c r="G860" s="21" t="s">
        <v>448</v>
      </c>
      <c r="H860" t="s">
        <v>431</v>
      </c>
      <c r="I860">
        <v>62005</v>
      </c>
      <c r="J860">
        <v>0</v>
      </c>
      <c r="K860">
        <v>62005</v>
      </c>
      <c r="L860">
        <v>61961.13</v>
      </c>
      <c r="M860">
        <v>61961.13</v>
      </c>
      <c r="N860">
        <v>52633.26</v>
      </c>
      <c r="O860">
        <v>52633.26</v>
      </c>
    </row>
    <row r="861" spans="1:15" x14ac:dyDescent="0.25">
      <c r="A861" s="14" t="str">
        <f>MID(Tabla1[[#This Row],[Org 2]],1,2)</f>
        <v>08</v>
      </c>
      <c r="B861" s="21" t="s">
        <v>135</v>
      </c>
      <c r="C861" s="21" t="s">
        <v>137</v>
      </c>
      <c r="D861" s="15" t="str">
        <f>VLOOKUP(Tabla1[[#This Row],[Prog.]],Hoja2!B:C,2,FALSE)</f>
        <v>Movilidad</v>
      </c>
      <c r="E861" s="16" t="str">
        <f t="shared" si="30"/>
        <v>1</v>
      </c>
      <c r="F861" s="16" t="str">
        <f t="shared" si="31"/>
        <v>13</v>
      </c>
      <c r="G861" s="21" t="s">
        <v>585</v>
      </c>
      <c r="H861" t="s">
        <v>586</v>
      </c>
      <c r="I861">
        <v>6000</v>
      </c>
      <c r="J861">
        <v>0</v>
      </c>
      <c r="K861">
        <v>6000</v>
      </c>
      <c r="L861">
        <v>3152.34</v>
      </c>
      <c r="M861">
        <v>3152.34</v>
      </c>
      <c r="N861">
        <v>3152.34</v>
      </c>
      <c r="O861">
        <v>3152.34</v>
      </c>
    </row>
    <row r="862" spans="1:15" x14ac:dyDescent="0.25">
      <c r="A862" s="14" t="str">
        <f>MID(Tabla1[[#This Row],[Org 2]],1,2)</f>
        <v>08</v>
      </c>
      <c r="B862" s="21" t="s">
        <v>135</v>
      </c>
      <c r="C862" s="21" t="s">
        <v>137</v>
      </c>
      <c r="D862" s="15" t="str">
        <f>VLOOKUP(Tabla1[[#This Row],[Prog.]],Hoja2!B:C,2,FALSE)</f>
        <v>Movilidad</v>
      </c>
      <c r="E862" s="16" t="str">
        <f t="shared" si="30"/>
        <v>1</v>
      </c>
      <c r="F862" s="16" t="str">
        <f t="shared" si="31"/>
        <v>13</v>
      </c>
      <c r="G862" s="21" t="s">
        <v>449</v>
      </c>
      <c r="H862" t="s">
        <v>450</v>
      </c>
      <c r="I862">
        <v>56303</v>
      </c>
      <c r="J862">
        <v>6000</v>
      </c>
      <c r="K862">
        <v>62303</v>
      </c>
      <c r="L862">
        <v>58010.87</v>
      </c>
      <c r="M862">
        <v>58010.87</v>
      </c>
      <c r="N862">
        <v>48902.25</v>
      </c>
      <c r="O862">
        <v>48902.25</v>
      </c>
    </row>
    <row r="863" spans="1:15" x14ac:dyDescent="0.25">
      <c r="A863" s="14" t="str">
        <f>MID(Tabla1[[#This Row],[Org 2]],1,2)</f>
        <v>08</v>
      </c>
      <c r="B863" s="21" t="s">
        <v>135</v>
      </c>
      <c r="C863" s="21" t="s">
        <v>137</v>
      </c>
      <c r="D863" s="15" t="str">
        <f>VLOOKUP(Tabla1[[#This Row],[Prog.]],Hoja2!B:C,2,FALSE)</f>
        <v>Movilidad</v>
      </c>
      <c r="E863" s="16" t="str">
        <f t="shared" si="30"/>
        <v>2</v>
      </c>
      <c r="F863" s="16" t="str">
        <f t="shared" si="31"/>
        <v>20</v>
      </c>
      <c r="G863" s="21" t="s">
        <v>455</v>
      </c>
      <c r="H863" t="s">
        <v>456</v>
      </c>
      <c r="I863">
        <v>2500</v>
      </c>
      <c r="J863">
        <v>0</v>
      </c>
      <c r="K863">
        <v>2500</v>
      </c>
      <c r="L863">
        <v>1640</v>
      </c>
      <c r="M863">
        <v>1640</v>
      </c>
      <c r="N863">
        <v>1061.76</v>
      </c>
      <c r="O863">
        <v>1061.76</v>
      </c>
    </row>
    <row r="864" spans="1:15" x14ac:dyDescent="0.25">
      <c r="A864" s="14" t="str">
        <f>MID(Tabla1[[#This Row],[Org 2]],1,2)</f>
        <v>08</v>
      </c>
      <c r="B864" s="21" t="s">
        <v>135</v>
      </c>
      <c r="C864" s="21" t="s">
        <v>137</v>
      </c>
      <c r="D864" s="15" t="str">
        <f>VLOOKUP(Tabla1[[#This Row],[Prog.]],Hoja2!B:C,2,FALSE)</f>
        <v>Movilidad</v>
      </c>
      <c r="E864" s="16" t="str">
        <f t="shared" si="30"/>
        <v>2</v>
      </c>
      <c r="F864" s="16" t="str">
        <f t="shared" si="31"/>
        <v>21</v>
      </c>
      <c r="G864" s="21" t="s">
        <v>628</v>
      </c>
      <c r="H864" t="s">
        <v>629</v>
      </c>
      <c r="I864">
        <v>500</v>
      </c>
      <c r="J864">
        <v>0</v>
      </c>
      <c r="K864">
        <v>500</v>
      </c>
      <c r="L864">
        <v>0</v>
      </c>
      <c r="M864">
        <v>0</v>
      </c>
      <c r="N864">
        <v>0</v>
      </c>
      <c r="O864">
        <v>0</v>
      </c>
    </row>
    <row r="865" spans="1:15" x14ac:dyDescent="0.25">
      <c r="A865" s="14" t="str">
        <f>MID(Tabla1[[#This Row],[Org 2]],1,2)</f>
        <v>08</v>
      </c>
      <c r="B865" s="21" t="s">
        <v>135</v>
      </c>
      <c r="C865" s="21" t="s">
        <v>137</v>
      </c>
      <c r="D865" s="15" t="str">
        <f>VLOOKUP(Tabla1[[#This Row],[Prog.]],Hoja2!B:C,2,FALSE)</f>
        <v>Movilidad</v>
      </c>
      <c r="E865" s="16" t="str">
        <f t="shared" si="30"/>
        <v>2</v>
      </c>
      <c r="F865" s="16" t="str">
        <f t="shared" si="31"/>
        <v>21</v>
      </c>
      <c r="G865" s="21" t="s">
        <v>461</v>
      </c>
      <c r="H865" t="s">
        <v>462</v>
      </c>
      <c r="I865">
        <v>1500</v>
      </c>
      <c r="J865">
        <v>0</v>
      </c>
      <c r="K865">
        <v>1500</v>
      </c>
      <c r="L865">
        <v>970</v>
      </c>
      <c r="M865">
        <v>970</v>
      </c>
      <c r="N865">
        <v>847.88</v>
      </c>
      <c r="O865">
        <v>847.88</v>
      </c>
    </row>
    <row r="866" spans="1:15" x14ac:dyDescent="0.25">
      <c r="A866" s="14" t="str">
        <f>MID(Tabla1[[#This Row],[Org 2]],1,2)</f>
        <v>08</v>
      </c>
      <c r="B866" s="21" t="s">
        <v>135</v>
      </c>
      <c r="C866" s="21" t="s">
        <v>137</v>
      </c>
      <c r="D866" s="15" t="str">
        <f>VLOOKUP(Tabla1[[#This Row],[Prog.]],Hoja2!B:C,2,FALSE)</f>
        <v>Movilidad</v>
      </c>
      <c r="E866" s="16" t="str">
        <f t="shared" si="30"/>
        <v>2</v>
      </c>
      <c r="F866" s="16" t="str">
        <f t="shared" si="31"/>
        <v>21</v>
      </c>
      <c r="G866" s="21" t="s">
        <v>463</v>
      </c>
      <c r="H866" t="s">
        <v>464</v>
      </c>
      <c r="I866">
        <v>1500</v>
      </c>
      <c r="J866">
        <v>0</v>
      </c>
      <c r="K866">
        <v>1500</v>
      </c>
      <c r="L866">
        <v>1825.22</v>
      </c>
      <c r="M866">
        <v>1325.22</v>
      </c>
      <c r="N866">
        <v>1325.21</v>
      </c>
      <c r="O866">
        <v>1325.21</v>
      </c>
    </row>
    <row r="867" spans="1:15" x14ac:dyDescent="0.25">
      <c r="A867" s="14" t="str">
        <f>MID(Tabla1[[#This Row],[Org 2]],1,2)</f>
        <v>08</v>
      </c>
      <c r="B867" s="21" t="s">
        <v>135</v>
      </c>
      <c r="C867" s="21" t="s">
        <v>137</v>
      </c>
      <c r="D867" s="15" t="str">
        <f>VLOOKUP(Tabla1[[#This Row],[Prog.]],Hoja2!B:C,2,FALSE)</f>
        <v>Movilidad</v>
      </c>
      <c r="E867" s="16" t="str">
        <f t="shared" si="30"/>
        <v>2</v>
      </c>
      <c r="F867" s="16" t="str">
        <f t="shared" si="31"/>
        <v>22</v>
      </c>
      <c r="G867" s="21" t="s">
        <v>469</v>
      </c>
      <c r="H867" t="s">
        <v>470</v>
      </c>
      <c r="I867">
        <v>180000</v>
      </c>
      <c r="J867">
        <v>0</v>
      </c>
      <c r="K867">
        <v>180000</v>
      </c>
      <c r="L867">
        <v>210000</v>
      </c>
      <c r="M867">
        <v>210000</v>
      </c>
      <c r="N867">
        <v>200337.74</v>
      </c>
      <c r="O867">
        <v>200337.74</v>
      </c>
    </row>
    <row r="868" spans="1:15" x14ac:dyDescent="0.25">
      <c r="A868" s="14" t="str">
        <f>MID(Tabla1[[#This Row],[Org 2]],1,2)</f>
        <v>08</v>
      </c>
      <c r="B868" s="21" t="s">
        <v>135</v>
      </c>
      <c r="C868" s="21" t="s">
        <v>137</v>
      </c>
      <c r="D868" s="15" t="str">
        <f>VLOOKUP(Tabla1[[#This Row],[Prog.]],Hoja2!B:C,2,FALSE)</f>
        <v>Movilidad</v>
      </c>
      <c r="E868" s="16" t="str">
        <f t="shared" si="30"/>
        <v>2</v>
      </c>
      <c r="F868" s="16" t="str">
        <f t="shared" si="31"/>
        <v>22</v>
      </c>
      <c r="G868" s="21" t="s">
        <v>590</v>
      </c>
      <c r="H868" t="s">
        <v>591</v>
      </c>
      <c r="I868">
        <v>100</v>
      </c>
      <c r="J868">
        <v>0</v>
      </c>
      <c r="K868">
        <v>100</v>
      </c>
      <c r="L868">
        <v>0</v>
      </c>
      <c r="M868">
        <v>0</v>
      </c>
      <c r="N868">
        <v>0</v>
      </c>
      <c r="O868">
        <v>0</v>
      </c>
    </row>
    <row r="869" spans="1:15" x14ac:dyDescent="0.25">
      <c r="A869" s="14" t="str">
        <f>MID(Tabla1[[#This Row],[Org 2]],1,2)</f>
        <v>08</v>
      </c>
      <c r="B869" s="21" t="s">
        <v>135</v>
      </c>
      <c r="C869" s="21" t="s">
        <v>137</v>
      </c>
      <c r="D869" s="15" t="str">
        <f>VLOOKUP(Tabla1[[#This Row],[Prog.]],Hoja2!B:C,2,FALSE)</f>
        <v>Movilidad</v>
      </c>
      <c r="E869" s="16" t="str">
        <f t="shared" si="30"/>
        <v>2</v>
      </c>
      <c r="F869" s="16" t="str">
        <f t="shared" si="31"/>
        <v>22</v>
      </c>
      <c r="G869" s="21" t="s">
        <v>592</v>
      </c>
      <c r="H869" t="s">
        <v>593</v>
      </c>
      <c r="I869">
        <v>500</v>
      </c>
      <c r="J869">
        <v>0</v>
      </c>
      <c r="K869">
        <v>500</v>
      </c>
      <c r="L869">
        <v>0</v>
      </c>
      <c r="M869">
        <v>0</v>
      </c>
      <c r="N869">
        <v>0</v>
      </c>
      <c r="O869">
        <v>0</v>
      </c>
    </row>
    <row r="870" spans="1:15" x14ac:dyDescent="0.25">
      <c r="A870" s="14" t="str">
        <f>MID(Tabla1[[#This Row],[Org 2]],1,2)</f>
        <v>08</v>
      </c>
      <c r="B870" s="21" t="s">
        <v>135</v>
      </c>
      <c r="C870" s="21" t="s">
        <v>137</v>
      </c>
      <c r="D870" s="15" t="str">
        <f>VLOOKUP(Tabla1[[#This Row],[Prog.]],Hoja2!B:C,2,FALSE)</f>
        <v>Movilidad</v>
      </c>
      <c r="E870" s="16" t="str">
        <f t="shared" si="30"/>
        <v>2</v>
      </c>
      <c r="F870" s="16" t="str">
        <f t="shared" si="31"/>
        <v>22</v>
      </c>
      <c r="G870" s="21" t="s">
        <v>473</v>
      </c>
      <c r="H870" t="s">
        <v>474</v>
      </c>
      <c r="I870">
        <v>1000</v>
      </c>
      <c r="J870">
        <v>0</v>
      </c>
      <c r="K870">
        <v>1000</v>
      </c>
      <c r="L870">
        <v>0</v>
      </c>
      <c r="M870">
        <v>0</v>
      </c>
      <c r="N870">
        <v>0</v>
      </c>
      <c r="O870">
        <v>0</v>
      </c>
    </row>
    <row r="871" spans="1:15" x14ac:dyDescent="0.25">
      <c r="A871" s="14" t="str">
        <f>MID(Tabla1[[#This Row],[Org 2]],1,2)</f>
        <v>08</v>
      </c>
      <c r="B871" s="21" t="s">
        <v>135</v>
      </c>
      <c r="C871" s="21" t="s">
        <v>137</v>
      </c>
      <c r="D871" s="15" t="str">
        <f>VLOOKUP(Tabla1[[#This Row],[Prog.]],Hoja2!B:C,2,FALSE)</f>
        <v>Movilidad</v>
      </c>
      <c r="E871" s="16" t="str">
        <f t="shared" si="30"/>
        <v>2</v>
      </c>
      <c r="F871" s="16" t="str">
        <f t="shared" si="31"/>
        <v>22</v>
      </c>
      <c r="G871" s="21" t="s">
        <v>728</v>
      </c>
      <c r="H871" t="s">
        <v>729</v>
      </c>
      <c r="I871">
        <v>500</v>
      </c>
      <c r="J871">
        <v>0</v>
      </c>
      <c r="K871">
        <v>500</v>
      </c>
      <c r="L871">
        <v>0</v>
      </c>
      <c r="M871">
        <v>0</v>
      </c>
      <c r="N871">
        <v>0</v>
      </c>
      <c r="O871">
        <v>0</v>
      </c>
    </row>
    <row r="872" spans="1:15" x14ac:dyDescent="0.25">
      <c r="A872" s="14" t="str">
        <f>MID(Tabla1[[#This Row],[Org 2]],1,2)</f>
        <v>08</v>
      </c>
      <c r="B872" s="21" t="s">
        <v>135</v>
      </c>
      <c r="C872" s="21" t="s">
        <v>137</v>
      </c>
      <c r="D872" s="15" t="str">
        <f>VLOOKUP(Tabla1[[#This Row],[Prog.]],Hoja2!B:C,2,FALSE)</f>
        <v>Movilidad</v>
      </c>
      <c r="E872" s="16" t="str">
        <f t="shared" si="30"/>
        <v>2</v>
      </c>
      <c r="F872" s="16" t="str">
        <f t="shared" si="31"/>
        <v>22</v>
      </c>
      <c r="G872" s="21" t="s">
        <v>475</v>
      </c>
      <c r="H872" t="s">
        <v>476</v>
      </c>
      <c r="I872">
        <v>500</v>
      </c>
      <c r="J872">
        <v>0</v>
      </c>
      <c r="K872">
        <v>500</v>
      </c>
      <c r="L872">
        <v>0</v>
      </c>
      <c r="M872">
        <v>0</v>
      </c>
      <c r="N872">
        <v>0</v>
      </c>
      <c r="O872">
        <v>0</v>
      </c>
    </row>
    <row r="873" spans="1:15" x14ac:dyDescent="0.25">
      <c r="A873" s="14" t="str">
        <f>MID(Tabla1[[#This Row],[Org 2]],1,2)</f>
        <v>08</v>
      </c>
      <c r="B873" s="21" t="s">
        <v>135</v>
      </c>
      <c r="C873" s="21" t="s">
        <v>137</v>
      </c>
      <c r="D873" s="15" t="str">
        <f>VLOOKUP(Tabla1[[#This Row],[Prog.]],Hoja2!B:C,2,FALSE)</f>
        <v>Movilidad</v>
      </c>
      <c r="E873" s="16" t="str">
        <f t="shared" si="30"/>
        <v>2</v>
      </c>
      <c r="F873" s="16" t="str">
        <f t="shared" si="31"/>
        <v>22</v>
      </c>
      <c r="G873" s="21" t="s">
        <v>477</v>
      </c>
      <c r="H873" t="s">
        <v>478</v>
      </c>
      <c r="I873">
        <v>100</v>
      </c>
      <c r="J873">
        <v>0</v>
      </c>
      <c r="K873">
        <v>100</v>
      </c>
      <c r="L873">
        <v>0</v>
      </c>
      <c r="M873">
        <v>0</v>
      </c>
      <c r="N873">
        <v>0</v>
      </c>
      <c r="O873">
        <v>0</v>
      </c>
    </row>
    <row r="874" spans="1:15" x14ac:dyDescent="0.25">
      <c r="A874" s="14" t="str">
        <f>MID(Tabla1[[#This Row],[Org 2]],1,2)</f>
        <v>08</v>
      </c>
      <c r="B874" s="21" t="s">
        <v>135</v>
      </c>
      <c r="C874" s="21" t="s">
        <v>137</v>
      </c>
      <c r="D874" s="15" t="str">
        <f>VLOOKUP(Tabla1[[#This Row],[Prog.]],Hoja2!B:C,2,FALSE)</f>
        <v>Movilidad</v>
      </c>
      <c r="E874" s="16" t="str">
        <f t="shared" si="30"/>
        <v>2</v>
      </c>
      <c r="F874" s="16" t="str">
        <f t="shared" si="31"/>
        <v>22</v>
      </c>
      <c r="G874" s="21" t="s">
        <v>479</v>
      </c>
      <c r="H874" t="s">
        <v>480</v>
      </c>
      <c r="I874">
        <v>10000</v>
      </c>
      <c r="J874">
        <v>0</v>
      </c>
      <c r="K874">
        <v>10000</v>
      </c>
      <c r="L874">
        <v>29938.01</v>
      </c>
      <c r="M874">
        <v>29938.01</v>
      </c>
      <c r="N874">
        <v>22678.01</v>
      </c>
      <c r="O874">
        <v>22678.01</v>
      </c>
    </row>
    <row r="875" spans="1:15" x14ac:dyDescent="0.25">
      <c r="A875" s="14" t="str">
        <f>MID(Tabla1[[#This Row],[Org 2]],1,2)</f>
        <v>08</v>
      </c>
      <c r="B875" s="21" t="s">
        <v>135</v>
      </c>
      <c r="C875" s="21" t="s">
        <v>137</v>
      </c>
      <c r="D875" s="15" t="str">
        <f>VLOOKUP(Tabla1[[#This Row],[Prog.]],Hoja2!B:C,2,FALSE)</f>
        <v>Movilidad</v>
      </c>
      <c r="E875" s="16" t="str">
        <f t="shared" si="30"/>
        <v>2</v>
      </c>
      <c r="F875" s="16" t="str">
        <f t="shared" si="31"/>
        <v>22</v>
      </c>
      <c r="G875" s="21" t="s">
        <v>481</v>
      </c>
      <c r="H875" t="s">
        <v>482</v>
      </c>
      <c r="I875">
        <v>2000</v>
      </c>
      <c r="J875">
        <v>0</v>
      </c>
      <c r="K875">
        <v>2000</v>
      </c>
      <c r="L875">
        <v>0</v>
      </c>
      <c r="M875">
        <v>0</v>
      </c>
      <c r="N875">
        <v>0</v>
      </c>
      <c r="O875">
        <v>0</v>
      </c>
    </row>
    <row r="876" spans="1:15" x14ac:dyDescent="0.25">
      <c r="A876" s="14" t="str">
        <f>MID(Tabla1[[#This Row],[Org 2]],1,2)</f>
        <v>08</v>
      </c>
      <c r="B876" s="21" t="s">
        <v>135</v>
      </c>
      <c r="C876" s="21" t="s">
        <v>137</v>
      </c>
      <c r="D876" s="15" t="str">
        <f>VLOOKUP(Tabla1[[#This Row],[Prog.]],Hoja2!B:C,2,FALSE)</f>
        <v>Movilidad</v>
      </c>
      <c r="E876" s="16" t="str">
        <f t="shared" si="30"/>
        <v>2</v>
      </c>
      <c r="F876" s="16" t="str">
        <f t="shared" si="31"/>
        <v>22</v>
      </c>
      <c r="G876" s="21" t="s">
        <v>483</v>
      </c>
      <c r="H876" t="s">
        <v>484</v>
      </c>
      <c r="I876">
        <v>20000</v>
      </c>
      <c r="J876">
        <v>0</v>
      </c>
      <c r="K876">
        <v>20000</v>
      </c>
      <c r="L876">
        <v>14128.76</v>
      </c>
      <c r="M876">
        <v>13128.76</v>
      </c>
      <c r="N876">
        <v>9098.3700000000008</v>
      </c>
      <c r="O876">
        <v>9098.3700000000008</v>
      </c>
    </row>
    <row r="877" spans="1:15" x14ac:dyDescent="0.25">
      <c r="A877" s="14" t="str">
        <f>MID(Tabla1[[#This Row],[Org 2]],1,2)</f>
        <v>08</v>
      </c>
      <c r="B877" s="21" t="s">
        <v>135</v>
      </c>
      <c r="C877" s="21" t="s">
        <v>137</v>
      </c>
      <c r="D877" s="15" t="str">
        <f>VLOOKUP(Tabla1[[#This Row],[Prog.]],Hoja2!B:C,2,FALSE)</f>
        <v>Movilidad</v>
      </c>
      <c r="E877" s="16" t="str">
        <f t="shared" si="30"/>
        <v>2</v>
      </c>
      <c r="F877" s="16" t="str">
        <f t="shared" si="31"/>
        <v>22</v>
      </c>
      <c r="G877" s="21" t="s">
        <v>487</v>
      </c>
      <c r="H877" t="s">
        <v>488</v>
      </c>
      <c r="I877">
        <v>98435</v>
      </c>
      <c r="J877">
        <v>0</v>
      </c>
      <c r="K877">
        <v>98435</v>
      </c>
      <c r="L877">
        <v>0</v>
      </c>
      <c r="M877">
        <v>0</v>
      </c>
      <c r="N877">
        <v>0</v>
      </c>
      <c r="O877">
        <v>0</v>
      </c>
    </row>
    <row r="878" spans="1:15" x14ac:dyDescent="0.25">
      <c r="A878" s="14" t="str">
        <f>MID(Tabla1[[#This Row],[Org 2]],1,2)</f>
        <v>08</v>
      </c>
      <c r="B878" s="21" t="s">
        <v>135</v>
      </c>
      <c r="C878" s="21" t="s">
        <v>137</v>
      </c>
      <c r="D878" s="15" t="str">
        <f>VLOOKUP(Tabla1[[#This Row],[Prog.]],Hoja2!B:C,2,FALSE)</f>
        <v>Movilidad</v>
      </c>
      <c r="E878" s="16" t="str">
        <f t="shared" si="30"/>
        <v>2</v>
      </c>
      <c r="F878" s="16" t="str">
        <f t="shared" si="31"/>
        <v>22</v>
      </c>
      <c r="G878" s="21" t="s">
        <v>489</v>
      </c>
      <c r="H878" t="s">
        <v>490</v>
      </c>
      <c r="I878">
        <v>4390000</v>
      </c>
      <c r="J878">
        <v>0</v>
      </c>
      <c r="K878">
        <v>4390000</v>
      </c>
      <c r="L878">
        <v>4162809.25</v>
      </c>
      <c r="M878">
        <v>4124758.35</v>
      </c>
      <c r="N878">
        <v>3046503.73</v>
      </c>
      <c r="O878">
        <v>3046503.73</v>
      </c>
    </row>
    <row r="879" spans="1:15" x14ac:dyDescent="0.25">
      <c r="A879" s="14" t="str">
        <f>MID(Tabla1[[#This Row],[Org 2]],1,2)</f>
        <v>08</v>
      </c>
      <c r="B879" s="21" t="s">
        <v>135</v>
      </c>
      <c r="C879" s="21" t="s">
        <v>137</v>
      </c>
      <c r="D879" s="15" t="str">
        <f>VLOOKUP(Tabla1[[#This Row],[Prog.]],Hoja2!B:C,2,FALSE)</f>
        <v>Movilidad</v>
      </c>
      <c r="E879" s="16" t="str">
        <f t="shared" si="30"/>
        <v>2</v>
      </c>
      <c r="F879" s="16" t="str">
        <f t="shared" si="31"/>
        <v>23</v>
      </c>
      <c r="G879" s="21" t="s">
        <v>491</v>
      </c>
      <c r="H879" t="s">
        <v>492</v>
      </c>
      <c r="I879">
        <v>400</v>
      </c>
      <c r="J879">
        <v>0</v>
      </c>
      <c r="K879">
        <v>400</v>
      </c>
      <c r="L879">
        <v>412.44</v>
      </c>
      <c r="M879">
        <v>412.44</v>
      </c>
      <c r="N879">
        <v>412.44</v>
      </c>
      <c r="O879">
        <v>412.44</v>
      </c>
    </row>
    <row r="880" spans="1:15" x14ac:dyDescent="0.25">
      <c r="A880" s="14" t="str">
        <f>MID(Tabla1[[#This Row],[Org 2]],1,2)</f>
        <v>08</v>
      </c>
      <c r="B880" s="21" t="s">
        <v>135</v>
      </c>
      <c r="C880" s="21" t="s">
        <v>137</v>
      </c>
      <c r="D880" s="15" t="str">
        <f>VLOOKUP(Tabla1[[#This Row],[Prog.]],Hoja2!B:C,2,FALSE)</f>
        <v>Movilidad</v>
      </c>
      <c r="E880" s="16" t="str">
        <f t="shared" si="30"/>
        <v>2</v>
      </c>
      <c r="F880" s="16" t="str">
        <f t="shared" si="31"/>
        <v>23</v>
      </c>
      <c r="G880" s="21" t="s">
        <v>493</v>
      </c>
      <c r="H880" t="s">
        <v>494</v>
      </c>
      <c r="I880">
        <v>600</v>
      </c>
      <c r="J880">
        <v>0</v>
      </c>
      <c r="K880">
        <v>600</v>
      </c>
      <c r="L880">
        <v>566.91999999999996</v>
      </c>
      <c r="M880">
        <v>566.91999999999996</v>
      </c>
      <c r="N880">
        <v>566.91999999999996</v>
      </c>
      <c r="O880">
        <v>566.91999999999996</v>
      </c>
    </row>
    <row r="881" spans="1:15" x14ac:dyDescent="0.25">
      <c r="A881" s="14" t="str">
        <f>MID(Tabla1[[#This Row],[Org 2]],1,2)</f>
        <v>08</v>
      </c>
      <c r="B881" s="21" t="s">
        <v>135</v>
      </c>
      <c r="C881" s="21" t="s">
        <v>137</v>
      </c>
      <c r="D881" s="15" t="str">
        <f>VLOOKUP(Tabla1[[#This Row],[Prog.]],Hoja2!B:C,2,FALSE)</f>
        <v>Movilidad</v>
      </c>
      <c r="E881" s="16" t="str">
        <f t="shared" si="30"/>
        <v>4</v>
      </c>
      <c r="F881" s="16" t="str">
        <f t="shared" si="31"/>
        <v>46</v>
      </c>
      <c r="G881" s="21" t="s">
        <v>600</v>
      </c>
      <c r="H881" t="s">
        <v>601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</row>
    <row r="882" spans="1:15" x14ac:dyDescent="0.25">
      <c r="A882" s="14" t="str">
        <f>MID(Tabla1[[#This Row],[Org 2]],1,2)</f>
        <v>08</v>
      </c>
      <c r="B882" s="21" t="s">
        <v>135</v>
      </c>
      <c r="C882" s="21" t="s">
        <v>137</v>
      </c>
      <c r="D882" s="15" t="str">
        <f>VLOOKUP(Tabla1[[#This Row],[Prog.]],Hoja2!B:C,2,FALSE)</f>
        <v>Movilidad</v>
      </c>
      <c r="E882" s="16" t="str">
        <f t="shared" si="30"/>
        <v>4</v>
      </c>
      <c r="F882" s="16" t="str">
        <f t="shared" si="31"/>
        <v>47</v>
      </c>
      <c r="G882" s="21" t="s">
        <v>740</v>
      </c>
      <c r="H882" t="s">
        <v>500</v>
      </c>
      <c r="I882">
        <v>15000</v>
      </c>
      <c r="J882">
        <v>0</v>
      </c>
      <c r="K882">
        <v>15000</v>
      </c>
      <c r="L882">
        <v>0</v>
      </c>
      <c r="M882">
        <v>0</v>
      </c>
      <c r="N882">
        <v>0</v>
      </c>
      <c r="O882">
        <v>0</v>
      </c>
    </row>
    <row r="883" spans="1:15" x14ac:dyDescent="0.25">
      <c r="A883" s="14" t="str">
        <f>MID(Tabla1[[#This Row],[Org 2]],1,2)</f>
        <v>08</v>
      </c>
      <c r="B883" s="21" t="s">
        <v>135</v>
      </c>
      <c r="C883" s="21" t="s">
        <v>137</v>
      </c>
      <c r="D883" s="15" t="str">
        <f>VLOOKUP(Tabla1[[#This Row],[Prog.]],Hoja2!B:C,2,FALSE)</f>
        <v>Movilidad</v>
      </c>
      <c r="E883" s="16" t="str">
        <f t="shared" si="30"/>
        <v>6</v>
      </c>
      <c r="F883" s="16" t="str">
        <f t="shared" si="31"/>
        <v>61</v>
      </c>
      <c r="G883" s="21" t="s">
        <v>549</v>
      </c>
      <c r="H883" t="s">
        <v>550</v>
      </c>
      <c r="I883">
        <v>2302498</v>
      </c>
      <c r="J883">
        <v>0</v>
      </c>
      <c r="K883">
        <v>2302498</v>
      </c>
      <c r="L883">
        <v>2192887.1</v>
      </c>
      <c r="M883">
        <v>2192887.1</v>
      </c>
      <c r="N883">
        <v>1646645.97</v>
      </c>
      <c r="O883">
        <v>1646645.97</v>
      </c>
    </row>
    <row r="884" spans="1:15" x14ac:dyDescent="0.25">
      <c r="A884" s="14" t="str">
        <f>MID(Tabla1[[#This Row],[Org 2]],1,2)</f>
        <v>08</v>
      </c>
      <c r="B884" s="21" t="s">
        <v>135</v>
      </c>
      <c r="C884" s="21" t="s">
        <v>139</v>
      </c>
      <c r="D884" s="15" t="str">
        <f>VLOOKUP(Tabla1[[#This Row],[Prog.]],Hoja2!B:C,2,FALSE)</f>
        <v>Pavimentación de vías públicas y otros servicios urbanísticos</v>
      </c>
      <c r="E884" s="16" t="str">
        <f t="shared" si="30"/>
        <v>1</v>
      </c>
      <c r="F884" s="16" t="str">
        <f t="shared" si="31"/>
        <v>12</v>
      </c>
      <c r="G884" s="21" t="s">
        <v>432</v>
      </c>
      <c r="H884" t="s">
        <v>433</v>
      </c>
      <c r="I884">
        <v>90436</v>
      </c>
      <c r="J884">
        <v>0</v>
      </c>
      <c r="K884">
        <v>90436</v>
      </c>
      <c r="L884">
        <v>101912.72</v>
      </c>
      <c r="M884">
        <v>101912.72</v>
      </c>
      <c r="N884">
        <v>77835.320000000007</v>
      </c>
      <c r="O884">
        <v>77835.320000000007</v>
      </c>
    </row>
    <row r="885" spans="1:15" x14ac:dyDescent="0.25">
      <c r="A885" s="14" t="str">
        <f>MID(Tabla1[[#This Row],[Org 2]],1,2)</f>
        <v>08</v>
      </c>
      <c r="B885" s="21" t="s">
        <v>135</v>
      </c>
      <c r="C885" s="21" t="s">
        <v>139</v>
      </c>
      <c r="D885" s="15" t="str">
        <f>VLOOKUP(Tabla1[[#This Row],[Prog.]],Hoja2!B:C,2,FALSE)</f>
        <v>Pavimentación de vías públicas y otros servicios urbanísticos</v>
      </c>
      <c r="E885" s="16" t="str">
        <f t="shared" si="30"/>
        <v>1</v>
      </c>
      <c r="F885" s="16" t="str">
        <f t="shared" si="31"/>
        <v>12</v>
      </c>
      <c r="G885" s="21" t="s">
        <v>434</v>
      </c>
      <c r="H885" t="s">
        <v>435</v>
      </c>
      <c r="I885">
        <v>90128</v>
      </c>
      <c r="J885">
        <v>0</v>
      </c>
      <c r="K885">
        <v>90128</v>
      </c>
      <c r="L885">
        <v>64099.75</v>
      </c>
      <c r="M885">
        <v>64099.75</v>
      </c>
      <c r="N885">
        <v>54056</v>
      </c>
      <c r="O885">
        <v>54056</v>
      </c>
    </row>
    <row r="886" spans="1:15" x14ac:dyDescent="0.25">
      <c r="A886" s="14" t="str">
        <f>MID(Tabla1[[#This Row],[Org 2]],1,2)</f>
        <v>08</v>
      </c>
      <c r="B886" s="21" t="s">
        <v>135</v>
      </c>
      <c r="C886" s="21" t="s">
        <v>139</v>
      </c>
      <c r="D886" s="15" t="str">
        <f>VLOOKUP(Tabla1[[#This Row],[Prog.]],Hoja2!B:C,2,FALSE)</f>
        <v>Pavimentación de vías públicas y otros servicios urbanísticos</v>
      </c>
      <c r="E886" s="16" t="str">
        <f t="shared" si="30"/>
        <v>1</v>
      </c>
      <c r="F886" s="16" t="str">
        <f t="shared" si="31"/>
        <v>12</v>
      </c>
      <c r="G886" s="21" t="s">
        <v>436</v>
      </c>
      <c r="H886" t="s">
        <v>437</v>
      </c>
      <c r="I886">
        <v>60907</v>
      </c>
      <c r="J886">
        <v>0</v>
      </c>
      <c r="K886">
        <v>60907</v>
      </c>
      <c r="L886">
        <v>55933.68</v>
      </c>
      <c r="M886">
        <v>55933.68</v>
      </c>
      <c r="N886">
        <v>46230.28</v>
      </c>
      <c r="O886">
        <v>46230.28</v>
      </c>
    </row>
    <row r="887" spans="1:15" x14ac:dyDescent="0.25">
      <c r="A887" s="14" t="str">
        <f>MID(Tabla1[[#This Row],[Org 2]],1,2)</f>
        <v>08</v>
      </c>
      <c r="B887" s="21" t="s">
        <v>135</v>
      </c>
      <c r="C887" s="21" t="s">
        <v>139</v>
      </c>
      <c r="D887" s="15" t="str">
        <f>VLOOKUP(Tabla1[[#This Row],[Prog.]],Hoja2!B:C,2,FALSE)</f>
        <v>Pavimentación de vías públicas y otros servicios urbanísticos</v>
      </c>
      <c r="E887" s="16" t="str">
        <f t="shared" si="30"/>
        <v>1</v>
      </c>
      <c r="F887" s="16" t="str">
        <f t="shared" si="31"/>
        <v>12</v>
      </c>
      <c r="G887" s="21" t="s">
        <v>438</v>
      </c>
      <c r="H887" t="s">
        <v>439</v>
      </c>
      <c r="I887">
        <v>10325</v>
      </c>
      <c r="J887">
        <v>0</v>
      </c>
      <c r="K887">
        <v>10325</v>
      </c>
      <c r="L887">
        <v>10014.43</v>
      </c>
      <c r="M887">
        <v>10014.43</v>
      </c>
      <c r="N887">
        <v>1472.39</v>
      </c>
      <c r="O887">
        <v>1472.39</v>
      </c>
    </row>
    <row r="888" spans="1:15" x14ac:dyDescent="0.25">
      <c r="A888" s="14" t="str">
        <f>MID(Tabla1[[#This Row],[Org 2]],1,2)</f>
        <v>08</v>
      </c>
      <c r="B888" s="21" t="s">
        <v>135</v>
      </c>
      <c r="C888" s="21" t="s">
        <v>139</v>
      </c>
      <c r="D888" s="15" t="str">
        <f>VLOOKUP(Tabla1[[#This Row],[Prog.]],Hoja2!B:C,2,FALSE)</f>
        <v>Pavimentación de vías públicas y otros servicios urbanísticos</v>
      </c>
      <c r="E888" s="16" t="str">
        <f t="shared" si="30"/>
        <v>1</v>
      </c>
      <c r="F888" s="16" t="str">
        <f t="shared" si="31"/>
        <v>12</v>
      </c>
      <c r="G888" s="21" t="s">
        <v>440</v>
      </c>
      <c r="H888" t="s">
        <v>441</v>
      </c>
      <c r="I888">
        <v>41241</v>
      </c>
      <c r="J888">
        <v>0</v>
      </c>
      <c r="K888">
        <v>41241</v>
      </c>
      <c r="L888">
        <v>41773.199999999997</v>
      </c>
      <c r="M888">
        <v>41773.199999999997</v>
      </c>
      <c r="N888">
        <v>34957.71</v>
      </c>
      <c r="O888">
        <v>34957.71</v>
      </c>
    </row>
    <row r="889" spans="1:15" x14ac:dyDescent="0.25">
      <c r="A889" s="14" t="str">
        <f>MID(Tabla1[[#This Row],[Org 2]],1,2)</f>
        <v>08</v>
      </c>
      <c r="B889" s="21" t="s">
        <v>135</v>
      </c>
      <c r="C889" s="21" t="s">
        <v>139</v>
      </c>
      <c r="D889" s="15" t="str">
        <f>VLOOKUP(Tabla1[[#This Row],[Prog.]],Hoja2!B:C,2,FALSE)</f>
        <v>Pavimentación de vías públicas y otros servicios urbanísticos</v>
      </c>
      <c r="E889" s="16" t="str">
        <f t="shared" si="30"/>
        <v>1</v>
      </c>
      <c r="F889" s="16" t="str">
        <f t="shared" si="31"/>
        <v>12</v>
      </c>
      <c r="G889" s="21" t="s">
        <v>442</v>
      </c>
      <c r="H889" t="s">
        <v>443</v>
      </c>
      <c r="I889">
        <v>146698</v>
      </c>
      <c r="J889">
        <v>0</v>
      </c>
      <c r="K889">
        <v>146698</v>
      </c>
      <c r="L889">
        <v>129929.93</v>
      </c>
      <c r="M889">
        <v>129929.93</v>
      </c>
      <c r="N889">
        <v>103272.65</v>
      </c>
      <c r="O889">
        <v>103272.65</v>
      </c>
    </row>
    <row r="890" spans="1:15" x14ac:dyDescent="0.25">
      <c r="A890" s="14" t="str">
        <f>MID(Tabla1[[#This Row],[Org 2]],1,2)</f>
        <v>08</v>
      </c>
      <c r="B890" s="21" t="s">
        <v>135</v>
      </c>
      <c r="C890" s="21" t="s">
        <v>139</v>
      </c>
      <c r="D890" s="15" t="str">
        <f>VLOOKUP(Tabla1[[#This Row],[Prog.]],Hoja2!B:C,2,FALSE)</f>
        <v>Pavimentación de vías públicas y otros servicios urbanísticos</v>
      </c>
      <c r="E890" s="16" t="str">
        <f t="shared" si="30"/>
        <v>1</v>
      </c>
      <c r="F890" s="16" t="str">
        <f t="shared" si="31"/>
        <v>12</v>
      </c>
      <c r="G890" s="21" t="s">
        <v>444</v>
      </c>
      <c r="H890" t="s">
        <v>445</v>
      </c>
      <c r="I890">
        <v>372582</v>
      </c>
      <c r="J890">
        <v>0</v>
      </c>
      <c r="K890">
        <v>372582</v>
      </c>
      <c r="L890">
        <v>329731.01</v>
      </c>
      <c r="M890">
        <v>329731.01</v>
      </c>
      <c r="N890">
        <v>260618.4</v>
      </c>
      <c r="O890">
        <v>260618.4</v>
      </c>
    </row>
    <row r="891" spans="1:15" x14ac:dyDescent="0.25">
      <c r="A891" s="14" t="str">
        <f>MID(Tabla1[[#This Row],[Org 2]],1,2)</f>
        <v>08</v>
      </c>
      <c r="B891" s="21" t="s">
        <v>135</v>
      </c>
      <c r="C891" s="21" t="s">
        <v>139</v>
      </c>
      <c r="D891" s="15" t="str">
        <f>VLOOKUP(Tabla1[[#This Row],[Prog.]],Hoja2!B:C,2,FALSE)</f>
        <v>Pavimentación de vías públicas y otros servicios urbanísticos</v>
      </c>
      <c r="E891" s="16" t="str">
        <f t="shared" si="30"/>
        <v>1</v>
      </c>
      <c r="F891" s="16" t="str">
        <f t="shared" si="31"/>
        <v>12</v>
      </c>
      <c r="G891" s="21" t="s">
        <v>446</v>
      </c>
      <c r="H891" t="s">
        <v>447</v>
      </c>
      <c r="I891">
        <v>19881</v>
      </c>
      <c r="J891">
        <v>0</v>
      </c>
      <c r="K891">
        <v>19881</v>
      </c>
      <c r="L891">
        <v>20244.349999999999</v>
      </c>
      <c r="M891">
        <v>20244.349999999999</v>
      </c>
      <c r="N891">
        <v>16941.91</v>
      </c>
      <c r="O891">
        <v>16941.91</v>
      </c>
    </row>
    <row r="892" spans="1:15" x14ac:dyDescent="0.25">
      <c r="A892" s="14" t="str">
        <f>MID(Tabla1[[#This Row],[Org 2]],1,2)</f>
        <v>08</v>
      </c>
      <c r="B892" s="21" t="s">
        <v>135</v>
      </c>
      <c r="C892" s="21" t="s">
        <v>139</v>
      </c>
      <c r="D892" s="15" t="str">
        <f>VLOOKUP(Tabla1[[#This Row],[Prog.]],Hoja2!B:C,2,FALSE)</f>
        <v>Pavimentación de vías públicas y otros servicios urbanísticos</v>
      </c>
      <c r="E892" s="16" t="str">
        <f t="shared" si="30"/>
        <v>1</v>
      </c>
      <c r="F892" s="16" t="str">
        <f t="shared" si="31"/>
        <v>13</v>
      </c>
      <c r="G892" s="21" t="s">
        <v>448</v>
      </c>
      <c r="H892" t="s">
        <v>431</v>
      </c>
      <c r="I892">
        <v>629930</v>
      </c>
      <c r="J892">
        <v>-118000</v>
      </c>
      <c r="K892">
        <v>511930</v>
      </c>
      <c r="L892">
        <v>478809.43</v>
      </c>
      <c r="M892">
        <v>478809.43</v>
      </c>
      <c r="N892">
        <v>386261.42</v>
      </c>
      <c r="O892">
        <v>386261.42</v>
      </c>
    </row>
    <row r="893" spans="1:15" x14ac:dyDescent="0.25">
      <c r="A893" s="14" t="str">
        <f>MID(Tabla1[[#This Row],[Org 2]],1,2)</f>
        <v>08</v>
      </c>
      <c r="B893" s="21" t="s">
        <v>135</v>
      </c>
      <c r="C893" s="21" t="s">
        <v>139</v>
      </c>
      <c r="D893" s="15" t="str">
        <f>VLOOKUP(Tabla1[[#This Row],[Prog.]],Hoja2!B:C,2,FALSE)</f>
        <v>Pavimentación de vías públicas y otros servicios urbanísticos</v>
      </c>
      <c r="E893" s="16" t="str">
        <f t="shared" si="30"/>
        <v>1</v>
      </c>
      <c r="F893" s="16" t="str">
        <f t="shared" si="31"/>
        <v>13</v>
      </c>
      <c r="G893" s="21" t="s">
        <v>585</v>
      </c>
      <c r="H893" t="s">
        <v>586</v>
      </c>
      <c r="I893">
        <v>15000</v>
      </c>
      <c r="J893">
        <v>0</v>
      </c>
      <c r="K893">
        <v>15000</v>
      </c>
      <c r="L893">
        <v>17826.89</v>
      </c>
      <c r="M893">
        <v>17826.89</v>
      </c>
      <c r="N893">
        <v>8609.0400000000009</v>
      </c>
      <c r="O893">
        <v>8609.0400000000009</v>
      </c>
    </row>
    <row r="894" spans="1:15" x14ac:dyDescent="0.25">
      <c r="A894" s="14" t="str">
        <f>MID(Tabla1[[#This Row],[Org 2]],1,2)</f>
        <v>08</v>
      </c>
      <c r="B894" s="21" t="s">
        <v>135</v>
      </c>
      <c r="C894" s="21" t="s">
        <v>139</v>
      </c>
      <c r="D894" s="15" t="str">
        <f>VLOOKUP(Tabla1[[#This Row],[Prog.]],Hoja2!B:C,2,FALSE)</f>
        <v>Pavimentación de vías públicas y otros servicios urbanísticos</v>
      </c>
      <c r="E894" s="16" t="str">
        <f t="shared" si="30"/>
        <v>1</v>
      </c>
      <c r="F894" s="16" t="str">
        <f t="shared" si="31"/>
        <v>13</v>
      </c>
      <c r="G894" s="21" t="s">
        <v>449</v>
      </c>
      <c r="H894" t="s">
        <v>450</v>
      </c>
      <c r="I894">
        <v>709774</v>
      </c>
      <c r="J894">
        <v>-67000</v>
      </c>
      <c r="K894">
        <v>642774</v>
      </c>
      <c r="L894">
        <v>560339.47</v>
      </c>
      <c r="M894">
        <v>560339.47</v>
      </c>
      <c r="N894">
        <v>487949.88</v>
      </c>
      <c r="O894">
        <v>487949.88</v>
      </c>
    </row>
    <row r="895" spans="1:15" x14ac:dyDescent="0.25">
      <c r="A895" s="14" t="str">
        <f>MID(Tabla1[[#This Row],[Org 2]],1,2)</f>
        <v>08</v>
      </c>
      <c r="B895" s="21" t="s">
        <v>135</v>
      </c>
      <c r="C895" s="21" t="s">
        <v>139</v>
      </c>
      <c r="D895" s="15" t="str">
        <f>VLOOKUP(Tabla1[[#This Row],[Prog.]],Hoja2!B:C,2,FALSE)</f>
        <v>Pavimentación de vías públicas y otros servicios urbanísticos</v>
      </c>
      <c r="E895" s="16" t="str">
        <f t="shared" si="30"/>
        <v>1</v>
      </c>
      <c r="F895" s="16" t="str">
        <f t="shared" si="31"/>
        <v>13</v>
      </c>
      <c r="G895" s="21" t="s">
        <v>451</v>
      </c>
      <c r="H895" t="s">
        <v>452</v>
      </c>
      <c r="I895">
        <v>10000</v>
      </c>
      <c r="J895">
        <v>0</v>
      </c>
      <c r="K895">
        <v>10000</v>
      </c>
      <c r="L895">
        <v>47897</v>
      </c>
      <c r="M895">
        <v>47897</v>
      </c>
      <c r="N895">
        <v>32485.279999999999</v>
      </c>
      <c r="O895">
        <v>32485.279999999999</v>
      </c>
    </row>
    <row r="896" spans="1:15" x14ac:dyDescent="0.25">
      <c r="A896" s="14" t="str">
        <f>MID(Tabla1[[#This Row],[Org 2]],1,2)</f>
        <v>08</v>
      </c>
      <c r="B896" s="21" t="s">
        <v>135</v>
      </c>
      <c r="C896" s="21" t="s">
        <v>139</v>
      </c>
      <c r="D896" s="15" t="str">
        <f>VLOOKUP(Tabla1[[#This Row],[Prog.]],Hoja2!B:C,2,FALSE)</f>
        <v>Pavimentación de vías públicas y otros servicios urbanísticos</v>
      </c>
      <c r="E896" s="16" t="str">
        <f t="shared" si="30"/>
        <v>1</v>
      </c>
      <c r="F896" s="16" t="str">
        <f t="shared" si="31"/>
        <v>15</v>
      </c>
      <c r="G896" s="21" t="s">
        <v>587</v>
      </c>
      <c r="H896" t="s">
        <v>588</v>
      </c>
      <c r="I896">
        <v>4000</v>
      </c>
      <c r="J896">
        <v>3500</v>
      </c>
      <c r="K896">
        <v>7500</v>
      </c>
      <c r="L896">
        <v>7492.82</v>
      </c>
      <c r="M896">
        <v>7492.82</v>
      </c>
      <c r="N896">
        <v>5170.1499999999996</v>
      </c>
      <c r="O896">
        <v>5170.1499999999996</v>
      </c>
    </row>
    <row r="897" spans="1:15" x14ac:dyDescent="0.25">
      <c r="A897" s="14" t="str">
        <f>MID(Tabla1[[#This Row],[Org 2]],1,2)</f>
        <v>08</v>
      </c>
      <c r="B897" s="21" t="s">
        <v>135</v>
      </c>
      <c r="C897" s="21" t="s">
        <v>139</v>
      </c>
      <c r="D897" s="15" t="str">
        <f>VLOOKUP(Tabla1[[#This Row],[Prog.]],Hoja2!B:C,2,FALSE)</f>
        <v>Pavimentación de vías públicas y otros servicios urbanísticos</v>
      </c>
      <c r="E897" s="16" t="str">
        <f t="shared" ref="E897:E957" si="34">LEFT(G897,1)</f>
        <v>2</v>
      </c>
      <c r="F897" s="16" t="str">
        <f t="shared" ref="F897:F957" si="35">LEFT(G897,2)</f>
        <v>20</v>
      </c>
      <c r="G897" s="21" t="s">
        <v>455</v>
      </c>
      <c r="H897" t="s">
        <v>456</v>
      </c>
      <c r="I897">
        <v>35000</v>
      </c>
      <c r="J897">
        <v>-11000</v>
      </c>
      <c r="K897">
        <v>24000</v>
      </c>
      <c r="L897">
        <v>23102</v>
      </c>
      <c r="M897">
        <v>23102</v>
      </c>
      <c r="N897">
        <v>6500.04</v>
      </c>
      <c r="O897">
        <v>6500.04</v>
      </c>
    </row>
    <row r="898" spans="1:15" x14ac:dyDescent="0.25">
      <c r="A898" s="14" t="str">
        <f>MID(Tabla1[[#This Row],[Org 2]],1,2)</f>
        <v>08</v>
      </c>
      <c r="B898" s="21" t="s">
        <v>135</v>
      </c>
      <c r="C898" s="21" t="s">
        <v>139</v>
      </c>
      <c r="D898" s="15" t="str">
        <f>VLOOKUP(Tabla1[[#This Row],[Prog.]],Hoja2!B:C,2,FALSE)</f>
        <v>Pavimentación de vías públicas y otros servicios urbanísticos</v>
      </c>
      <c r="E898" s="16" t="str">
        <f t="shared" si="34"/>
        <v>2</v>
      </c>
      <c r="F898" s="16" t="str">
        <f t="shared" si="35"/>
        <v>20</v>
      </c>
      <c r="G898" s="21" t="s">
        <v>457</v>
      </c>
      <c r="H898" t="s">
        <v>458</v>
      </c>
      <c r="I898">
        <v>27000</v>
      </c>
      <c r="J898">
        <v>-18000</v>
      </c>
      <c r="K898">
        <v>9000</v>
      </c>
      <c r="L898">
        <v>7260</v>
      </c>
      <c r="M898">
        <v>7260</v>
      </c>
      <c r="N898">
        <v>3286.36</v>
      </c>
      <c r="O898">
        <v>3286.36</v>
      </c>
    </row>
    <row r="899" spans="1:15" x14ac:dyDescent="0.25">
      <c r="A899" s="14" t="str">
        <f>MID(Tabla1[[#This Row],[Org 2]],1,2)</f>
        <v>08</v>
      </c>
      <c r="B899" s="21" t="s">
        <v>135</v>
      </c>
      <c r="C899" s="21" t="s">
        <v>139</v>
      </c>
      <c r="D899" s="15" t="str">
        <f>VLOOKUP(Tabla1[[#This Row],[Prog.]],Hoja2!B:C,2,FALSE)</f>
        <v>Pavimentación de vías públicas y otros servicios urbanísticos</v>
      </c>
      <c r="E899" s="16" t="str">
        <f t="shared" si="34"/>
        <v>2</v>
      </c>
      <c r="F899" s="16" t="str">
        <f t="shared" si="35"/>
        <v>21</v>
      </c>
      <c r="G899" s="21" t="s">
        <v>628</v>
      </c>
      <c r="H899" t="s">
        <v>629</v>
      </c>
      <c r="I899">
        <v>180000</v>
      </c>
      <c r="J899">
        <v>-26312</v>
      </c>
      <c r="K899">
        <v>153688</v>
      </c>
      <c r="L899">
        <v>136591.29999999999</v>
      </c>
      <c r="M899">
        <v>56660.83</v>
      </c>
      <c r="N899">
        <v>48947.15</v>
      </c>
      <c r="O899">
        <v>48947.15</v>
      </c>
    </row>
    <row r="900" spans="1:15" x14ac:dyDescent="0.25">
      <c r="A900" s="14" t="str">
        <f>MID(Tabla1[[#This Row],[Org 2]],1,2)</f>
        <v>08</v>
      </c>
      <c r="B900" s="21" t="s">
        <v>135</v>
      </c>
      <c r="C900" s="21" t="s">
        <v>139</v>
      </c>
      <c r="D900" s="15" t="str">
        <f>VLOOKUP(Tabla1[[#This Row],[Prog.]],Hoja2!B:C,2,FALSE)</f>
        <v>Pavimentación de vías públicas y otros servicios urbanísticos</v>
      </c>
      <c r="E900" s="16" t="str">
        <f t="shared" si="34"/>
        <v>2</v>
      </c>
      <c r="F900" s="16" t="str">
        <f t="shared" si="35"/>
        <v>21</v>
      </c>
      <c r="G900" s="21" t="s">
        <v>461</v>
      </c>
      <c r="H900" t="s">
        <v>462</v>
      </c>
      <c r="I900">
        <v>26000</v>
      </c>
      <c r="J900">
        <v>0</v>
      </c>
      <c r="K900">
        <v>26000</v>
      </c>
      <c r="L900">
        <v>38271.839999999997</v>
      </c>
      <c r="M900">
        <v>38271.839999999997</v>
      </c>
      <c r="N900">
        <v>8141.65</v>
      </c>
      <c r="O900">
        <v>8141.65</v>
      </c>
    </row>
    <row r="901" spans="1:15" x14ac:dyDescent="0.25">
      <c r="A901" s="14" t="str">
        <f>MID(Tabla1[[#This Row],[Org 2]],1,2)</f>
        <v>08</v>
      </c>
      <c r="B901" s="21" t="s">
        <v>135</v>
      </c>
      <c r="C901" s="21" t="s">
        <v>139</v>
      </c>
      <c r="D901" s="15" t="str">
        <f>VLOOKUP(Tabla1[[#This Row],[Prog.]],Hoja2!B:C,2,FALSE)</f>
        <v>Pavimentación de vías públicas y otros servicios urbanísticos</v>
      </c>
      <c r="E901" s="16" t="str">
        <f t="shared" si="34"/>
        <v>2</v>
      </c>
      <c r="F901" s="16" t="str">
        <f t="shared" si="35"/>
        <v>21</v>
      </c>
      <c r="G901" s="21" t="s">
        <v>463</v>
      </c>
      <c r="H901" t="s">
        <v>464</v>
      </c>
      <c r="I901">
        <v>36000</v>
      </c>
      <c r="J901">
        <v>0</v>
      </c>
      <c r="K901">
        <v>36000</v>
      </c>
      <c r="L901">
        <v>30297.1</v>
      </c>
      <c r="M901">
        <v>25865.97</v>
      </c>
      <c r="N901">
        <v>25631.9</v>
      </c>
      <c r="O901">
        <v>25631.9</v>
      </c>
    </row>
    <row r="902" spans="1:15" x14ac:dyDescent="0.25">
      <c r="A902" s="14" t="str">
        <f>MID(Tabla1[[#This Row],[Org 2]],1,2)</f>
        <v>08</v>
      </c>
      <c r="B902" s="21" t="s">
        <v>135</v>
      </c>
      <c r="C902" s="21" t="s">
        <v>139</v>
      </c>
      <c r="D902" s="15" t="str">
        <f>VLOOKUP(Tabla1[[#This Row],[Prog.]],Hoja2!B:C,2,FALSE)</f>
        <v>Pavimentación de vías públicas y otros servicios urbanísticos</v>
      </c>
      <c r="E902" s="16" t="str">
        <f t="shared" si="34"/>
        <v>2</v>
      </c>
      <c r="F902" s="16" t="str">
        <f t="shared" si="35"/>
        <v>22</v>
      </c>
      <c r="G902" s="21" t="s">
        <v>469</v>
      </c>
      <c r="H902" t="s">
        <v>470</v>
      </c>
      <c r="I902">
        <v>13500</v>
      </c>
      <c r="J902">
        <v>0</v>
      </c>
      <c r="K902">
        <v>13500</v>
      </c>
      <c r="L902">
        <v>18500</v>
      </c>
      <c r="M902">
        <v>18500</v>
      </c>
      <c r="N902">
        <v>9039.83</v>
      </c>
      <c r="O902">
        <v>9039.83</v>
      </c>
    </row>
    <row r="903" spans="1:15" x14ac:dyDescent="0.25">
      <c r="A903" s="14" t="str">
        <f>MID(Tabla1[[#This Row],[Org 2]],1,2)</f>
        <v>08</v>
      </c>
      <c r="B903" s="21" t="s">
        <v>135</v>
      </c>
      <c r="C903" s="21" t="s">
        <v>139</v>
      </c>
      <c r="D903" s="15" t="str">
        <f>VLOOKUP(Tabla1[[#This Row],[Prog.]],Hoja2!B:C,2,FALSE)</f>
        <v>Pavimentación de vías públicas y otros servicios urbanísticos</v>
      </c>
      <c r="E903" s="16" t="str">
        <f t="shared" si="34"/>
        <v>2</v>
      </c>
      <c r="F903" s="16" t="str">
        <f t="shared" si="35"/>
        <v>22</v>
      </c>
      <c r="G903" s="21" t="s">
        <v>590</v>
      </c>
      <c r="H903" t="s">
        <v>591</v>
      </c>
      <c r="I903">
        <v>48000</v>
      </c>
      <c r="J903">
        <v>0</v>
      </c>
      <c r="K903">
        <v>48000</v>
      </c>
      <c r="L903">
        <v>51426.46</v>
      </c>
      <c r="M903">
        <v>51426.46</v>
      </c>
      <c r="N903">
        <v>23447.43</v>
      </c>
      <c r="O903">
        <v>23447.43</v>
      </c>
    </row>
    <row r="904" spans="1:15" x14ac:dyDescent="0.25">
      <c r="A904" s="14" t="str">
        <f>MID(Tabla1[[#This Row],[Org 2]],1,2)</f>
        <v>08</v>
      </c>
      <c r="B904" s="21" t="s">
        <v>135</v>
      </c>
      <c r="C904" s="21" t="s">
        <v>139</v>
      </c>
      <c r="D904" s="15" t="str">
        <f>VLOOKUP(Tabla1[[#This Row],[Prog.]],Hoja2!B:C,2,FALSE)</f>
        <v>Pavimentación de vías públicas y otros servicios urbanísticos</v>
      </c>
      <c r="E904" s="16" t="str">
        <f t="shared" si="34"/>
        <v>2</v>
      </c>
      <c r="F904" s="16" t="str">
        <f t="shared" si="35"/>
        <v>22</v>
      </c>
      <c r="G904" s="21" t="s">
        <v>592</v>
      </c>
      <c r="H904" t="s">
        <v>593</v>
      </c>
      <c r="I904">
        <v>19545</v>
      </c>
      <c r="J904">
        <v>0</v>
      </c>
      <c r="K904">
        <v>19545</v>
      </c>
      <c r="L904">
        <v>9257.81</v>
      </c>
      <c r="M904">
        <v>9257.81</v>
      </c>
      <c r="N904">
        <v>9210.2999999999993</v>
      </c>
      <c r="O904">
        <v>9210.2999999999993</v>
      </c>
    </row>
    <row r="905" spans="1:15" x14ac:dyDescent="0.25">
      <c r="A905" s="14" t="str">
        <f>MID(Tabla1[[#This Row],[Org 2]],1,2)</f>
        <v>08</v>
      </c>
      <c r="B905" s="21" t="s">
        <v>135</v>
      </c>
      <c r="C905" s="21" t="s">
        <v>139</v>
      </c>
      <c r="D905" s="15" t="str">
        <f>VLOOKUP(Tabla1[[#This Row],[Prog.]],Hoja2!B:C,2,FALSE)</f>
        <v>Pavimentación de vías públicas y otros servicios urbanísticos</v>
      </c>
      <c r="E905" s="16" t="str">
        <f t="shared" si="34"/>
        <v>2</v>
      </c>
      <c r="F905" s="16" t="str">
        <f t="shared" si="35"/>
        <v>22</v>
      </c>
      <c r="G905" s="21" t="s">
        <v>473</v>
      </c>
      <c r="H905" t="s">
        <v>474</v>
      </c>
      <c r="I905">
        <v>20000</v>
      </c>
      <c r="J905">
        <v>0</v>
      </c>
      <c r="K905">
        <v>20000</v>
      </c>
      <c r="L905">
        <v>13937.23</v>
      </c>
      <c r="M905">
        <v>13937.23</v>
      </c>
      <c r="N905">
        <v>3104.27</v>
      </c>
      <c r="O905">
        <v>3104.27</v>
      </c>
    </row>
    <row r="906" spans="1:15" x14ac:dyDescent="0.25">
      <c r="A906" s="14" t="str">
        <f>MID(Tabla1[[#This Row],[Org 2]],1,2)</f>
        <v>08</v>
      </c>
      <c r="B906" s="21" t="s">
        <v>135</v>
      </c>
      <c r="C906" s="21" t="s">
        <v>139</v>
      </c>
      <c r="D906" s="15" t="str">
        <f>VLOOKUP(Tabla1[[#This Row],[Prog.]],Hoja2!B:C,2,FALSE)</f>
        <v>Pavimentación de vías públicas y otros servicios urbanísticos</v>
      </c>
      <c r="E906" s="16" t="str">
        <f t="shared" si="34"/>
        <v>2</v>
      </c>
      <c r="F906" s="16" t="str">
        <f t="shared" si="35"/>
        <v>22</v>
      </c>
      <c r="G906" s="21" t="s">
        <v>477</v>
      </c>
      <c r="H906" t="s">
        <v>478</v>
      </c>
      <c r="I906">
        <v>0</v>
      </c>
      <c r="J906">
        <v>0</v>
      </c>
      <c r="K906">
        <v>0</v>
      </c>
      <c r="L906">
        <v>201.81</v>
      </c>
      <c r="M906">
        <v>201.81</v>
      </c>
      <c r="N906">
        <v>201.81</v>
      </c>
      <c r="O906">
        <v>201.81</v>
      </c>
    </row>
    <row r="907" spans="1:15" x14ac:dyDescent="0.25">
      <c r="A907" s="14" t="str">
        <f>MID(Tabla1[[#This Row],[Org 2]],1,2)</f>
        <v>08</v>
      </c>
      <c r="B907" s="21" t="s">
        <v>135</v>
      </c>
      <c r="C907" s="21" t="s">
        <v>139</v>
      </c>
      <c r="D907" s="15" t="str">
        <f>VLOOKUP(Tabla1[[#This Row],[Prog.]],Hoja2!B:C,2,FALSE)</f>
        <v>Pavimentación de vías públicas y otros servicios urbanísticos</v>
      </c>
      <c r="E907" s="16" t="str">
        <f t="shared" si="34"/>
        <v>2</v>
      </c>
      <c r="F907" s="16" t="str">
        <f t="shared" si="35"/>
        <v>22</v>
      </c>
      <c r="G907" s="21" t="s">
        <v>581</v>
      </c>
      <c r="H907" t="s">
        <v>582</v>
      </c>
      <c r="I907">
        <v>3000</v>
      </c>
      <c r="J907">
        <v>0</v>
      </c>
      <c r="K907">
        <v>3000</v>
      </c>
      <c r="L907">
        <v>0</v>
      </c>
      <c r="M907">
        <v>0</v>
      </c>
      <c r="N907">
        <v>0</v>
      </c>
      <c r="O907">
        <v>0</v>
      </c>
    </row>
    <row r="908" spans="1:15" x14ac:dyDescent="0.25">
      <c r="A908" s="14" t="str">
        <f>MID(Tabla1[[#This Row],[Org 2]],1,2)</f>
        <v>08</v>
      </c>
      <c r="B908" s="21" t="s">
        <v>135</v>
      </c>
      <c r="C908" s="21" t="s">
        <v>139</v>
      </c>
      <c r="D908" s="15" t="str">
        <f>VLOOKUP(Tabla1[[#This Row],[Prog.]],Hoja2!B:C,2,FALSE)</f>
        <v>Pavimentación de vías públicas y otros servicios urbanísticos</v>
      </c>
      <c r="E908" s="16" t="str">
        <f t="shared" si="34"/>
        <v>2</v>
      </c>
      <c r="F908" s="16" t="str">
        <f t="shared" si="35"/>
        <v>22</v>
      </c>
      <c r="G908" s="21" t="s">
        <v>481</v>
      </c>
      <c r="H908" t="s">
        <v>482</v>
      </c>
      <c r="I908">
        <v>2000</v>
      </c>
      <c r="J908">
        <v>0</v>
      </c>
      <c r="K908">
        <v>2000</v>
      </c>
      <c r="L908">
        <v>0</v>
      </c>
      <c r="M908">
        <v>0</v>
      </c>
      <c r="N908">
        <v>0</v>
      </c>
      <c r="O908">
        <v>0</v>
      </c>
    </row>
    <row r="909" spans="1:15" x14ac:dyDescent="0.25">
      <c r="A909" s="14" t="str">
        <f>MID(Tabla1[[#This Row],[Org 2]],1,2)</f>
        <v>08</v>
      </c>
      <c r="B909" s="21" t="s">
        <v>135</v>
      </c>
      <c r="C909" s="21" t="s">
        <v>139</v>
      </c>
      <c r="D909" s="15" t="str">
        <f>VLOOKUP(Tabla1[[#This Row],[Prog.]],Hoja2!B:C,2,FALSE)</f>
        <v>Pavimentación de vías públicas y otros servicios urbanísticos</v>
      </c>
      <c r="E909" s="16" t="str">
        <f t="shared" si="34"/>
        <v>2</v>
      </c>
      <c r="F909" s="16" t="str">
        <f t="shared" si="35"/>
        <v>22</v>
      </c>
      <c r="G909" s="21" t="s">
        <v>483</v>
      </c>
      <c r="H909" t="s">
        <v>484</v>
      </c>
      <c r="I909">
        <v>5000</v>
      </c>
      <c r="J909">
        <v>0</v>
      </c>
      <c r="K909">
        <v>5000</v>
      </c>
      <c r="L909">
        <v>1904.62</v>
      </c>
      <c r="M909">
        <v>1904.62</v>
      </c>
      <c r="N909">
        <v>1797.15</v>
      </c>
      <c r="O909">
        <v>1797.15</v>
      </c>
    </row>
    <row r="910" spans="1:15" x14ac:dyDescent="0.25">
      <c r="A910" s="14" t="str">
        <f>MID(Tabla1[[#This Row],[Org 2]],1,2)</f>
        <v>08</v>
      </c>
      <c r="B910" s="21" t="s">
        <v>135</v>
      </c>
      <c r="C910" s="21" t="s">
        <v>139</v>
      </c>
      <c r="D910" s="15" t="str">
        <f>VLOOKUP(Tabla1[[#This Row],[Prog.]],Hoja2!B:C,2,FALSE)</f>
        <v>Pavimentación de vías públicas y otros servicios urbanísticos</v>
      </c>
      <c r="E910" s="16" t="str">
        <f t="shared" si="34"/>
        <v>2</v>
      </c>
      <c r="F910" s="16" t="str">
        <f t="shared" si="35"/>
        <v>22</v>
      </c>
      <c r="G910" s="21" t="s">
        <v>485</v>
      </c>
      <c r="H910" t="s">
        <v>486</v>
      </c>
      <c r="I910">
        <v>6200</v>
      </c>
      <c r="J910">
        <v>0</v>
      </c>
      <c r="K910">
        <v>6200</v>
      </c>
      <c r="L910">
        <v>6161.06</v>
      </c>
      <c r="M910">
        <v>6161.06</v>
      </c>
      <c r="N910">
        <v>4620.78</v>
      </c>
      <c r="O910">
        <v>4620.78</v>
      </c>
    </row>
    <row r="911" spans="1:15" x14ac:dyDescent="0.25">
      <c r="A911" s="14" t="str">
        <f>MID(Tabla1[[#This Row],[Org 2]],1,2)</f>
        <v>08</v>
      </c>
      <c r="B911" s="21" t="s">
        <v>135</v>
      </c>
      <c r="C911" s="21" t="s">
        <v>139</v>
      </c>
      <c r="D911" s="15" t="str">
        <f>VLOOKUP(Tabla1[[#This Row],[Prog.]],Hoja2!B:C,2,FALSE)</f>
        <v>Pavimentación de vías públicas y otros servicios urbanísticos</v>
      </c>
      <c r="E911" s="16" t="str">
        <f t="shared" si="34"/>
        <v>2</v>
      </c>
      <c r="F911" s="16" t="str">
        <f t="shared" si="35"/>
        <v>22</v>
      </c>
      <c r="G911" s="21" t="s">
        <v>487</v>
      </c>
      <c r="H911" t="s">
        <v>488</v>
      </c>
      <c r="I911">
        <v>5000</v>
      </c>
      <c r="J911">
        <v>37162</v>
      </c>
      <c r="K911">
        <v>42162</v>
      </c>
      <c r="L911">
        <v>20723.27</v>
      </c>
      <c r="M911">
        <v>20723.27</v>
      </c>
      <c r="N911">
        <v>1331</v>
      </c>
      <c r="O911">
        <v>1331</v>
      </c>
    </row>
    <row r="912" spans="1:15" x14ac:dyDescent="0.25">
      <c r="A912" s="14" t="str">
        <f>MID(Tabla1[[#This Row],[Org 2]],1,2)</f>
        <v>08</v>
      </c>
      <c r="B912" s="21" t="s">
        <v>135</v>
      </c>
      <c r="C912" s="21" t="s">
        <v>139</v>
      </c>
      <c r="D912" s="15" t="str">
        <f>VLOOKUP(Tabla1[[#This Row],[Prog.]],Hoja2!B:C,2,FALSE)</f>
        <v>Pavimentación de vías públicas y otros servicios urbanísticos</v>
      </c>
      <c r="E912" s="16" t="str">
        <f t="shared" si="34"/>
        <v>2</v>
      </c>
      <c r="F912" s="16" t="str">
        <f t="shared" si="35"/>
        <v>22</v>
      </c>
      <c r="G912" s="21" t="s">
        <v>489</v>
      </c>
      <c r="H912" t="s">
        <v>490</v>
      </c>
      <c r="I912">
        <v>0</v>
      </c>
      <c r="J912">
        <v>18150</v>
      </c>
      <c r="K912">
        <v>18150</v>
      </c>
      <c r="L912">
        <v>18139.11</v>
      </c>
      <c r="M912">
        <v>18139.11</v>
      </c>
      <c r="N912">
        <v>11678.92</v>
      </c>
      <c r="O912">
        <v>11678.92</v>
      </c>
    </row>
    <row r="913" spans="1:15" x14ac:dyDescent="0.25">
      <c r="A913" s="14" t="str">
        <f>MID(Tabla1[[#This Row],[Org 2]],1,2)</f>
        <v>08</v>
      </c>
      <c r="B913" s="21" t="s">
        <v>135</v>
      </c>
      <c r="C913" s="21" t="s">
        <v>139</v>
      </c>
      <c r="D913" s="15" t="str">
        <f>VLOOKUP(Tabla1[[#This Row],[Prog.]],Hoja2!B:C,2,FALSE)</f>
        <v>Pavimentación de vías públicas y otros servicios urbanísticos</v>
      </c>
      <c r="E913" s="16" t="str">
        <f t="shared" si="34"/>
        <v>6</v>
      </c>
      <c r="F913" s="16" t="str">
        <f t="shared" si="35"/>
        <v>60</v>
      </c>
      <c r="G913" s="21" t="s">
        <v>622</v>
      </c>
      <c r="H913" t="s">
        <v>623</v>
      </c>
      <c r="I913">
        <v>925068</v>
      </c>
      <c r="J913">
        <v>699698.67</v>
      </c>
      <c r="K913">
        <v>1624766.67</v>
      </c>
      <c r="L913">
        <v>1591170.35</v>
      </c>
      <c r="M913">
        <v>1510900.97</v>
      </c>
      <c r="N913">
        <v>1435478.65</v>
      </c>
      <c r="O913">
        <v>1435478.65</v>
      </c>
    </row>
    <row r="914" spans="1:15" x14ac:dyDescent="0.25">
      <c r="A914" s="14" t="str">
        <f>MID(Tabla1[[#This Row],[Org 2]],1,2)</f>
        <v>08</v>
      </c>
      <c r="B914" s="21" t="s">
        <v>135</v>
      </c>
      <c r="C914" s="21" t="s">
        <v>139</v>
      </c>
      <c r="D914" s="15" t="str">
        <f>VLOOKUP(Tabla1[[#This Row],[Prog.]],Hoja2!B:C,2,FALSE)</f>
        <v>Pavimentación de vías públicas y otros servicios urbanísticos</v>
      </c>
      <c r="E914" s="16" t="str">
        <f t="shared" si="34"/>
        <v>6</v>
      </c>
      <c r="F914" s="16" t="str">
        <f t="shared" si="35"/>
        <v>61</v>
      </c>
      <c r="G914" s="21" t="s">
        <v>549</v>
      </c>
      <c r="H914" t="s">
        <v>550</v>
      </c>
      <c r="I914">
        <v>10687595</v>
      </c>
      <c r="J914">
        <v>1280715.82</v>
      </c>
      <c r="K914">
        <v>11968310.82</v>
      </c>
      <c r="L914">
        <v>11203543.390000001</v>
      </c>
      <c r="M914">
        <v>11066922.49</v>
      </c>
      <c r="N914">
        <v>8442658.9700000007</v>
      </c>
      <c r="O914">
        <v>8409273.7799999993</v>
      </c>
    </row>
    <row r="915" spans="1:15" x14ac:dyDescent="0.25">
      <c r="A915" s="14" t="str">
        <f>MID(Tabla1[[#This Row],[Org 2]],1,2)</f>
        <v>08</v>
      </c>
      <c r="B915" s="21" t="s">
        <v>135</v>
      </c>
      <c r="C915" s="21" t="s">
        <v>140</v>
      </c>
      <c r="D915" s="15" t="str">
        <f>VLOOKUP(Tabla1[[#This Row],[Prog.]],Hoja2!B:C,2,FALSE)</f>
        <v>Alumbrado público</v>
      </c>
      <c r="E915" s="16" t="str">
        <f t="shared" si="34"/>
        <v>1</v>
      </c>
      <c r="F915" s="16" t="str">
        <f t="shared" si="35"/>
        <v>12</v>
      </c>
      <c r="G915" s="21" t="s">
        <v>432</v>
      </c>
      <c r="H915" t="s">
        <v>433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</row>
    <row r="916" spans="1:15" x14ac:dyDescent="0.25">
      <c r="A916" s="14" t="str">
        <f>MID(Tabla1[[#This Row],[Org 2]],1,2)</f>
        <v>08</v>
      </c>
      <c r="B916" s="21" t="s">
        <v>135</v>
      </c>
      <c r="C916" s="21" t="s">
        <v>140</v>
      </c>
      <c r="D916" s="15" t="str">
        <f>VLOOKUP(Tabla1[[#This Row],[Prog.]],Hoja2!B:C,2,FALSE)</f>
        <v>Alumbrado público</v>
      </c>
      <c r="E916" s="16" t="str">
        <f t="shared" si="34"/>
        <v>1</v>
      </c>
      <c r="F916" s="16" t="str">
        <f t="shared" si="35"/>
        <v>12</v>
      </c>
      <c r="G916" s="21" t="s">
        <v>434</v>
      </c>
      <c r="H916" t="s">
        <v>435</v>
      </c>
      <c r="I916">
        <v>15905</v>
      </c>
      <c r="J916">
        <v>0</v>
      </c>
      <c r="K916">
        <v>15905</v>
      </c>
      <c r="L916">
        <v>15472.75</v>
      </c>
      <c r="M916">
        <v>15472.75</v>
      </c>
      <c r="N916">
        <v>13088.68</v>
      </c>
      <c r="O916">
        <v>13088.68</v>
      </c>
    </row>
    <row r="917" spans="1:15" x14ac:dyDescent="0.25">
      <c r="A917" s="14" t="str">
        <f>MID(Tabla1[[#This Row],[Org 2]],1,2)</f>
        <v>08</v>
      </c>
      <c r="B917" s="21" t="s">
        <v>135</v>
      </c>
      <c r="C917" s="21" t="s">
        <v>140</v>
      </c>
      <c r="D917" s="15" t="str">
        <f>VLOOKUP(Tabla1[[#This Row],[Prog.]],Hoja2!B:C,2,FALSE)</f>
        <v>Alumbrado público</v>
      </c>
      <c r="E917" s="16" t="str">
        <f t="shared" si="34"/>
        <v>1</v>
      </c>
      <c r="F917" s="16" t="str">
        <f t="shared" si="35"/>
        <v>12</v>
      </c>
      <c r="G917" s="21" t="s">
        <v>436</v>
      </c>
      <c r="H917" t="s">
        <v>437</v>
      </c>
      <c r="I917">
        <v>12181</v>
      </c>
      <c r="J917">
        <v>0</v>
      </c>
      <c r="K917">
        <v>12181</v>
      </c>
      <c r="L917">
        <v>10954.64</v>
      </c>
      <c r="M917">
        <v>10954.64</v>
      </c>
      <c r="N917">
        <v>8622.18</v>
      </c>
      <c r="O917">
        <v>8622.18</v>
      </c>
    </row>
    <row r="918" spans="1:15" x14ac:dyDescent="0.25">
      <c r="A918" s="14" t="str">
        <f>MID(Tabla1[[#This Row],[Org 2]],1,2)</f>
        <v>08</v>
      </c>
      <c r="B918" s="21" t="s">
        <v>135</v>
      </c>
      <c r="C918" s="21" t="s">
        <v>140</v>
      </c>
      <c r="D918" s="15" t="str">
        <f>VLOOKUP(Tabla1[[#This Row],[Prog.]],Hoja2!B:C,2,FALSE)</f>
        <v>Alumbrado público</v>
      </c>
      <c r="E918" s="16" t="str">
        <f t="shared" si="34"/>
        <v>1</v>
      </c>
      <c r="F918" s="16" t="str">
        <f t="shared" si="35"/>
        <v>12</v>
      </c>
      <c r="G918" s="21" t="s">
        <v>440</v>
      </c>
      <c r="H918" t="s">
        <v>441</v>
      </c>
      <c r="I918">
        <v>10677</v>
      </c>
      <c r="J918">
        <v>0</v>
      </c>
      <c r="K918">
        <v>10677</v>
      </c>
      <c r="L918">
        <v>10354.790000000001</v>
      </c>
      <c r="M918">
        <v>10354.790000000001</v>
      </c>
      <c r="N918">
        <v>8220.19</v>
      </c>
      <c r="O918">
        <v>8220.19</v>
      </c>
    </row>
    <row r="919" spans="1:15" x14ac:dyDescent="0.25">
      <c r="A919" s="14" t="str">
        <f>MID(Tabla1[[#This Row],[Org 2]],1,2)</f>
        <v>08</v>
      </c>
      <c r="B919" s="21" t="s">
        <v>135</v>
      </c>
      <c r="C919" s="21" t="s">
        <v>140</v>
      </c>
      <c r="D919" s="15" t="str">
        <f>VLOOKUP(Tabla1[[#This Row],[Prog.]],Hoja2!B:C,2,FALSE)</f>
        <v>Alumbrado público</v>
      </c>
      <c r="E919" s="16" t="str">
        <f t="shared" si="34"/>
        <v>1</v>
      </c>
      <c r="F919" s="16" t="str">
        <f t="shared" si="35"/>
        <v>12</v>
      </c>
      <c r="G919" s="21" t="s">
        <v>442</v>
      </c>
      <c r="H919" t="s">
        <v>443</v>
      </c>
      <c r="I919">
        <v>17643</v>
      </c>
      <c r="J919">
        <v>0</v>
      </c>
      <c r="K919">
        <v>17643</v>
      </c>
      <c r="L919">
        <v>16266.55</v>
      </c>
      <c r="M919">
        <v>16266.55</v>
      </c>
      <c r="N919">
        <v>13485.33</v>
      </c>
      <c r="O919">
        <v>13485.33</v>
      </c>
    </row>
    <row r="920" spans="1:15" x14ac:dyDescent="0.25">
      <c r="A920" s="14" t="str">
        <f>MID(Tabla1[[#This Row],[Org 2]],1,2)</f>
        <v>08</v>
      </c>
      <c r="B920" s="21" t="s">
        <v>135</v>
      </c>
      <c r="C920" s="21" t="s">
        <v>140</v>
      </c>
      <c r="D920" s="15" t="str">
        <f>VLOOKUP(Tabla1[[#This Row],[Prog.]],Hoja2!B:C,2,FALSE)</f>
        <v>Alumbrado público</v>
      </c>
      <c r="E920" s="16" t="str">
        <f t="shared" si="34"/>
        <v>1</v>
      </c>
      <c r="F920" s="16" t="str">
        <f t="shared" si="35"/>
        <v>12</v>
      </c>
      <c r="G920" s="21" t="s">
        <v>444</v>
      </c>
      <c r="H920" t="s">
        <v>445</v>
      </c>
      <c r="I920">
        <v>43302</v>
      </c>
      <c r="J920">
        <v>0</v>
      </c>
      <c r="K920">
        <v>43302</v>
      </c>
      <c r="L920">
        <v>46704.959999999999</v>
      </c>
      <c r="M920">
        <v>46704.959999999999</v>
      </c>
      <c r="N920">
        <v>41230.83</v>
      </c>
      <c r="O920">
        <v>41230.83</v>
      </c>
    </row>
    <row r="921" spans="1:15" x14ac:dyDescent="0.25">
      <c r="A921" s="14" t="str">
        <f>MID(Tabla1[[#This Row],[Org 2]],1,2)</f>
        <v>08</v>
      </c>
      <c r="B921" s="21" t="s">
        <v>135</v>
      </c>
      <c r="C921" s="21" t="s">
        <v>140</v>
      </c>
      <c r="D921" s="15" t="str">
        <f>VLOOKUP(Tabla1[[#This Row],[Prog.]],Hoja2!B:C,2,FALSE)</f>
        <v>Alumbrado público</v>
      </c>
      <c r="E921" s="16" t="str">
        <f t="shared" si="34"/>
        <v>1</v>
      </c>
      <c r="F921" s="16" t="str">
        <f t="shared" si="35"/>
        <v>12</v>
      </c>
      <c r="G921" s="21" t="s">
        <v>446</v>
      </c>
      <c r="H921" t="s">
        <v>447</v>
      </c>
      <c r="I921">
        <v>4782</v>
      </c>
      <c r="J921">
        <v>0</v>
      </c>
      <c r="K921">
        <v>4782</v>
      </c>
      <c r="L921">
        <v>4723.9399999999996</v>
      </c>
      <c r="M921">
        <v>4723.9399999999996</v>
      </c>
      <c r="N921">
        <v>3805.75</v>
      </c>
      <c r="O921">
        <v>3805.75</v>
      </c>
    </row>
    <row r="922" spans="1:15" x14ac:dyDescent="0.25">
      <c r="A922" s="14" t="str">
        <f>MID(Tabla1[[#This Row],[Org 2]],1,2)</f>
        <v>08</v>
      </c>
      <c r="B922" s="21" t="s">
        <v>135</v>
      </c>
      <c r="C922" s="21" t="s">
        <v>140</v>
      </c>
      <c r="D922" s="15" t="str">
        <f>VLOOKUP(Tabla1[[#This Row],[Prog.]],Hoja2!B:C,2,FALSE)</f>
        <v>Alumbrado público</v>
      </c>
      <c r="E922" s="16" t="str">
        <f t="shared" si="34"/>
        <v>1</v>
      </c>
      <c r="F922" s="16" t="str">
        <f t="shared" si="35"/>
        <v>13</v>
      </c>
      <c r="G922" s="21" t="s">
        <v>448</v>
      </c>
      <c r="H922" t="s">
        <v>431</v>
      </c>
      <c r="I922">
        <v>103144</v>
      </c>
      <c r="J922">
        <v>0</v>
      </c>
      <c r="K922">
        <v>103144</v>
      </c>
      <c r="L922">
        <v>92047.07</v>
      </c>
      <c r="M922">
        <v>92047.07</v>
      </c>
      <c r="N922">
        <v>62151.07</v>
      </c>
      <c r="O922">
        <v>62151.07</v>
      </c>
    </row>
    <row r="923" spans="1:15" x14ac:dyDescent="0.25">
      <c r="A923" s="14" t="str">
        <f>MID(Tabla1[[#This Row],[Org 2]],1,2)</f>
        <v>08</v>
      </c>
      <c r="B923" s="21" t="s">
        <v>135</v>
      </c>
      <c r="C923" s="21" t="s">
        <v>140</v>
      </c>
      <c r="D923" s="15" t="str">
        <f>VLOOKUP(Tabla1[[#This Row],[Prog.]],Hoja2!B:C,2,FALSE)</f>
        <v>Alumbrado público</v>
      </c>
      <c r="E923" s="16" t="str">
        <f t="shared" si="34"/>
        <v>1</v>
      </c>
      <c r="F923" s="16" t="str">
        <f t="shared" si="35"/>
        <v>13</v>
      </c>
      <c r="G923" s="21" t="s">
        <v>585</v>
      </c>
      <c r="H923" t="s">
        <v>586</v>
      </c>
      <c r="I923">
        <v>3500</v>
      </c>
      <c r="J923">
        <v>0</v>
      </c>
      <c r="K923">
        <v>3500</v>
      </c>
      <c r="L923">
        <v>0</v>
      </c>
      <c r="M923">
        <v>0</v>
      </c>
      <c r="N923">
        <v>0</v>
      </c>
      <c r="O923">
        <v>0</v>
      </c>
    </row>
    <row r="924" spans="1:15" x14ac:dyDescent="0.25">
      <c r="A924" s="14" t="str">
        <f>MID(Tabla1[[#This Row],[Org 2]],1,2)</f>
        <v>08</v>
      </c>
      <c r="B924" s="21" t="s">
        <v>135</v>
      </c>
      <c r="C924" s="21" t="s">
        <v>140</v>
      </c>
      <c r="D924" s="15" t="str">
        <f>VLOOKUP(Tabla1[[#This Row],[Prog.]],Hoja2!B:C,2,FALSE)</f>
        <v>Alumbrado público</v>
      </c>
      <c r="E924" s="16" t="str">
        <f t="shared" si="34"/>
        <v>1</v>
      </c>
      <c r="F924" s="16" t="str">
        <f t="shared" si="35"/>
        <v>13</v>
      </c>
      <c r="G924" s="21" t="s">
        <v>449</v>
      </c>
      <c r="H924" t="s">
        <v>450</v>
      </c>
      <c r="I924">
        <v>115549</v>
      </c>
      <c r="J924">
        <v>0</v>
      </c>
      <c r="K924">
        <v>115549</v>
      </c>
      <c r="L924">
        <v>103030.43</v>
      </c>
      <c r="M924">
        <v>103030.43</v>
      </c>
      <c r="N924">
        <v>73809.83</v>
      </c>
      <c r="O924">
        <v>73809.83</v>
      </c>
    </row>
    <row r="925" spans="1:15" x14ac:dyDescent="0.25">
      <c r="A925" s="14" t="str">
        <f>MID(Tabla1[[#This Row],[Org 2]],1,2)</f>
        <v>08</v>
      </c>
      <c r="B925" s="21" t="s">
        <v>135</v>
      </c>
      <c r="C925" s="21" t="s">
        <v>140</v>
      </c>
      <c r="D925" s="15" t="str">
        <f>VLOOKUP(Tabla1[[#This Row],[Prog.]],Hoja2!B:C,2,FALSE)</f>
        <v>Alumbrado público</v>
      </c>
      <c r="E925" s="16" t="str">
        <f t="shared" si="34"/>
        <v>1</v>
      </c>
      <c r="F925" s="16" t="str">
        <f t="shared" si="35"/>
        <v>13</v>
      </c>
      <c r="G925" s="21" t="s">
        <v>451</v>
      </c>
      <c r="H925" t="s">
        <v>452</v>
      </c>
      <c r="I925">
        <v>0</v>
      </c>
      <c r="J925">
        <v>0</v>
      </c>
      <c r="K925">
        <v>0</v>
      </c>
      <c r="L925">
        <v>2650</v>
      </c>
      <c r="M925">
        <v>2650</v>
      </c>
      <c r="N925">
        <v>2545.02</v>
      </c>
      <c r="O925">
        <v>2545.02</v>
      </c>
    </row>
    <row r="926" spans="1:15" x14ac:dyDescent="0.25">
      <c r="A926" s="14" t="str">
        <f>MID(Tabla1[[#This Row],[Org 2]],1,2)</f>
        <v>08</v>
      </c>
      <c r="B926" s="21" t="s">
        <v>135</v>
      </c>
      <c r="C926" s="21" t="s">
        <v>140</v>
      </c>
      <c r="D926" s="15" t="str">
        <f>VLOOKUP(Tabla1[[#This Row],[Prog.]],Hoja2!B:C,2,FALSE)</f>
        <v>Alumbrado público</v>
      </c>
      <c r="E926" s="16" t="str">
        <f t="shared" si="34"/>
        <v>1</v>
      </c>
      <c r="F926" s="16" t="str">
        <f t="shared" si="35"/>
        <v>15</v>
      </c>
      <c r="G926" s="21" t="s">
        <v>587</v>
      </c>
      <c r="H926" t="s">
        <v>588</v>
      </c>
      <c r="I926">
        <v>4000</v>
      </c>
      <c r="J926">
        <v>3500</v>
      </c>
      <c r="K926">
        <v>7500</v>
      </c>
      <c r="L926">
        <v>7491.42</v>
      </c>
      <c r="M926">
        <v>7491.42</v>
      </c>
      <c r="N926">
        <v>5319.18</v>
      </c>
      <c r="O926">
        <v>5319.18</v>
      </c>
    </row>
    <row r="927" spans="1:15" x14ac:dyDescent="0.25">
      <c r="A927" s="14" t="str">
        <f>MID(Tabla1[[#This Row],[Org 2]],1,2)</f>
        <v>08</v>
      </c>
      <c r="B927" s="21" t="s">
        <v>135</v>
      </c>
      <c r="C927" s="21" t="s">
        <v>140</v>
      </c>
      <c r="D927" s="15" t="str">
        <f>VLOOKUP(Tabla1[[#This Row],[Prog.]],Hoja2!B:C,2,FALSE)</f>
        <v>Alumbrado público</v>
      </c>
      <c r="E927" s="16" t="str">
        <f t="shared" si="34"/>
        <v>2</v>
      </c>
      <c r="F927" s="16" t="str">
        <f t="shared" si="35"/>
        <v>20</v>
      </c>
      <c r="G927" s="21" t="s">
        <v>457</v>
      </c>
      <c r="H927" t="s">
        <v>458</v>
      </c>
      <c r="I927">
        <v>1500</v>
      </c>
      <c r="J927">
        <v>0</v>
      </c>
      <c r="K927">
        <v>1500</v>
      </c>
      <c r="L927">
        <v>708.15</v>
      </c>
      <c r="M927">
        <v>708.15</v>
      </c>
      <c r="N927">
        <v>0</v>
      </c>
      <c r="O927">
        <v>0</v>
      </c>
    </row>
    <row r="928" spans="1:15" x14ac:dyDescent="0.25">
      <c r="A928" s="14" t="str">
        <f>MID(Tabla1[[#This Row],[Org 2]],1,2)</f>
        <v>08</v>
      </c>
      <c r="B928" s="21" t="s">
        <v>135</v>
      </c>
      <c r="C928" s="21" t="s">
        <v>140</v>
      </c>
      <c r="D928" s="15" t="str">
        <f>VLOOKUP(Tabla1[[#This Row],[Prog.]],Hoja2!B:C,2,FALSE)</f>
        <v>Alumbrado público</v>
      </c>
      <c r="E928" s="16" t="str">
        <f t="shared" si="34"/>
        <v>2</v>
      </c>
      <c r="F928" s="16" t="str">
        <f t="shared" si="35"/>
        <v>21</v>
      </c>
      <c r="G928" s="21" t="s">
        <v>461</v>
      </c>
      <c r="H928" t="s">
        <v>462</v>
      </c>
      <c r="I928">
        <v>108000</v>
      </c>
      <c r="J928">
        <v>0</v>
      </c>
      <c r="K928">
        <v>108000</v>
      </c>
      <c r="L928">
        <v>69911.789999999994</v>
      </c>
      <c r="M928">
        <v>69911.789999999994</v>
      </c>
      <c r="N928">
        <v>47921.41</v>
      </c>
      <c r="O928">
        <v>47921.41</v>
      </c>
    </row>
    <row r="929" spans="1:15" x14ac:dyDescent="0.25">
      <c r="A929" s="14" t="str">
        <f>MID(Tabla1[[#This Row],[Org 2]],1,2)</f>
        <v>08</v>
      </c>
      <c r="B929" s="21" t="s">
        <v>135</v>
      </c>
      <c r="C929" s="21" t="s">
        <v>140</v>
      </c>
      <c r="D929" s="15" t="str">
        <f>VLOOKUP(Tabla1[[#This Row],[Prog.]],Hoja2!B:C,2,FALSE)</f>
        <v>Alumbrado público</v>
      </c>
      <c r="E929" s="16" t="str">
        <f t="shared" si="34"/>
        <v>2</v>
      </c>
      <c r="F929" s="16" t="str">
        <f t="shared" si="35"/>
        <v>21</v>
      </c>
      <c r="G929" s="21" t="s">
        <v>463</v>
      </c>
      <c r="H929" t="s">
        <v>464</v>
      </c>
      <c r="I929">
        <v>98000</v>
      </c>
      <c r="J929">
        <v>0</v>
      </c>
      <c r="K929">
        <v>98000</v>
      </c>
      <c r="L929">
        <v>8449.1200000000008</v>
      </c>
      <c r="M929">
        <v>4015.07</v>
      </c>
      <c r="N929">
        <v>1993.95</v>
      </c>
      <c r="O929">
        <v>1993.95</v>
      </c>
    </row>
    <row r="930" spans="1:15" x14ac:dyDescent="0.25">
      <c r="A930" s="14" t="str">
        <f>MID(Tabla1[[#This Row],[Org 2]],1,2)</f>
        <v>08</v>
      </c>
      <c r="B930" s="21" t="s">
        <v>135</v>
      </c>
      <c r="C930" s="21" t="s">
        <v>140</v>
      </c>
      <c r="D930" s="15" t="str">
        <f>VLOOKUP(Tabla1[[#This Row],[Prog.]],Hoja2!B:C,2,FALSE)</f>
        <v>Alumbrado público</v>
      </c>
      <c r="E930" s="16" t="str">
        <f t="shared" si="34"/>
        <v>2</v>
      </c>
      <c r="F930" s="16" t="str">
        <f t="shared" si="35"/>
        <v>22</v>
      </c>
      <c r="G930" s="21" t="s">
        <v>469</v>
      </c>
      <c r="H930" t="s">
        <v>470</v>
      </c>
      <c r="I930">
        <v>2999700</v>
      </c>
      <c r="J930">
        <v>0</v>
      </c>
      <c r="K930">
        <v>2999700</v>
      </c>
      <c r="L930">
        <v>2750000</v>
      </c>
      <c r="M930">
        <v>2750000</v>
      </c>
      <c r="N930">
        <v>1995658.16</v>
      </c>
      <c r="O930">
        <v>1995658.16</v>
      </c>
    </row>
    <row r="931" spans="1:15" x14ac:dyDescent="0.25">
      <c r="A931" s="14" t="str">
        <f>MID(Tabla1[[#This Row],[Org 2]],1,2)</f>
        <v>08</v>
      </c>
      <c r="B931" s="21" t="s">
        <v>135</v>
      </c>
      <c r="C931" s="21" t="s">
        <v>140</v>
      </c>
      <c r="D931" s="15" t="str">
        <f>VLOOKUP(Tabla1[[#This Row],[Prog.]],Hoja2!B:C,2,FALSE)</f>
        <v>Alumbrado público</v>
      </c>
      <c r="E931" s="16" t="str">
        <f t="shared" si="34"/>
        <v>2</v>
      </c>
      <c r="F931" s="16" t="str">
        <f t="shared" si="35"/>
        <v>22</v>
      </c>
      <c r="G931" s="21" t="s">
        <v>592</v>
      </c>
      <c r="H931" t="s">
        <v>593</v>
      </c>
      <c r="I931">
        <v>3000</v>
      </c>
      <c r="J931">
        <v>0</v>
      </c>
      <c r="K931">
        <v>3000</v>
      </c>
      <c r="L931">
        <v>0</v>
      </c>
      <c r="M931">
        <v>0</v>
      </c>
      <c r="N931">
        <v>0</v>
      </c>
      <c r="O931">
        <v>0</v>
      </c>
    </row>
    <row r="932" spans="1:15" x14ac:dyDescent="0.25">
      <c r="A932" s="14" t="str">
        <f>MID(Tabla1[[#This Row],[Org 2]],1,2)</f>
        <v>08</v>
      </c>
      <c r="B932" s="21" t="s">
        <v>135</v>
      </c>
      <c r="C932" s="21" t="s">
        <v>140</v>
      </c>
      <c r="D932" s="15" t="str">
        <f>VLOOKUP(Tabla1[[#This Row],[Prog.]],Hoja2!B:C,2,FALSE)</f>
        <v>Alumbrado público</v>
      </c>
      <c r="E932" s="16" t="str">
        <f t="shared" si="34"/>
        <v>2</v>
      </c>
      <c r="F932" s="16" t="str">
        <f t="shared" si="35"/>
        <v>22</v>
      </c>
      <c r="G932" s="21" t="s">
        <v>473</v>
      </c>
      <c r="H932" t="s">
        <v>474</v>
      </c>
      <c r="I932">
        <v>15000</v>
      </c>
      <c r="J932">
        <v>0</v>
      </c>
      <c r="K932">
        <v>15000</v>
      </c>
      <c r="L932">
        <v>13436.81</v>
      </c>
      <c r="M932">
        <v>6796.43</v>
      </c>
      <c r="N932">
        <v>6796.43</v>
      </c>
      <c r="O932">
        <v>6796.43</v>
      </c>
    </row>
    <row r="933" spans="1:15" x14ac:dyDescent="0.25">
      <c r="A933" s="14" t="str">
        <f>MID(Tabla1[[#This Row],[Org 2]],1,2)</f>
        <v>08</v>
      </c>
      <c r="B933" s="21" t="s">
        <v>135</v>
      </c>
      <c r="C933" s="21" t="s">
        <v>140</v>
      </c>
      <c r="D933" s="15" t="str">
        <f>VLOOKUP(Tabla1[[#This Row],[Prog.]],Hoja2!B:C,2,FALSE)</f>
        <v>Alumbrado público</v>
      </c>
      <c r="E933" s="16" t="str">
        <f t="shared" si="34"/>
        <v>2</v>
      </c>
      <c r="F933" s="16" t="str">
        <f t="shared" si="35"/>
        <v>22</v>
      </c>
      <c r="G933" s="21" t="s">
        <v>481</v>
      </c>
      <c r="H933" t="s">
        <v>482</v>
      </c>
      <c r="I933">
        <v>700</v>
      </c>
      <c r="J933">
        <v>0</v>
      </c>
      <c r="K933">
        <v>700</v>
      </c>
      <c r="L933">
        <v>175</v>
      </c>
      <c r="M933">
        <v>175</v>
      </c>
      <c r="N933">
        <v>175</v>
      </c>
      <c r="O933">
        <v>175</v>
      </c>
    </row>
    <row r="934" spans="1:15" x14ac:dyDescent="0.25">
      <c r="A934" s="14" t="str">
        <f>MID(Tabla1[[#This Row],[Org 2]],1,2)</f>
        <v>08</v>
      </c>
      <c r="B934" s="21" t="s">
        <v>135</v>
      </c>
      <c r="C934" s="21" t="s">
        <v>140</v>
      </c>
      <c r="D934" s="15" t="str">
        <f>VLOOKUP(Tabla1[[#This Row],[Prog.]],Hoja2!B:C,2,FALSE)</f>
        <v>Alumbrado público</v>
      </c>
      <c r="E934" s="16" t="str">
        <f t="shared" si="34"/>
        <v>2</v>
      </c>
      <c r="F934" s="16" t="str">
        <f t="shared" si="35"/>
        <v>22</v>
      </c>
      <c r="G934" s="21" t="s">
        <v>483</v>
      </c>
      <c r="H934" t="s">
        <v>484</v>
      </c>
      <c r="I934">
        <v>3000</v>
      </c>
      <c r="J934">
        <v>0</v>
      </c>
      <c r="K934">
        <v>3000</v>
      </c>
      <c r="L934">
        <v>550</v>
      </c>
      <c r="M934">
        <v>550</v>
      </c>
      <c r="N934">
        <v>550</v>
      </c>
      <c r="O934">
        <v>550</v>
      </c>
    </row>
    <row r="935" spans="1:15" x14ac:dyDescent="0.25">
      <c r="A935" s="14" t="str">
        <f>MID(Tabla1[[#This Row],[Org 2]],1,2)</f>
        <v>08</v>
      </c>
      <c r="B935" s="21" t="s">
        <v>135</v>
      </c>
      <c r="C935" s="21" t="s">
        <v>140</v>
      </c>
      <c r="D935" s="15" t="str">
        <f>VLOOKUP(Tabla1[[#This Row],[Prog.]],Hoja2!B:C,2,FALSE)</f>
        <v>Alumbrado público</v>
      </c>
      <c r="E935" s="16" t="str">
        <f t="shared" si="34"/>
        <v>2</v>
      </c>
      <c r="F935" s="16" t="str">
        <f t="shared" si="35"/>
        <v>22</v>
      </c>
      <c r="G935" s="21" t="s">
        <v>485</v>
      </c>
      <c r="H935" t="s">
        <v>486</v>
      </c>
      <c r="I935">
        <v>1500</v>
      </c>
      <c r="J935">
        <v>0</v>
      </c>
      <c r="K935">
        <v>1500</v>
      </c>
      <c r="L935">
        <v>1087.25</v>
      </c>
      <c r="M935">
        <v>1087.25</v>
      </c>
      <c r="N935">
        <v>906</v>
      </c>
      <c r="O935">
        <v>906</v>
      </c>
    </row>
    <row r="936" spans="1:15" x14ac:dyDescent="0.25">
      <c r="A936" s="14" t="str">
        <f>MID(Tabla1[[#This Row],[Org 2]],1,2)</f>
        <v>08</v>
      </c>
      <c r="B936" s="21" t="s">
        <v>135</v>
      </c>
      <c r="C936" s="21" t="s">
        <v>140</v>
      </c>
      <c r="D936" s="15" t="str">
        <f>VLOOKUP(Tabla1[[#This Row],[Prog.]],Hoja2!B:C,2,FALSE)</f>
        <v>Alumbrado público</v>
      </c>
      <c r="E936" s="16" t="str">
        <f t="shared" si="34"/>
        <v>2</v>
      </c>
      <c r="F936" s="16" t="str">
        <f t="shared" si="35"/>
        <v>22</v>
      </c>
      <c r="G936" s="21" t="s">
        <v>487</v>
      </c>
      <c r="H936" t="s">
        <v>488</v>
      </c>
      <c r="I936">
        <v>6000</v>
      </c>
      <c r="J936">
        <v>0</v>
      </c>
      <c r="K936">
        <v>6000</v>
      </c>
      <c r="L936">
        <v>0</v>
      </c>
      <c r="M936">
        <v>0</v>
      </c>
      <c r="N936">
        <v>0</v>
      </c>
      <c r="O936">
        <v>0</v>
      </c>
    </row>
    <row r="937" spans="1:15" x14ac:dyDescent="0.25">
      <c r="A937" s="14" t="str">
        <f>MID(Tabla1[[#This Row],[Org 2]],1,2)</f>
        <v>08</v>
      </c>
      <c r="B937" s="21" t="s">
        <v>135</v>
      </c>
      <c r="C937" s="21" t="s">
        <v>140</v>
      </c>
      <c r="D937" s="15" t="str">
        <f>VLOOKUP(Tabla1[[#This Row],[Prog.]],Hoja2!B:C,2,FALSE)</f>
        <v>Alumbrado público</v>
      </c>
      <c r="E937" s="16" t="str">
        <f t="shared" si="34"/>
        <v>6</v>
      </c>
      <c r="F937" s="16" t="str">
        <f t="shared" si="35"/>
        <v>61</v>
      </c>
      <c r="G937" s="21" t="s">
        <v>549</v>
      </c>
      <c r="H937" t="s">
        <v>550</v>
      </c>
      <c r="I937">
        <v>2039401</v>
      </c>
      <c r="J937">
        <v>401.48</v>
      </c>
      <c r="K937">
        <v>2039802.48</v>
      </c>
      <c r="L937">
        <v>1908809.71</v>
      </c>
      <c r="M937">
        <v>1908809.71</v>
      </c>
      <c r="N937">
        <v>1482789.37</v>
      </c>
      <c r="O937">
        <v>1482789.37</v>
      </c>
    </row>
    <row r="938" spans="1:15" x14ac:dyDescent="0.25">
      <c r="A938" s="14" t="str">
        <f>MID(Tabla1[[#This Row],[Org 2]],1,2)</f>
        <v>08</v>
      </c>
      <c r="B938" s="21" t="s">
        <v>135</v>
      </c>
      <c r="C938" s="21" t="s">
        <v>141</v>
      </c>
      <c r="D938" s="15" t="str">
        <f>VLOOKUP(Tabla1[[#This Row],[Prog.]],Hoja2!B:C,2,FALSE)</f>
        <v>Transporte colectivo urbano de viajeros</v>
      </c>
      <c r="E938" s="16" t="str">
        <f t="shared" si="34"/>
        <v>4</v>
      </c>
      <c r="F938" s="16" t="str">
        <f t="shared" si="35"/>
        <v>44</v>
      </c>
      <c r="G938" s="21" t="s">
        <v>799</v>
      </c>
      <c r="H938" t="s">
        <v>800</v>
      </c>
      <c r="I938">
        <v>19390557</v>
      </c>
      <c r="J938">
        <v>1828058.32</v>
      </c>
      <c r="K938">
        <v>21218615.32</v>
      </c>
      <c r="L938">
        <v>21203979.629999999</v>
      </c>
      <c r="M938">
        <v>21203979.629999999</v>
      </c>
      <c r="N938">
        <v>21203979.629999999</v>
      </c>
      <c r="O938">
        <v>21203979.629999999</v>
      </c>
    </row>
    <row r="939" spans="1:15" x14ac:dyDescent="0.25">
      <c r="A939" s="14" t="str">
        <f>MID(Tabla1[[#This Row],[Org 2]],1,2)</f>
        <v>08</v>
      </c>
      <c r="B939" s="21" t="s">
        <v>135</v>
      </c>
      <c r="C939" s="21" t="s">
        <v>141</v>
      </c>
      <c r="D939" s="15" t="str">
        <f>VLOOKUP(Tabla1[[#This Row],[Prog.]],Hoja2!B:C,2,FALSE)</f>
        <v>Transporte colectivo urbano de viajeros</v>
      </c>
      <c r="E939" s="16" t="str">
        <f t="shared" si="34"/>
        <v>7</v>
      </c>
      <c r="F939" s="16" t="str">
        <f t="shared" si="35"/>
        <v>74</v>
      </c>
      <c r="G939" s="21" t="s">
        <v>801</v>
      </c>
      <c r="H939" t="s">
        <v>802</v>
      </c>
      <c r="I939">
        <v>522000</v>
      </c>
      <c r="J939">
        <v>969000</v>
      </c>
      <c r="K939">
        <v>1491000</v>
      </c>
      <c r="L939">
        <v>1491000</v>
      </c>
      <c r="M939">
        <v>1491000</v>
      </c>
      <c r="N939">
        <v>522000</v>
      </c>
      <c r="O939">
        <v>522000</v>
      </c>
    </row>
    <row r="940" spans="1:15" x14ac:dyDescent="0.25">
      <c r="A940" s="14" t="str">
        <f>MID(Tabla1[[#This Row],[Org 2]],1,2)</f>
        <v>09</v>
      </c>
      <c r="B940" s="21" t="s">
        <v>142</v>
      </c>
      <c r="C940" s="21" t="s">
        <v>144</v>
      </c>
      <c r="D940" s="15" t="str">
        <f>VLOOKUP(Tabla1[[#This Row],[Prog.]],Hoja2!B:C,2,FALSE)</f>
        <v>Turismo</v>
      </c>
      <c r="E940" s="16" t="str">
        <f t="shared" si="34"/>
        <v>1</v>
      </c>
      <c r="F940" s="16" t="str">
        <f t="shared" si="35"/>
        <v>14</v>
      </c>
      <c r="G940" s="21" t="s">
        <v>453</v>
      </c>
      <c r="H940" t="s">
        <v>454</v>
      </c>
      <c r="I940">
        <v>80000</v>
      </c>
      <c r="J940">
        <v>0</v>
      </c>
      <c r="K940">
        <v>80000</v>
      </c>
      <c r="L940">
        <v>34400</v>
      </c>
      <c r="M940">
        <v>34400</v>
      </c>
      <c r="N940">
        <v>0</v>
      </c>
      <c r="O940">
        <v>0</v>
      </c>
    </row>
    <row r="941" spans="1:15" x14ac:dyDescent="0.25">
      <c r="A941" s="14" t="str">
        <f>MID(Tabla1[[#This Row],[Org 2]],1,2)</f>
        <v>09</v>
      </c>
      <c r="B941" s="21" t="s">
        <v>142</v>
      </c>
      <c r="C941" s="21" t="s">
        <v>144</v>
      </c>
      <c r="D941" s="15" t="str">
        <f>VLOOKUP(Tabla1[[#This Row],[Prog.]],Hoja2!B:C,2,FALSE)</f>
        <v>Turismo</v>
      </c>
      <c r="E941" s="16" t="str">
        <f t="shared" si="34"/>
        <v>2</v>
      </c>
      <c r="F941" s="16" t="str">
        <f t="shared" si="35"/>
        <v>20</v>
      </c>
      <c r="G941" s="21" t="s">
        <v>803</v>
      </c>
      <c r="H941" t="s">
        <v>804</v>
      </c>
      <c r="I941">
        <v>34200</v>
      </c>
      <c r="J941">
        <v>0</v>
      </c>
      <c r="K941">
        <v>34200</v>
      </c>
      <c r="L941">
        <v>33786.410000000003</v>
      </c>
      <c r="M941">
        <v>33786.410000000003</v>
      </c>
      <c r="N941">
        <v>16893.2</v>
      </c>
      <c r="O941">
        <v>16893.2</v>
      </c>
    </row>
    <row r="942" spans="1:15" x14ac:dyDescent="0.25">
      <c r="A942" s="14" t="str">
        <f>MID(Tabla1[[#This Row],[Org 2]],1,2)</f>
        <v>09</v>
      </c>
      <c r="B942" s="21" t="s">
        <v>142</v>
      </c>
      <c r="C942" s="21" t="s">
        <v>144</v>
      </c>
      <c r="D942" s="15" t="str">
        <f>VLOOKUP(Tabla1[[#This Row],[Prog.]],Hoja2!B:C,2,FALSE)</f>
        <v>Turismo</v>
      </c>
      <c r="E942" s="16" t="str">
        <f t="shared" si="34"/>
        <v>2</v>
      </c>
      <c r="F942" s="16" t="str">
        <f t="shared" si="35"/>
        <v>21</v>
      </c>
      <c r="G942" s="21" t="s">
        <v>459</v>
      </c>
      <c r="H942" t="s">
        <v>460</v>
      </c>
      <c r="I942">
        <v>4000</v>
      </c>
      <c r="J942">
        <v>0</v>
      </c>
      <c r="K942">
        <v>4000</v>
      </c>
      <c r="L942">
        <v>0</v>
      </c>
      <c r="M942">
        <v>0</v>
      </c>
      <c r="N942">
        <v>0</v>
      </c>
      <c r="O942">
        <v>0</v>
      </c>
    </row>
    <row r="943" spans="1:15" x14ac:dyDescent="0.25">
      <c r="A943" s="14" t="str">
        <f>MID(Tabla1[[#This Row],[Org 2]],1,2)</f>
        <v>09</v>
      </c>
      <c r="B943" s="21" t="s">
        <v>142</v>
      </c>
      <c r="C943" s="21" t="s">
        <v>144</v>
      </c>
      <c r="D943" s="15" t="str">
        <f>VLOOKUP(Tabla1[[#This Row],[Prog.]],Hoja2!B:C,2,FALSE)</f>
        <v>Turismo</v>
      </c>
      <c r="E943" s="16" t="str">
        <f t="shared" si="34"/>
        <v>2</v>
      </c>
      <c r="F943" s="16" t="str">
        <f t="shared" si="35"/>
        <v>21</v>
      </c>
      <c r="G943" s="21" t="s">
        <v>461</v>
      </c>
      <c r="H943" t="s">
        <v>462</v>
      </c>
      <c r="I943">
        <v>32000</v>
      </c>
      <c r="J943">
        <v>0</v>
      </c>
      <c r="K943">
        <v>32000</v>
      </c>
      <c r="L943">
        <v>40978.160000000003</v>
      </c>
      <c r="M943">
        <v>37195.49</v>
      </c>
      <c r="N943">
        <v>25100.83</v>
      </c>
      <c r="O943">
        <v>25100.83</v>
      </c>
    </row>
    <row r="944" spans="1:15" x14ac:dyDescent="0.25">
      <c r="A944" s="14" t="str">
        <f>MID(Tabla1[[#This Row],[Org 2]],1,2)</f>
        <v>09</v>
      </c>
      <c r="B944" s="21" t="s">
        <v>142</v>
      </c>
      <c r="C944" s="21" t="s">
        <v>144</v>
      </c>
      <c r="D944" s="15" t="str">
        <f>VLOOKUP(Tabla1[[#This Row],[Prog.]],Hoja2!B:C,2,FALSE)</f>
        <v>Turismo</v>
      </c>
      <c r="E944" s="16" t="str">
        <f t="shared" si="34"/>
        <v>2</v>
      </c>
      <c r="F944" s="16" t="str">
        <f t="shared" si="35"/>
        <v>21</v>
      </c>
      <c r="G944" s="21" t="s">
        <v>589</v>
      </c>
      <c r="H944" t="s">
        <v>558</v>
      </c>
      <c r="I944">
        <v>12000</v>
      </c>
      <c r="J944">
        <v>0</v>
      </c>
      <c r="K944">
        <v>12000</v>
      </c>
      <c r="L944">
        <v>4235</v>
      </c>
      <c r="M944">
        <v>4235</v>
      </c>
      <c r="N944">
        <v>0</v>
      </c>
      <c r="O944">
        <v>0</v>
      </c>
    </row>
    <row r="945" spans="1:15" x14ac:dyDescent="0.25">
      <c r="A945" s="14" t="str">
        <f>MID(Tabla1[[#This Row],[Org 2]],1,2)</f>
        <v>09</v>
      </c>
      <c r="B945" s="21" t="s">
        <v>142</v>
      </c>
      <c r="C945" s="21" t="s">
        <v>144</v>
      </c>
      <c r="D945" s="15" t="str">
        <f>VLOOKUP(Tabla1[[#This Row],[Prog.]],Hoja2!B:C,2,FALSE)</f>
        <v>Turismo</v>
      </c>
      <c r="E945" s="16" t="str">
        <f t="shared" si="34"/>
        <v>2</v>
      </c>
      <c r="F945" s="16" t="str">
        <f t="shared" si="35"/>
        <v>22</v>
      </c>
      <c r="G945" s="21" t="s">
        <v>469</v>
      </c>
      <c r="H945" t="s">
        <v>470</v>
      </c>
      <c r="I945">
        <v>132500</v>
      </c>
      <c r="J945">
        <v>0</v>
      </c>
      <c r="K945">
        <v>132500</v>
      </c>
      <c r="L945">
        <v>128000</v>
      </c>
      <c r="M945">
        <v>128000</v>
      </c>
      <c r="N945">
        <v>111686.41</v>
      </c>
      <c r="O945">
        <v>111686.41</v>
      </c>
    </row>
    <row r="946" spans="1:15" x14ac:dyDescent="0.25">
      <c r="A946" s="14" t="str">
        <f>MID(Tabla1[[#This Row],[Org 2]],1,2)</f>
        <v>09</v>
      </c>
      <c r="B946" s="21" t="s">
        <v>142</v>
      </c>
      <c r="C946" s="21" t="s">
        <v>144</v>
      </c>
      <c r="D946" s="15" t="str">
        <f>VLOOKUP(Tabla1[[#This Row],[Prog.]],Hoja2!B:C,2,FALSE)</f>
        <v>Turismo</v>
      </c>
      <c r="E946" s="16" t="str">
        <f t="shared" si="34"/>
        <v>2</v>
      </c>
      <c r="F946" s="16" t="str">
        <f t="shared" si="35"/>
        <v>22</v>
      </c>
      <c r="G946" s="21" t="s">
        <v>475</v>
      </c>
      <c r="H946" t="s">
        <v>476</v>
      </c>
      <c r="I946">
        <v>500</v>
      </c>
      <c r="J946">
        <v>0</v>
      </c>
      <c r="K946">
        <v>500</v>
      </c>
      <c r="L946">
        <v>268.01</v>
      </c>
      <c r="M946">
        <v>268.01</v>
      </c>
      <c r="N946">
        <v>268.01</v>
      </c>
      <c r="O946">
        <v>268.01</v>
      </c>
    </row>
    <row r="947" spans="1:15" x14ac:dyDescent="0.25">
      <c r="A947" s="14" t="str">
        <f>MID(Tabla1[[#This Row],[Org 2]],1,2)</f>
        <v>09</v>
      </c>
      <c r="B947" s="21" t="s">
        <v>142</v>
      </c>
      <c r="C947" s="21" t="s">
        <v>144</v>
      </c>
      <c r="D947" s="15" t="str">
        <f>VLOOKUP(Tabla1[[#This Row],[Prog.]],Hoja2!B:C,2,FALSE)</f>
        <v>Turismo</v>
      </c>
      <c r="E947" s="16" t="str">
        <f t="shared" si="34"/>
        <v>2</v>
      </c>
      <c r="F947" s="16" t="str">
        <f t="shared" si="35"/>
        <v>22</v>
      </c>
      <c r="G947" s="21" t="s">
        <v>479</v>
      </c>
      <c r="H947" t="s">
        <v>480</v>
      </c>
      <c r="I947">
        <v>10000</v>
      </c>
      <c r="J947">
        <v>0</v>
      </c>
      <c r="K947">
        <v>10000</v>
      </c>
      <c r="L947">
        <v>1500</v>
      </c>
      <c r="M947">
        <v>1500</v>
      </c>
      <c r="N947">
        <v>1500</v>
      </c>
      <c r="O947">
        <v>1500</v>
      </c>
    </row>
    <row r="948" spans="1:15" x14ac:dyDescent="0.25">
      <c r="A948" s="14" t="str">
        <f>MID(Tabla1[[#This Row],[Org 2]],1,2)</f>
        <v>09</v>
      </c>
      <c r="B948" s="21" t="s">
        <v>142</v>
      </c>
      <c r="C948" s="21" t="s">
        <v>144</v>
      </c>
      <c r="D948" s="15" t="str">
        <f>VLOOKUP(Tabla1[[#This Row],[Prog.]],Hoja2!B:C,2,FALSE)</f>
        <v>Turismo</v>
      </c>
      <c r="E948" s="16" t="str">
        <f t="shared" si="34"/>
        <v>2</v>
      </c>
      <c r="F948" s="16" t="str">
        <f t="shared" si="35"/>
        <v>22</v>
      </c>
      <c r="G948" s="21" t="s">
        <v>692</v>
      </c>
      <c r="H948" t="s">
        <v>693</v>
      </c>
      <c r="I948">
        <v>71000</v>
      </c>
      <c r="J948">
        <v>-52000</v>
      </c>
      <c r="K948">
        <v>19000</v>
      </c>
      <c r="L948">
        <v>16940</v>
      </c>
      <c r="M948">
        <v>16940</v>
      </c>
      <c r="N948">
        <v>16940</v>
      </c>
      <c r="O948">
        <v>16940</v>
      </c>
    </row>
    <row r="949" spans="1:15" x14ac:dyDescent="0.25">
      <c r="A949" s="14" t="str">
        <f>MID(Tabla1[[#This Row],[Org 2]],1,2)</f>
        <v>09</v>
      </c>
      <c r="B949" s="21" t="s">
        <v>142</v>
      </c>
      <c r="C949" s="21" t="s">
        <v>144</v>
      </c>
      <c r="D949" s="15" t="str">
        <f>VLOOKUP(Tabla1[[#This Row],[Prog.]],Hoja2!B:C,2,FALSE)</f>
        <v>Turismo</v>
      </c>
      <c r="E949" s="16" t="str">
        <f t="shared" si="34"/>
        <v>2</v>
      </c>
      <c r="F949" s="16" t="str">
        <f t="shared" si="35"/>
        <v>22</v>
      </c>
      <c r="G949" s="21" t="s">
        <v>483</v>
      </c>
      <c r="H949" t="s">
        <v>484</v>
      </c>
      <c r="I949">
        <v>25000</v>
      </c>
      <c r="J949">
        <v>0</v>
      </c>
      <c r="K949">
        <v>25000</v>
      </c>
      <c r="L949">
        <v>10308.36</v>
      </c>
      <c r="M949">
        <v>10308.36</v>
      </c>
      <c r="N949">
        <v>9967.5400000000009</v>
      </c>
      <c r="O949">
        <v>9967.5400000000009</v>
      </c>
    </row>
    <row r="950" spans="1:15" x14ac:dyDescent="0.25">
      <c r="A950" s="14" t="str">
        <f>MID(Tabla1[[#This Row],[Org 2]],1,2)</f>
        <v>09</v>
      </c>
      <c r="B950" s="21" t="s">
        <v>142</v>
      </c>
      <c r="C950" s="21" t="s">
        <v>144</v>
      </c>
      <c r="D950" s="15" t="str">
        <f>VLOOKUP(Tabla1[[#This Row],[Prog.]],Hoja2!B:C,2,FALSE)</f>
        <v>Turismo</v>
      </c>
      <c r="E950" s="16" t="str">
        <f t="shared" si="34"/>
        <v>2</v>
      </c>
      <c r="F950" s="16" t="str">
        <f t="shared" si="35"/>
        <v>22</v>
      </c>
      <c r="G950" s="21" t="s">
        <v>485</v>
      </c>
      <c r="H950" t="s">
        <v>486</v>
      </c>
      <c r="I950">
        <v>19000</v>
      </c>
      <c r="J950">
        <v>0</v>
      </c>
      <c r="K950">
        <v>19000</v>
      </c>
      <c r="L950">
        <v>10675.17</v>
      </c>
      <c r="M950">
        <v>10675.17</v>
      </c>
      <c r="N950">
        <v>8896</v>
      </c>
      <c r="O950">
        <v>8896</v>
      </c>
    </row>
    <row r="951" spans="1:15" x14ac:dyDescent="0.25">
      <c r="A951" s="14" t="str">
        <f>MID(Tabla1[[#This Row],[Org 2]],1,2)</f>
        <v>09</v>
      </c>
      <c r="B951" s="21" t="s">
        <v>142</v>
      </c>
      <c r="C951" s="21" t="s">
        <v>144</v>
      </c>
      <c r="D951" s="15" t="str">
        <f>VLOOKUP(Tabla1[[#This Row],[Prog.]],Hoja2!B:C,2,FALSE)</f>
        <v>Turismo</v>
      </c>
      <c r="E951" s="16" t="str">
        <f t="shared" si="34"/>
        <v>2</v>
      </c>
      <c r="F951" s="16" t="str">
        <f t="shared" si="35"/>
        <v>22</v>
      </c>
      <c r="G951" s="21" t="s">
        <v>694</v>
      </c>
      <c r="H951" t="s">
        <v>695</v>
      </c>
      <c r="I951">
        <v>4000</v>
      </c>
      <c r="J951">
        <v>0</v>
      </c>
      <c r="K951">
        <v>4000</v>
      </c>
      <c r="L951">
        <v>5954.79</v>
      </c>
      <c r="M951">
        <v>5954.79</v>
      </c>
      <c r="N951">
        <v>5189.62</v>
      </c>
      <c r="O951">
        <v>5189.62</v>
      </c>
    </row>
    <row r="952" spans="1:15" x14ac:dyDescent="0.25">
      <c r="A952" s="14" t="str">
        <f>MID(Tabla1[[#This Row],[Org 2]],1,2)</f>
        <v>09</v>
      </c>
      <c r="B952" s="21" t="s">
        <v>142</v>
      </c>
      <c r="C952" s="21" t="s">
        <v>144</v>
      </c>
      <c r="D952" s="15" t="str">
        <f>VLOOKUP(Tabla1[[#This Row],[Prog.]],Hoja2!B:C,2,FALSE)</f>
        <v>Turismo</v>
      </c>
      <c r="E952" s="16" t="str">
        <f t="shared" si="34"/>
        <v>2</v>
      </c>
      <c r="F952" s="16" t="str">
        <f t="shared" si="35"/>
        <v>22</v>
      </c>
      <c r="G952" s="21" t="s">
        <v>489</v>
      </c>
      <c r="H952" t="s">
        <v>490</v>
      </c>
      <c r="I952">
        <v>324500</v>
      </c>
      <c r="J952">
        <v>-184000</v>
      </c>
      <c r="K952">
        <v>140500</v>
      </c>
      <c r="L952">
        <v>81900.94</v>
      </c>
      <c r="M952">
        <v>81900.94</v>
      </c>
      <c r="N952">
        <v>58372.46</v>
      </c>
      <c r="O952">
        <v>58372.46</v>
      </c>
    </row>
    <row r="953" spans="1:15" x14ac:dyDescent="0.25">
      <c r="A953" s="14" t="str">
        <f>MID(Tabla1[[#This Row],[Org 2]],1,2)</f>
        <v>09</v>
      </c>
      <c r="B953" s="21" t="s">
        <v>142</v>
      </c>
      <c r="C953" s="21" t="s">
        <v>144</v>
      </c>
      <c r="D953" s="15" t="str">
        <f>VLOOKUP(Tabla1[[#This Row],[Prog.]],Hoja2!B:C,2,FALSE)</f>
        <v>Turismo</v>
      </c>
      <c r="E953" s="16" t="str">
        <f t="shared" si="34"/>
        <v>4</v>
      </c>
      <c r="F953" s="16" t="str">
        <f t="shared" si="35"/>
        <v>44</v>
      </c>
      <c r="G953" s="21" t="s">
        <v>805</v>
      </c>
      <c r="H953" t="s">
        <v>806</v>
      </c>
      <c r="I953">
        <v>6118500</v>
      </c>
      <c r="J953">
        <v>1738400</v>
      </c>
      <c r="K953">
        <v>7856900</v>
      </c>
      <c r="L953">
        <v>7716900</v>
      </c>
      <c r="M953">
        <v>7716900</v>
      </c>
      <c r="N953">
        <v>7716900</v>
      </c>
      <c r="O953">
        <v>7716900</v>
      </c>
    </row>
    <row r="954" spans="1:15" x14ac:dyDescent="0.25">
      <c r="A954" s="14" t="str">
        <f>MID(Tabla1[[#This Row],[Org 2]],1,2)</f>
        <v>09</v>
      </c>
      <c r="B954" s="21" t="s">
        <v>142</v>
      </c>
      <c r="C954" s="21" t="s">
        <v>144</v>
      </c>
      <c r="D954" s="15" t="str">
        <f>VLOOKUP(Tabla1[[#This Row],[Prog.]],Hoja2!B:C,2,FALSE)</f>
        <v>Turismo</v>
      </c>
      <c r="E954" s="16" t="str">
        <f t="shared" si="34"/>
        <v>4</v>
      </c>
      <c r="F954" s="16" t="str">
        <f t="shared" si="35"/>
        <v>46</v>
      </c>
      <c r="G954" s="21" t="s">
        <v>602</v>
      </c>
      <c r="H954" t="s">
        <v>603</v>
      </c>
      <c r="I954">
        <v>2500</v>
      </c>
      <c r="J954">
        <v>0</v>
      </c>
      <c r="K954">
        <v>2500</v>
      </c>
      <c r="L954">
        <v>0</v>
      </c>
      <c r="M954">
        <v>0</v>
      </c>
      <c r="N954">
        <v>0</v>
      </c>
      <c r="O954">
        <v>0</v>
      </c>
    </row>
    <row r="955" spans="1:15" x14ac:dyDescent="0.25">
      <c r="A955" s="14" t="str">
        <f>MID(Tabla1[[#This Row],[Org 2]],1,2)</f>
        <v>09</v>
      </c>
      <c r="B955" s="21" t="s">
        <v>142</v>
      </c>
      <c r="C955" s="21" t="s">
        <v>144</v>
      </c>
      <c r="D955" s="15" t="str">
        <f>VLOOKUP(Tabla1[[#This Row],[Prog.]],Hoja2!B:C,2,FALSE)</f>
        <v>Turismo</v>
      </c>
      <c r="E955" s="16" t="str">
        <f t="shared" si="34"/>
        <v>4</v>
      </c>
      <c r="F955" s="16" t="str">
        <f t="shared" si="35"/>
        <v>47</v>
      </c>
      <c r="G955" s="21" t="s">
        <v>499</v>
      </c>
      <c r="H955" t="s">
        <v>500</v>
      </c>
      <c r="I955">
        <v>30000</v>
      </c>
      <c r="J955">
        <v>0</v>
      </c>
      <c r="K955">
        <v>30000</v>
      </c>
      <c r="L955">
        <v>27000</v>
      </c>
      <c r="M955">
        <v>27000</v>
      </c>
      <c r="N955">
        <v>27000</v>
      </c>
      <c r="O955">
        <v>27000</v>
      </c>
    </row>
    <row r="956" spans="1:15" x14ac:dyDescent="0.25">
      <c r="A956" s="14" t="str">
        <f>MID(Tabla1[[#This Row],[Org 2]],1,2)</f>
        <v>09</v>
      </c>
      <c r="B956" s="21" t="s">
        <v>142</v>
      </c>
      <c r="C956" s="21" t="s">
        <v>144</v>
      </c>
      <c r="D956" s="15" t="str">
        <f>VLOOKUP(Tabla1[[#This Row],[Prog.]],Hoja2!B:C,2,FALSE)</f>
        <v>Turismo</v>
      </c>
      <c r="E956" s="16" t="str">
        <f t="shared" si="34"/>
        <v>4</v>
      </c>
      <c r="F956" s="16" t="str">
        <f t="shared" si="35"/>
        <v>48</v>
      </c>
      <c r="G956" s="21" t="s">
        <v>807</v>
      </c>
      <c r="H956" t="s">
        <v>808</v>
      </c>
      <c r="I956">
        <v>156000</v>
      </c>
      <c r="J956">
        <v>0</v>
      </c>
      <c r="K956">
        <v>156000</v>
      </c>
      <c r="L956">
        <v>156000</v>
      </c>
      <c r="M956">
        <v>156000</v>
      </c>
      <c r="N956">
        <v>156000</v>
      </c>
      <c r="O956">
        <v>156000</v>
      </c>
    </row>
    <row r="957" spans="1:15" x14ac:dyDescent="0.25">
      <c r="A957" s="14" t="str">
        <f>MID(Tabla1[[#This Row],[Org 2]],1,2)</f>
        <v>09</v>
      </c>
      <c r="B957" s="21" t="s">
        <v>142</v>
      </c>
      <c r="C957" s="21" t="s">
        <v>144</v>
      </c>
      <c r="D957" s="15" t="str">
        <f>VLOOKUP(Tabla1[[#This Row],[Prog.]],Hoja2!B:C,2,FALSE)</f>
        <v>Turismo</v>
      </c>
      <c r="E957" s="16" t="str">
        <f t="shared" si="34"/>
        <v>4</v>
      </c>
      <c r="F957" s="16" t="str">
        <f t="shared" si="35"/>
        <v>48</v>
      </c>
      <c r="G957" s="21" t="s">
        <v>809</v>
      </c>
      <c r="H957" t="s">
        <v>810</v>
      </c>
      <c r="I957">
        <v>30000</v>
      </c>
      <c r="J957">
        <v>0</v>
      </c>
      <c r="K957">
        <v>30000</v>
      </c>
      <c r="L957">
        <v>30000</v>
      </c>
      <c r="M957">
        <v>30000</v>
      </c>
      <c r="N957">
        <v>0</v>
      </c>
      <c r="O957">
        <v>0</v>
      </c>
    </row>
    <row r="958" spans="1:15" x14ac:dyDescent="0.25">
      <c r="A958" s="14" t="str">
        <f>MID(Tabla1[[#This Row],[Org 2]],1,2)</f>
        <v>09</v>
      </c>
      <c r="B958" s="21" t="s">
        <v>142</v>
      </c>
      <c r="C958" s="21" t="s">
        <v>144</v>
      </c>
      <c r="D958" s="15" t="str">
        <f>VLOOKUP(Tabla1[[#This Row],[Prog.]],Hoja2!B:C,2,FALSE)</f>
        <v>Turismo</v>
      </c>
      <c r="E958" s="16" t="str">
        <f t="shared" ref="E958:E1021" si="36">LEFT(G958,1)</f>
        <v>4</v>
      </c>
      <c r="F958" s="16" t="str">
        <f t="shared" ref="F958:F1021" si="37">LEFT(G958,2)</f>
        <v>48</v>
      </c>
      <c r="G958" s="21" t="s">
        <v>698</v>
      </c>
      <c r="H958" t="s">
        <v>699</v>
      </c>
      <c r="I958">
        <v>17000</v>
      </c>
      <c r="J958">
        <v>0</v>
      </c>
      <c r="K958">
        <v>17000</v>
      </c>
      <c r="L958">
        <v>10400</v>
      </c>
      <c r="M958">
        <v>10400</v>
      </c>
      <c r="N958">
        <v>10400</v>
      </c>
      <c r="O958">
        <v>10400</v>
      </c>
    </row>
    <row r="959" spans="1:15" x14ac:dyDescent="0.25">
      <c r="A959" s="14" t="str">
        <f>MID(Tabla1[[#This Row],[Org 2]],1,2)</f>
        <v>09</v>
      </c>
      <c r="B959" s="21" t="s">
        <v>142</v>
      </c>
      <c r="C959" s="21" t="s">
        <v>144</v>
      </c>
      <c r="D959" s="15" t="str">
        <f>VLOOKUP(Tabla1[[#This Row],[Prog.]],Hoja2!B:C,2,FALSE)</f>
        <v>Turismo</v>
      </c>
      <c r="E959" s="16" t="str">
        <f t="shared" si="36"/>
        <v>4</v>
      </c>
      <c r="F959" s="16" t="str">
        <f t="shared" si="37"/>
        <v>48</v>
      </c>
      <c r="G959" s="21" t="s">
        <v>811</v>
      </c>
      <c r="H959" t="s">
        <v>812</v>
      </c>
      <c r="I959">
        <v>30000</v>
      </c>
      <c r="J959">
        <v>0</v>
      </c>
      <c r="K959">
        <v>30000</v>
      </c>
      <c r="L959">
        <v>30000</v>
      </c>
      <c r="M959">
        <v>30000</v>
      </c>
      <c r="N959">
        <v>30000</v>
      </c>
      <c r="O959">
        <v>30000</v>
      </c>
    </row>
    <row r="960" spans="1:15" x14ac:dyDescent="0.25">
      <c r="A960" s="14" t="str">
        <f>MID(Tabla1[[#This Row],[Org 2]],1,2)</f>
        <v>09</v>
      </c>
      <c r="B960" s="21" t="s">
        <v>142</v>
      </c>
      <c r="C960" s="21" t="s">
        <v>144</v>
      </c>
      <c r="D960" s="15" t="str">
        <f>VLOOKUP(Tabla1[[#This Row],[Prog.]],Hoja2!B:C,2,FALSE)</f>
        <v>Turismo</v>
      </c>
      <c r="E960" s="16" t="str">
        <f t="shared" si="36"/>
        <v>4</v>
      </c>
      <c r="F960" s="16" t="str">
        <f t="shared" si="37"/>
        <v>48</v>
      </c>
      <c r="G960" s="21" t="s">
        <v>813</v>
      </c>
      <c r="H960" t="s">
        <v>814</v>
      </c>
      <c r="I960">
        <v>100000</v>
      </c>
      <c r="J960">
        <v>0</v>
      </c>
      <c r="K960">
        <v>100000</v>
      </c>
      <c r="L960">
        <v>100000</v>
      </c>
      <c r="M960">
        <v>100000</v>
      </c>
      <c r="N960">
        <v>100000</v>
      </c>
      <c r="O960">
        <v>100000</v>
      </c>
    </row>
    <row r="961" spans="1:15" x14ac:dyDescent="0.25">
      <c r="A961" s="14" t="str">
        <f>MID(Tabla1[[#This Row],[Org 2]],1,2)</f>
        <v>09</v>
      </c>
      <c r="B961" s="21" t="s">
        <v>142</v>
      </c>
      <c r="C961" s="21" t="s">
        <v>144</v>
      </c>
      <c r="D961" s="15" t="str">
        <f>VLOOKUP(Tabla1[[#This Row],[Prog.]],Hoja2!B:C,2,FALSE)</f>
        <v>Turismo</v>
      </c>
      <c r="E961" s="16" t="str">
        <f t="shared" si="36"/>
        <v>4</v>
      </c>
      <c r="F961" s="16" t="str">
        <f t="shared" si="37"/>
        <v>48</v>
      </c>
      <c r="G961" s="21" t="s">
        <v>815</v>
      </c>
      <c r="H961" t="s">
        <v>816</v>
      </c>
      <c r="I961">
        <v>15000</v>
      </c>
      <c r="J961">
        <v>0</v>
      </c>
      <c r="K961">
        <v>15000</v>
      </c>
      <c r="L961">
        <v>15000</v>
      </c>
      <c r="M961">
        <v>15000</v>
      </c>
      <c r="N961">
        <v>9000</v>
      </c>
      <c r="O961">
        <v>9000</v>
      </c>
    </row>
    <row r="962" spans="1:15" x14ac:dyDescent="0.25">
      <c r="A962" s="14" t="str">
        <f>MID(Tabla1[[#This Row],[Org 2]],1,2)</f>
        <v>09</v>
      </c>
      <c r="B962" s="21" t="s">
        <v>142</v>
      </c>
      <c r="C962" s="21" t="s">
        <v>144</v>
      </c>
      <c r="D962" s="15" t="str">
        <f>VLOOKUP(Tabla1[[#This Row],[Prog.]],Hoja2!B:C,2,FALSE)</f>
        <v>Turismo</v>
      </c>
      <c r="E962" s="16" t="str">
        <f t="shared" si="36"/>
        <v>4</v>
      </c>
      <c r="F962" s="16" t="str">
        <f t="shared" si="37"/>
        <v>48</v>
      </c>
      <c r="G962" s="21" t="s">
        <v>817</v>
      </c>
      <c r="H962" t="s">
        <v>818</v>
      </c>
      <c r="I962">
        <v>9000</v>
      </c>
      <c r="J962">
        <v>0</v>
      </c>
      <c r="K962">
        <v>9000</v>
      </c>
      <c r="L962">
        <v>9000</v>
      </c>
      <c r="M962">
        <v>9000</v>
      </c>
      <c r="N962">
        <v>7000</v>
      </c>
      <c r="O962">
        <v>7000</v>
      </c>
    </row>
    <row r="963" spans="1:15" x14ac:dyDescent="0.25">
      <c r="A963" s="14" t="str">
        <f>MID(Tabla1[[#This Row],[Org 2]],1,2)</f>
        <v>09</v>
      </c>
      <c r="B963" s="21" t="s">
        <v>142</v>
      </c>
      <c r="C963" s="21" t="s">
        <v>144</v>
      </c>
      <c r="D963" s="15" t="str">
        <f>VLOOKUP(Tabla1[[#This Row],[Prog.]],Hoja2!B:C,2,FALSE)</f>
        <v>Turismo</v>
      </c>
      <c r="E963" s="16" t="str">
        <f t="shared" si="36"/>
        <v>4</v>
      </c>
      <c r="F963" s="16" t="str">
        <f t="shared" si="37"/>
        <v>48</v>
      </c>
      <c r="G963" s="21" t="s">
        <v>819</v>
      </c>
      <c r="H963" t="s">
        <v>820</v>
      </c>
      <c r="I963">
        <v>12000</v>
      </c>
      <c r="J963">
        <v>0</v>
      </c>
      <c r="K963">
        <v>12000</v>
      </c>
      <c r="L963">
        <v>12000</v>
      </c>
      <c r="M963">
        <v>12000</v>
      </c>
      <c r="N963">
        <v>12000</v>
      </c>
      <c r="O963">
        <v>12000</v>
      </c>
    </row>
    <row r="964" spans="1:15" x14ac:dyDescent="0.25">
      <c r="A964" s="14" t="str">
        <f>MID(Tabla1[[#This Row],[Org 2]],1,2)</f>
        <v>09</v>
      </c>
      <c r="B964" s="21" t="s">
        <v>142</v>
      </c>
      <c r="C964" s="21" t="s">
        <v>144</v>
      </c>
      <c r="D964" s="15" t="str">
        <f>VLOOKUP(Tabla1[[#This Row],[Prog.]],Hoja2!B:C,2,FALSE)</f>
        <v>Turismo</v>
      </c>
      <c r="E964" s="16" t="str">
        <f t="shared" si="36"/>
        <v>4</v>
      </c>
      <c r="F964" s="16" t="str">
        <f t="shared" si="37"/>
        <v>48</v>
      </c>
      <c r="G964" s="21" t="s">
        <v>821</v>
      </c>
      <c r="H964" t="s">
        <v>822</v>
      </c>
      <c r="I964">
        <v>5000</v>
      </c>
      <c r="J964">
        <v>0</v>
      </c>
      <c r="K964">
        <v>5000</v>
      </c>
      <c r="L964">
        <v>5000</v>
      </c>
      <c r="M964">
        <v>5000</v>
      </c>
      <c r="N964">
        <v>2500</v>
      </c>
      <c r="O964">
        <v>2500</v>
      </c>
    </row>
    <row r="965" spans="1:15" x14ac:dyDescent="0.25">
      <c r="A965" s="14" t="str">
        <f>MID(Tabla1[[#This Row],[Org 2]],1,2)</f>
        <v>09</v>
      </c>
      <c r="B965" s="21" t="s">
        <v>142</v>
      </c>
      <c r="C965" s="21" t="s">
        <v>144</v>
      </c>
      <c r="D965" s="15" t="str">
        <f>VLOOKUP(Tabla1[[#This Row],[Prog.]],Hoja2!B:C,2,FALSE)</f>
        <v>Turismo</v>
      </c>
      <c r="E965" s="16" t="str">
        <f t="shared" si="36"/>
        <v>4</v>
      </c>
      <c r="F965" s="16" t="str">
        <f t="shared" si="37"/>
        <v>48</v>
      </c>
      <c r="G965" s="21" t="s">
        <v>579</v>
      </c>
      <c r="H965" t="s">
        <v>580</v>
      </c>
      <c r="I965">
        <v>5000</v>
      </c>
      <c r="J965">
        <v>0</v>
      </c>
      <c r="K965">
        <v>5000</v>
      </c>
      <c r="L965">
        <v>0</v>
      </c>
      <c r="M965">
        <v>0</v>
      </c>
      <c r="N965">
        <v>0</v>
      </c>
      <c r="O965">
        <v>0</v>
      </c>
    </row>
    <row r="966" spans="1:15" x14ac:dyDescent="0.25">
      <c r="A966" s="14" t="str">
        <f>MID(Tabla1[[#This Row],[Org 2]],1,2)</f>
        <v>09</v>
      </c>
      <c r="B966" s="21" t="s">
        <v>142</v>
      </c>
      <c r="C966" s="21" t="s">
        <v>144</v>
      </c>
      <c r="D966" s="15" t="str">
        <f>VLOOKUP(Tabla1[[#This Row],[Prog.]],Hoja2!B:C,2,FALSE)</f>
        <v>Turismo</v>
      </c>
      <c r="E966" s="16" t="str">
        <f t="shared" si="36"/>
        <v>6</v>
      </c>
      <c r="F966" s="16" t="str">
        <f t="shared" si="37"/>
        <v>63</v>
      </c>
      <c r="G966" s="21" t="s">
        <v>563</v>
      </c>
      <c r="H966" t="s">
        <v>552</v>
      </c>
      <c r="I966">
        <v>340000</v>
      </c>
      <c r="J966">
        <v>0</v>
      </c>
      <c r="K966">
        <v>340000</v>
      </c>
      <c r="L966">
        <v>0</v>
      </c>
      <c r="M966">
        <v>0</v>
      </c>
      <c r="N966">
        <v>0</v>
      </c>
      <c r="O966">
        <v>0</v>
      </c>
    </row>
    <row r="967" spans="1:15" x14ac:dyDescent="0.25">
      <c r="A967" s="14" t="str">
        <f>MID(Tabla1[[#This Row],[Org 2]],1,2)</f>
        <v>09</v>
      </c>
      <c r="B967" s="21" t="s">
        <v>142</v>
      </c>
      <c r="C967" s="21" t="s">
        <v>144</v>
      </c>
      <c r="D967" s="15" t="str">
        <f>VLOOKUP(Tabla1[[#This Row],[Prog.]],Hoja2!B:C,2,FALSE)</f>
        <v>Turismo</v>
      </c>
      <c r="E967" s="16" t="str">
        <f t="shared" si="36"/>
        <v>6</v>
      </c>
      <c r="F967" s="16" t="str">
        <f t="shared" si="37"/>
        <v>64</v>
      </c>
      <c r="G967" s="21" t="s">
        <v>624</v>
      </c>
      <c r="H967" t="s">
        <v>625</v>
      </c>
      <c r="I967">
        <v>0</v>
      </c>
      <c r="J967">
        <v>6000</v>
      </c>
      <c r="K967">
        <v>6000</v>
      </c>
      <c r="L967">
        <v>6000</v>
      </c>
      <c r="M967">
        <v>6000</v>
      </c>
      <c r="N967">
        <v>0</v>
      </c>
      <c r="O967">
        <v>0</v>
      </c>
    </row>
    <row r="968" spans="1:15" x14ac:dyDescent="0.25">
      <c r="A968" s="14" t="str">
        <f>MID(Tabla1[[#This Row],[Org 2]],1,2)</f>
        <v>09</v>
      </c>
      <c r="B968" s="21" t="s">
        <v>142</v>
      </c>
      <c r="C968" s="21" t="s">
        <v>223</v>
      </c>
      <c r="D968" s="15" t="str">
        <f>VLOOKUP(Tabla1[[#This Row],[Prog.]],Hoja2!B:C,2,FALSE)</f>
        <v>Dirección del área de turismo, eventos y marca ciudad</v>
      </c>
      <c r="E968" s="16" t="str">
        <f t="shared" si="36"/>
        <v>1</v>
      </c>
      <c r="F968" s="16" t="str">
        <f t="shared" si="37"/>
        <v>12</v>
      </c>
      <c r="G968" s="21" t="s">
        <v>432</v>
      </c>
      <c r="H968" t="s">
        <v>433</v>
      </c>
      <c r="I968">
        <v>54262</v>
      </c>
      <c r="J968">
        <v>0</v>
      </c>
      <c r="K968">
        <v>54262</v>
      </c>
      <c r="L968">
        <v>67855.289999999994</v>
      </c>
      <c r="M968">
        <v>67855.289999999994</v>
      </c>
      <c r="N968">
        <v>56689.01</v>
      </c>
      <c r="O968">
        <v>56689.01</v>
      </c>
    </row>
    <row r="969" spans="1:15" x14ac:dyDescent="0.25">
      <c r="A969" s="14" t="str">
        <f>MID(Tabla1[[#This Row],[Org 2]],1,2)</f>
        <v>09</v>
      </c>
      <c r="B969" s="21" t="s">
        <v>142</v>
      </c>
      <c r="C969" s="21" t="s">
        <v>223</v>
      </c>
      <c r="D969" s="15" t="str">
        <f>VLOOKUP(Tabla1[[#This Row],[Prog.]],Hoja2!B:C,2,FALSE)</f>
        <v>Dirección del área de turismo, eventos y marca ciudad</v>
      </c>
      <c r="E969" s="16" t="str">
        <f t="shared" si="36"/>
        <v>1</v>
      </c>
      <c r="F969" s="16" t="str">
        <f t="shared" si="37"/>
        <v>12</v>
      </c>
      <c r="G969" s="21" t="s">
        <v>434</v>
      </c>
      <c r="H969" t="s">
        <v>435</v>
      </c>
      <c r="I969">
        <v>15905</v>
      </c>
      <c r="J969">
        <v>0</v>
      </c>
      <c r="K969">
        <v>15905</v>
      </c>
      <c r="L969">
        <v>16486.07</v>
      </c>
      <c r="M969">
        <v>16486.07</v>
      </c>
      <c r="N969">
        <v>13599.18</v>
      </c>
      <c r="O969">
        <v>13599.18</v>
      </c>
    </row>
    <row r="970" spans="1:15" x14ac:dyDescent="0.25">
      <c r="A970" s="14" t="str">
        <f>MID(Tabla1[[#This Row],[Org 2]],1,2)</f>
        <v>09</v>
      </c>
      <c r="B970" s="21" t="s">
        <v>142</v>
      </c>
      <c r="C970" s="21" t="s">
        <v>223</v>
      </c>
      <c r="D970" s="15" t="str">
        <f>VLOOKUP(Tabla1[[#This Row],[Prog.]],Hoja2!B:C,2,FALSE)</f>
        <v>Dirección del área de turismo, eventos y marca ciudad</v>
      </c>
      <c r="E970" s="16" t="str">
        <f t="shared" si="36"/>
        <v>1</v>
      </c>
      <c r="F970" s="16" t="str">
        <f t="shared" si="37"/>
        <v>12</v>
      </c>
      <c r="G970" s="21" t="s">
        <v>436</v>
      </c>
      <c r="H970" t="s">
        <v>437</v>
      </c>
      <c r="I970">
        <v>36544</v>
      </c>
      <c r="J970">
        <v>-20000</v>
      </c>
      <c r="K970">
        <v>16544</v>
      </c>
      <c r="L970">
        <v>16272.13</v>
      </c>
      <c r="M970">
        <v>16272.13</v>
      </c>
      <c r="N970">
        <v>12925.67</v>
      </c>
      <c r="O970">
        <v>12925.67</v>
      </c>
    </row>
    <row r="971" spans="1:15" x14ac:dyDescent="0.25">
      <c r="A971" s="14" t="str">
        <f>MID(Tabla1[[#This Row],[Org 2]],1,2)</f>
        <v>09</v>
      </c>
      <c r="B971" s="21" t="s">
        <v>142</v>
      </c>
      <c r="C971" s="21" t="s">
        <v>223</v>
      </c>
      <c r="D971" s="15" t="str">
        <f>VLOOKUP(Tabla1[[#This Row],[Prog.]],Hoja2!B:C,2,FALSE)</f>
        <v>Dirección del área de turismo, eventos y marca ciudad</v>
      </c>
      <c r="E971" s="16" t="str">
        <f t="shared" si="36"/>
        <v>1</v>
      </c>
      <c r="F971" s="16" t="str">
        <f t="shared" si="37"/>
        <v>12</v>
      </c>
      <c r="G971" s="21" t="s">
        <v>440</v>
      </c>
      <c r="H971" t="s">
        <v>441</v>
      </c>
      <c r="I971">
        <v>31639</v>
      </c>
      <c r="J971">
        <v>0</v>
      </c>
      <c r="K971">
        <v>31639</v>
      </c>
      <c r="L971">
        <v>33769.760000000002</v>
      </c>
      <c r="M971">
        <v>33769.760000000002</v>
      </c>
      <c r="N971">
        <v>28892.78</v>
      </c>
      <c r="O971">
        <v>28892.78</v>
      </c>
    </row>
    <row r="972" spans="1:15" x14ac:dyDescent="0.25">
      <c r="A972" s="14" t="str">
        <f>MID(Tabla1[[#This Row],[Org 2]],1,2)</f>
        <v>09</v>
      </c>
      <c r="B972" s="21" t="s">
        <v>142</v>
      </c>
      <c r="C972" s="21" t="s">
        <v>223</v>
      </c>
      <c r="D972" s="15" t="str">
        <f>VLOOKUP(Tabla1[[#This Row],[Prog.]],Hoja2!B:C,2,FALSE)</f>
        <v>Dirección del área de turismo, eventos y marca ciudad</v>
      </c>
      <c r="E972" s="16" t="str">
        <f t="shared" si="36"/>
        <v>1</v>
      </c>
      <c r="F972" s="16" t="str">
        <f t="shared" si="37"/>
        <v>12</v>
      </c>
      <c r="G972" s="21" t="s">
        <v>442</v>
      </c>
      <c r="H972" t="s">
        <v>443</v>
      </c>
      <c r="I972">
        <v>79466</v>
      </c>
      <c r="J972">
        <v>0</v>
      </c>
      <c r="K972">
        <v>79466</v>
      </c>
      <c r="L972">
        <v>72564.41</v>
      </c>
      <c r="M972">
        <v>72564.41</v>
      </c>
      <c r="N972">
        <v>60940.36</v>
      </c>
      <c r="O972">
        <v>60940.36</v>
      </c>
    </row>
    <row r="973" spans="1:15" x14ac:dyDescent="0.25">
      <c r="A973" s="14" t="str">
        <f>MID(Tabla1[[#This Row],[Org 2]],1,2)</f>
        <v>09</v>
      </c>
      <c r="B973" s="21" t="s">
        <v>142</v>
      </c>
      <c r="C973" s="21" t="s">
        <v>223</v>
      </c>
      <c r="D973" s="15" t="str">
        <f>VLOOKUP(Tabla1[[#This Row],[Prog.]],Hoja2!B:C,2,FALSE)</f>
        <v>Dirección del área de turismo, eventos y marca ciudad</v>
      </c>
      <c r="E973" s="16" t="str">
        <f t="shared" si="36"/>
        <v>1</v>
      </c>
      <c r="F973" s="16" t="str">
        <f t="shared" si="37"/>
        <v>12</v>
      </c>
      <c r="G973" s="21" t="s">
        <v>444</v>
      </c>
      <c r="H973" t="s">
        <v>445</v>
      </c>
      <c r="I973">
        <v>195183</v>
      </c>
      <c r="J973">
        <v>0</v>
      </c>
      <c r="K973">
        <v>195183</v>
      </c>
      <c r="L973">
        <v>184160.89</v>
      </c>
      <c r="M973">
        <v>184160.89</v>
      </c>
      <c r="N973">
        <v>155434.41</v>
      </c>
      <c r="O973">
        <v>155434.41</v>
      </c>
    </row>
    <row r="974" spans="1:15" x14ac:dyDescent="0.25">
      <c r="A974" s="14" t="str">
        <f>MID(Tabla1[[#This Row],[Org 2]],1,2)</f>
        <v>09</v>
      </c>
      <c r="B974" s="21" t="s">
        <v>142</v>
      </c>
      <c r="C974" s="21" t="s">
        <v>223</v>
      </c>
      <c r="D974" s="15" t="str">
        <f>VLOOKUP(Tabla1[[#This Row],[Prog.]],Hoja2!B:C,2,FALSE)</f>
        <v>Dirección del área de turismo, eventos y marca ciudad</v>
      </c>
      <c r="E974" s="16" t="str">
        <f t="shared" si="36"/>
        <v>1</v>
      </c>
      <c r="F974" s="16" t="str">
        <f t="shared" si="37"/>
        <v>12</v>
      </c>
      <c r="G974" s="21" t="s">
        <v>446</v>
      </c>
      <c r="H974" t="s">
        <v>447</v>
      </c>
      <c r="I974">
        <v>15563</v>
      </c>
      <c r="J974">
        <v>0</v>
      </c>
      <c r="K974">
        <v>15563</v>
      </c>
      <c r="L974">
        <v>17344.73</v>
      </c>
      <c r="M974">
        <v>17344.73</v>
      </c>
      <c r="N974">
        <v>14053.52</v>
      </c>
      <c r="O974">
        <v>14053.52</v>
      </c>
    </row>
    <row r="975" spans="1:15" x14ac:dyDescent="0.25">
      <c r="A975" s="14" t="str">
        <f>MID(Tabla1[[#This Row],[Org 2]],1,2)</f>
        <v>09</v>
      </c>
      <c r="B975" s="21" t="s">
        <v>142</v>
      </c>
      <c r="C975" s="21" t="s">
        <v>223</v>
      </c>
      <c r="D975" s="15" t="str">
        <f>VLOOKUP(Tabla1[[#This Row],[Prog.]],Hoja2!B:C,2,FALSE)</f>
        <v>Dirección del área de turismo, eventos y marca ciudad</v>
      </c>
      <c r="E975" s="16" t="str">
        <f t="shared" si="36"/>
        <v>2</v>
      </c>
      <c r="F975" s="16" t="str">
        <f t="shared" si="37"/>
        <v>20</v>
      </c>
      <c r="G975" s="21" t="s">
        <v>455</v>
      </c>
      <c r="H975" t="s">
        <v>456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</row>
    <row r="976" spans="1:15" x14ac:dyDescent="0.25">
      <c r="A976" s="14" t="str">
        <f>MID(Tabla1[[#This Row],[Org 2]],1,2)</f>
        <v>09</v>
      </c>
      <c r="B976" s="21" t="s">
        <v>142</v>
      </c>
      <c r="C976" s="21" t="s">
        <v>223</v>
      </c>
      <c r="D976" s="15" t="str">
        <f>VLOOKUP(Tabla1[[#This Row],[Prog.]],Hoja2!B:C,2,FALSE)</f>
        <v>Dirección del área de turismo, eventos y marca ciudad</v>
      </c>
      <c r="E976" s="16" t="str">
        <f t="shared" si="36"/>
        <v>2</v>
      </c>
      <c r="F976" s="16" t="str">
        <f t="shared" si="37"/>
        <v>21</v>
      </c>
      <c r="G976" s="21" t="s">
        <v>461</v>
      </c>
      <c r="H976" t="s">
        <v>462</v>
      </c>
      <c r="I976">
        <v>3500</v>
      </c>
      <c r="J976">
        <v>0</v>
      </c>
      <c r="K976">
        <v>3500</v>
      </c>
      <c r="L976">
        <v>2948.77</v>
      </c>
      <c r="M976">
        <v>2948.77</v>
      </c>
      <c r="N976">
        <v>1450.14</v>
      </c>
      <c r="O976">
        <v>1450.14</v>
      </c>
    </row>
    <row r="977" spans="1:15" x14ac:dyDescent="0.25">
      <c r="A977" s="14" t="str">
        <f>MID(Tabla1[[#This Row],[Org 2]],1,2)</f>
        <v>09</v>
      </c>
      <c r="B977" s="21" t="s">
        <v>142</v>
      </c>
      <c r="C977" s="21" t="s">
        <v>223</v>
      </c>
      <c r="D977" s="15" t="str">
        <f>VLOOKUP(Tabla1[[#This Row],[Prog.]],Hoja2!B:C,2,FALSE)</f>
        <v>Dirección del área de turismo, eventos y marca ciudad</v>
      </c>
      <c r="E977" s="16" t="str">
        <f t="shared" si="36"/>
        <v>2</v>
      </c>
      <c r="F977" s="16" t="str">
        <f t="shared" si="37"/>
        <v>22</v>
      </c>
      <c r="G977" s="21" t="s">
        <v>567</v>
      </c>
      <c r="H977" t="s">
        <v>568</v>
      </c>
      <c r="I977">
        <v>500</v>
      </c>
      <c r="J977">
        <v>0</v>
      </c>
      <c r="K977">
        <v>500</v>
      </c>
      <c r="L977">
        <v>0</v>
      </c>
      <c r="M977">
        <v>0</v>
      </c>
      <c r="N977">
        <v>0</v>
      </c>
      <c r="O977">
        <v>0</v>
      </c>
    </row>
    <row r="978" spans="1:15" x14ac:dyDescent="0.25">
      <c r="A978" s="14" t="str">
        <f>MID(Tabla1[[#This Row],[Org 2]],1,2)</f>
        <v>09</v>
      </c>
      <c r="B978" s="21" t="s">
        <v>142</v>
      </c>
      <c r="C978" s="21" t="s">
        <v>223</v>
      </c>
      <c r="D978" s="15" t="str">
        <f>VLOOKUP(Tabla1[[#This Row],[Prog.]],Hoja2!B:C,2,FALSE)</f>
        <v>Dirección del área de turismo, eventos y marca ciudad</v>
      </c>
      <c r="E978" s="16" t="str">
        <f t="shared" si="36"/>
        <v>2</v>
      </c>
      <c r="F978" s="16" t="str">
        <f t="shared" si="37"/>
        <v>22</v>
      </c>
      <c r="G978" s="21" t="s">
        <v>483</v>
      </c>
      <c r="H978" t="s">
        <v>484</v>
      </c>
      <c r="I978">
        <v>5023</v>
      </c>
      <c r="J978">
        <v>0</v>
      </c>
      <c r="K978">
        <v>5023</v>
      </c>
      <c r="L978">
        <v>180</v>
      </c>
      <c r="M978">
        <v>180</v>
      </c>
      <c r="N978">
        <v>180</v>
      </c>
      <c r="O978">
        <v>180</v>
      </c>
    </row>
    <row r="979" spans="1:15" x14ac:dyDescent="0.25">
      <c r="A979" s="14" t="str">
        <f>MID(Tabla1[[#This Row],[Org 2]],1,2)</f>
        <v>09</v>
      </c>
      <c r="B979" s="21" t="s">
        <v>142</v>
      </c>
      <c r="C979" s="21" t="s">
        <v>223</v>
      </c>
      <c r="D979" s="15" t="str">
        <f>VLOOKUP(Tabla1[[#This Row],[Prog.]],Hoja2!B:C,2,FALSE)</f>
        <v>Dirección del área de turismo, eventos y marca ciudad</v>
      </c>
      <c r="E979" s="16" t="str">
        <f t="shared" si="36"/>
        <v>2</v>
      </c>
      <c r="F979" s="16" t="str">
        <f t="shared" si="37"/>
        <v>22</v>
      </c>
      <c r="G979" s="21" t="s">
        <v>487</v>
      </c>
      <c r="H979" t="s">
        <v>488</v>
      </c>
      <c r="I979">
        <v>55000</v>
      </c>
      <c r="J979">
        <v>0</v>
      </c>
      <c r="K979">
        <v>55000</v>
      </c>
      <c r="L979">
        <v>12186</v>
      </c>
      <c r="M979">
        <v>12186</v>
      </c>
      <c r="N979">
        <v>0</v>
      </c>
      <c r="O979">
        <v>0</v>
      </c>
    </row>
    <row r="980" spans="1:15" x14ac:dyDescent="0.25">
      <c r="A980" s="14" t="str">
        <f>MID(Tabla1[[#This Row],[Org 2]],1,2)</f>
        <v>09</v>
      </c>
      <c r="B980" s="21" t="s">
        <v>142</v>
      </c>
      <c r="C980" s="21" t="s">
        <v>223</v>
      </c>
      <c r="D980" s="15" t="str">
        <f>VLOOKUP(Tabla1[[#This Row],[Prog.]],Hoja2!B:C,2,FALSE)</f>
        <v>Dirección del área de turismo, eventos y marca ciudad</v>
      </c>
      <c r="E980" s="16" t="str">
        <f t="shared" si="36"/>
        <v>2</v>
      </c>
      <c r="F980" s="16" t="str">
        <f t="shared" si="37"/>
        <v>22</v>
      </c>
      <c r="G980" s="21" t="s">
        <v>489</v>
      </c>
      <c r="H980" t="s">
        <v>490</v>
      </c>
      <c r="I980">
        <v>86300</v>
      </c>
      <c r="J980">
        <v>0</v>
      </c>
      <c r="K980">
        <v>86300</v>
      </c>
      <c r="L980">
        <v>71534.94</v>
      </c>
      <c r="M980">
        <v>71534.94</v>
      </c>
      <c r="N980">
        <v>60848.03</v>
      </c>
      <c r="O980">
        <v>57127.28</v>
      </c>
    </row>
    <row r="981" spans="1:15" x14ac:dyDescent="0.25">
      <c r="A981" s="14" t="str">
        <f>MID(Tabla1[[#This Row],[Org 2]],1,2)</f>
        <v>09</v>
      </c>
      <c r="B981" s="21" t="s">
        <v>142</v>
      </c>
      <c r="C981" s="21" t="s">
        <v>223</v>
      </c>
      <c r="D981" s="15" t="str">
        <f>VLOOKUP(Tabla1[[#This Row],[Prog.]],Hoja2!B:C,2,FALSE)</f>
        <v>Dirección del área de turismo, eventos y marca ciudad</v>
      </c>
      <c r="E981" s="16" t="str">
        <f t="shared" si="36"/>
        <v>2</v>
      </c>
      <c r="F981" s="16" t="str">
        <f t="shared" si="37"/>
        <v>23</v>
      </c>
      <c r="G981" s="21" t="s">
        <v>573</v>
      </c>
      <c r="H981" t="s">
        <v>731</v>
      </c>
      <c r="I981">
        <v>1400</v>
      </c>
      <c r="J981">
        <v>0</v>
      </c>
      <c r="K981">
        <v>1400</v>
      </c>
      <c r="L981">
        <v>0</v>
      </c>
      <c r="M981">
        <v>0</v>
      </c>
      <c r="N981">
        <v>0</v>
      </c>
      <c r="O981">
        <v>0</v>
      </c>
    </row>
    <row r="982" spans="1:15" x14ac:dyDescent="0.25">
      <c r="A982" s="14" t="str">
        <f>MID(Tabla1[[#This Row],[Org 2]],1,2)</f>
        <v>09</v>
      </c>
      <c r="B982" s="21" t="s">
        <v>142</v>
      </c>
      <c r="C982" s="21" t="s">
        <v>223</v>
      </c>
      <c r="D982" s="15" t="str">
        <f>VLOOKUP(Tabla1[[#This Row],[Prog.]],Hoja2!B:C,2,FALSE)</f>
        <v>Dirección del área de turismo, eventos y marca ciudad</v>
      </c>
      <c r="E982" s="16" t="str">
        <f t="shared" si="36"/>
        <v>2</v>
      </c>
      <c r="F982" s="16" t="str">
        <f t="shared" si="37"/>
        <v>23</v>
      </c>
      <c r="G982" s="21" t="s">
        <v>491</v>
      </c>
      <c r="H982" t="s">
        <v>492</v>
      </c>
      <c r="I982">
        <v>700</v>
      </c>
      <c r="J982">
        <v>0</v>
      </c>
      <c r="K982">
        <v>700</v>
      </c>
      <c r="L982">
        <v>191.5</v>
      </c>
      <c r="M982">
        <v>191.5</v>
      </c>
      <c r="N982">
        <v>191.5</v>
      </c>
      <c r="O982">
        <v>191.5</v>
      </c>
    </row>
    <row r="983" spans="1:15" x14ac:dyDescent="0.25">
      <c r="A983" s="14" t="str">
        <f>MID(Tabla1[[#This Row],[Org 2]],1,2)</f>
        <v>09</v>
      </c>
      <c r="B983" s="21" t="s">
        <v>142</v>
      </c>
      <c r="C983" s="21" t="s">
        <v>223</v>
      </c>
      <c r="D983" s="15" t="str">
        <f>VLOOKUP(Tabla1[[#This Row],[Prog.]],Hoja2!B:C,2,FALSE)</f>
        <v>Dirección del área de turismo, eventos y marca ciudad</v>
      </c>
      <c r="E983" s="16" t="str">
        <f t="shared" si="36"/>
        <v>2</v>
      </c>
      <c r="F983" s="16" t="str">
        <f t="shared" si="37"/>
        <v>23</v>
      </c>
      <c r="G983" s="21" t="s">
        <v>577</v>
      </c>
      <c r="H983" t="s">
        <v>731</v>
      </c>
      <c r="I983">
        <v>1920</v>
      </c>
      <c r="J983">
        <v>0</v>
      </c>
      <c r="K983">
        <v>1920</v>
      </c>
      <c r="L983">
        <v>0</v>
      </c>
      <c r="M983">
        <v>0</v>
      </c>
      <c r="N983">
        <v>0</v>
      </c>
      <c r="O983">
        <v>0</v>
      </c>
    </row>
    <row r="984" spans="1:15" x14ac:dyDescent="0.25">
      <c r="A984" s="14" t="str">
        <f>MID(Tabla1[[#This Row],[Org 2]],1,2)</f>
        <v>09</v>
      </c>
      <c r="B984" s="21" t="s">
        <v>142</v>
      </c>
      <c r="C984" s="21" t="s">
        <v>223</v>
      </c>
      <c r="D984" s="15" t="str">
        <f>VLOOKUP(Tabla1[[#This Row],[Prog.]],Hoja2!B:C,2,FALSE)</f>
        <v>Dirección del área de turismo, eventos y marca ciudad</v>
      </c>
      <c r="E984" s="16" t="str">
        <f t="shared" si="36"/>
        <v>2</v>
      </c>
      <c r="F984" s="16" t="str">
        <f t="shared" si="37"/>
        <v>23</v>
      </c>
      <c r="G984" s="21" t="s">
        <v>493</v>
      </c>
      <c r="H984" t="s">
        <v>494</v>
      </c>
      <c r="I984">
        <v>1000</v>
      </c>
      <c r="J984">
        <v>0</v>
      </c>
      <c r="K984">
        <v>1000</v>
      </c>
      <c r="L984">
        <v>163.4</v>
      </c>
      <c r="M984">
        <v>163.4</v>
      </c>
      <c r="N984">
        <v>163.4</v>
      </c>
      <c r="O984">
        <v>163.4</v>
      </c>
    </row>
    <row r="985" spans="1:15" x14ac:dyDescent="0.25">
      <c r="A985" s="14" t="str">
        <f>MID(Tabla1[[#This Row],[Org 2]],1,2)</f>
        <v>09</v>
      </c>
      <c r="B985" s="21" t="s">
        <v>142</v>
      </c>
      <c r="C985" s="21" t="s">
        <v>223</v>
      </c>
      <c r="D985" s="15" t="str">
        <f>VLOOKUP(Tabla1[[#This Row],[Prog.]],Hoja2!B:C,2,FALSE)</f>
        <v>Dirección del área de turismo, eventos y marca ciudad</v>
      </c>
      <c r="E985" s="16" t="str">
        <f t="shared" si="36"/>
        <v>3</v>
      </c>
      <c r="F985" s="16" t="str">
        <f t="shared" si="37"/>
        <v>35</v>
      </c>
      <c r="G985" s="21" t="s">
        <v>606</v>
      </c>
      <c r="H985" t="s">
        <v>607</v>
      </c>
      <c r="I985">
        <v>200</v>
      </c>
      <c r="J985">
        <v>0</v>
      </c>
      <c r="K985">
        <v>200</v>
      </c>
      <c r="L985">
        <v>0</v>
      </c>
      <c r="M985">
        <v>0</v>
      </c>
      <c r="N985">
        <v>0</v>
      </c>
      <c r="O985">
        <v>0</v>
      </c>
    </row>
    <row r="986" spans="1:15" x14ac:dyDescent="0.25">
      <c r="A986" s="14" t="str">
        <f>MID(Tabla1[[#This Row],[Org 2]],1,2)</f>
        <v>09</v>
      </c>
      <c r="B986" s="21" t="s">
        <v>142</v>
      </c>
      <c r="C986" s="21" t="s">
        <v>223</v>
      </c>
      <c r="D986" s="15" t="str">
        <f>VLOOKUP(Tabla1[[#This Row],[Prog.]],Hoja2!B:C,2,FALSE)</f>
        <v>Dirección del área de turismo, eventos y marca ciudad</v>
      </c>
      <c r="E986" s="16" t="str">
        <f t="shared" si="36"/>
        <v>4</v>
      </c>
      <c r="F986" s="16" t="str">
        <f t="shared" si="37"/>
        <v>41</v>
      </c>
      <c r="G986" s="21" t="s">
        <v>767</v>
      </c>
      <c r="H986" t="s">
        <v>768</v>
      </c>
      <c r="I986">
        <v>2257500</v>
      </c>
      <c r="J986">
        <v>150000</v>
      </c>
      <c r="K986">
        <v>2407500</v>
      </c>
      <c r="L986">
        <v>2407500</v>
      </c>
      <c r="M986">
        <v>2407500</v>
      </c>
      <c r="N986">
        <v>2407500</v>
      </c>
      <c r="O986">
        <v>2407500</v>
      </c>
    </row>
    <row r="987" spans="1:15" x14ac:dyDescent="0.25">
      <c r="A987" s="14" t="str">
        <f>MID(Tabla1[[#This Row],[Org 2]],1,2)</f>
        <v>10</v>
      </c>
      <c r="B987" s="21" t="s">
        <v>145</v>
      </c>
      <c r="C987" s="21" t="s">
        <v>146</v>
      </c>
      <c r="D987" s="15" t="str">
        <f>VLOOKUP(Tabla1[[#This Row],[Prog.]],Hoja2!B:C,2,FALSE)</f>
        <v>Intervención social</v>
      </c>
      <c r="E987" s="16" t="str">
        <f t="shared" si="36"/>
        <v>1</v>
      </c>
      <c r="F987" s="16" t="str">
        <f t="shared" si="37"/>
        <v>12</v>
      </c>
      <c r="G987" s="21" t="s">
        <v>432</v>
      </c>
      <c r="H987" t="s">
        <v>433</v>
      </c>
      <c r="I987">
        <v>235135</v>
      </c>
      <c r="J987">
        <v>0</v>
      </c>
      <c r="K987">
        <v>235135</v>
      </c>
      <c r="L987">
        <v>256425.36</v>
      </c>
      <c r="M987">
        <v>256425.36</v>
      </c>
      <c r="N987">
        <v>169347.07</v>
      </c>
      <c r="O987">
        <v>169347.07</v>
      </c>
    </row>
    <row r="988" spans="1:15" x14ac:dyDescent="0.25">
      <c r="A988" s="14" t="str">
        <f>MID(Tabla1[[#This Row],[Org 2]],1,2)</f>
        <v>10</v>
      </c>
      <c r="B988" s="21" t="s">
        <v>145</v>
      </c>
      <c r="C988" s="21" t="s">
        <v>146</v>
      </c>
      <c r="D988" s="15" t="str">
        <f>VLOOKUP(Tabla1[[#This Row],[Prog.]],Hoja2!B:C,2,FALSE)</f>
        <v>Intervención social</v>
      </c>
      <c r="E988" s="16" t="str">
        <f t="shared" si="36"/>
        <v>1</v>
      </c>
      <c r="F988" s="16" t="str">
        <f t="shared" si="37"/>
        <v>12</v>
      </c>
      <c r="G988" s="21" t="s">
        <v>434</v>
      </c>
      <c r="H988" t="s">
        <v>435</v>
      </c>
      <c r="I988">
        <v>1802567</v>
      </c>
      <c r="J988">
        <v>0</v>
      </c>
      <c r="K988">
        <v>1802567</v>
      </c>
      <c r="L988">
        <v>1681658.1</v>
      </c>
      <c r="M988">
        <v>1681658.1</v>
      </c>
      <c r="N988">
        <v>1430854.39</v>
      </c>
      <c r="O988">
        <v>1430854.39</v>
      </c>
    </row>
    <row r="989" spans="1:15" x14ac:dyDescent="0.25">
      <c r="A989" s="14" t="str">
        <f>MID(Tabla1[[#This Row],[Org 2]],1,2)</f>
        <v>10</v>
      </c>
      <c r="B989" s="21" t="s">
        <v>145</v>
      </c>
      <c r="C989" s="21" t="s">
        <v>146</v>
      </c>
      <c r="D989" s="15" t="str">
        <f>VLOOKUP(Tabla1[[#This Row],[Prog.]],Hoja2!B:C,2,FALSE)</f>
        <v>Intervención social</v>
      </c>
      <c r="E989" s="16" t="str">
        <f t="shared" si="36"/>
        <v>1</v>
      </c>
      <c r="F989" s="16" t="str">
        <f t="shared" si="37"/>
        <v>12</v>
      </c>
      <c r="G989" s="21" t="s">
        <v>436</v>
      </c>
      <c r="H989" t="s">
        <v>437</v>
      </c>
      <c r="I989">
        <v>24363</v>
      </c>
      <c r="J989">
        <v>0</v>
      </c>
      <c r="K989">
        <v>24363</v>
      </c>
      <c r="L989">
        <v>24182.26</v>
      </c>
      <c r="M989">
        <v>24182.26</v>
      </c>
      <c r="N989">
        <v>20657.259999999998</v>
      </c>
      <c r="O989">
        <v>20657.259999999998</v>
      </c>
    </row>
    <row r="990" spans="1:15" x14ac:dyDescent="0.25">
      <c r="A990" s="14" t="str">
        <f>MID(Tabla1[[#This Row],[Org 2]],1,2)</f>
        <v>10</v>
      </c>
      <c r="B990" s="21" t="s">
        <v>145</v>
      </c>
      <c r="C990" s="21" t="s">
        <v>146</v>
      </c>
      <c r="D990" s="15" t="str">
        <f>VLOOKUP(Tabla1[[#This Row],[Prog.]],Hoja2!B:C,2,FALSE)</f>
        <v>Intervención social</v>
      </c>
      <c r="E990" s="16" t="str">
        <f t="shared" si="36"/>
        <v>1</v>
      </c>
      <c r="F990" s="16" t="str">
        <f t="shared" si="37"/>
        <v>12</v>
      </c>
      <c r="G990" s="21" t="s">
        <v>438</v>
      </c>
      <c r="H990" t="s">
        <v>439</v>
      </c>
      <c r="I990">
        <v>206565</v>
      </c>
      <c r="J990">
        <v>0</v>
      </c>
      <c r="K990">
        <v>206565</v>
      </c>
      <c r="L990">
        <v>173688.5</v>
      </c>
      <c r="M990">
        <v>173688.5</v>
      </c>
      <c r="N990">
        <v>145291.13</v>
      </c>
      <c r="O990">
        <v>145291.13</v>
      </c>
    </row>
    <row r="991" spans="1:15" x14ac:dyDescent="0.25">
      <c r="A991" s="14" t="str">
        <f>MID(Tabla1[[#This Row],[Org 2]],1,2)</f>
        <v>10</v>
      </c>
      <c r="B991" s="21" t="s">
        <v>145</v>
      </c>
      <c r="C991" s="21" t="s">
        <v>146</v>
      </c>
      <c r="D991" s="15" t="str">
        <f>VLOOKUP(Tabla1[[#This Row],[Prog.]],Hoja2!B:C,2,FALSE)</f>
        <v>Intervención social</v>
      </c>
      <c r="E991" s="16" t="str">
        <f t="shared" si="36"/>
        <v>1</v>
      </c>
      <c r="F991" s="16" t="str">
        <f t="shared" si="37"/>
        <v>12</v>
      </c>
      <c r="G991" s="21" t="s">
        <v>440</v>
      </c>
      <c r="H991" t="s">
        <v>441</v>
      </c>
      <c r="I991">
        <v>352637</v>
      </c>
      <c r="J991">
        <v>0</v>
      </c>
      <c r="K991">
        <v>352637</v>
      </c>
      <c r="L991">
        <v>350751.5</v>
      </c>
      <c r="M991">
        <v>350751.5</v>
      </c>
      <c r="N991">
        <v>298021.43</v>
      </c>
      <c r="O991">
        <v>298021.43</v>
      </c>
    </row>
    <row r="992" spans="1:15" x14ac:dyDescent="0.25">
      <c r="A992" s="14" t="str">
        <f>MID(Tabla1[[#This Row],[Org 2]],1,2)</f>
        <v>10</v>
      </c>
      <c r="B992" s="21" t="s">
        <v>145</v>
      </c>
      <c r="C992" s="21" t="s">
        <v>146</v>
      </c>
      <c r="D992" s="15" t="str">
        <f>VLOOKUP(Tabla1[[#This Row],[Prog.]],Hoja2!B:C,2,FALSE)</f>
        <v>Intervención social</v>
      </c>
      <c r="E992" s="16" t="str">
        <f t="shared" si="36"/>
        <v>1</v>
      </c>
      <c r="F992" s="16" t="str">
        <f t="shared" si="37"/>
        <v>12</v>
      </c>
      <c r="G992" s="21" t="s">
        <v>442</v>
      </c>
      <c r="H992" t="s">
        <v>443</v>
      </c>
      <c r="I992">
        <v>1122521</v>
      </c>
      <c r="J992">
        <v>0</v>
      </c>
      <c r="K992">
        <v>1122521</v>
      </c>
      <c r="L992">
        <v>1048133.05</v>
      </c>
      <c r="M992">
        <v>1048133.05</v>
      </c>
      <c r="N992">
        <v>865128.5</v>
      </c>
      <c r="O992">
        <v>865128.5</v>
      </c>
    </row>
    <row r="993" spans="1:15" x14ac:dyDescent="0.25">
      <c r="A993" s="14" t="str">
        <f>MID(Tabla1[[#This Row],[Org 2]],1,2)</f>
        <v>10</v>
      </c>
      <c r="B993" s="21" t="s">
        <v>145</v>
      </c>
      <c r="C993" s="21" t="s">
        <v>146</v>
      </c>
      <c r="D993" s="15" t="str">
        <f>VLOOKUP(Tabla1[[#This Row],[Prog.]],Hoja2!B:C,2,FALSE)</f>
        <v>Intervención social</v>
      </c>
      <c r="E993" s="16" t="str">
        <f t="shared" si="36"/>
        <v>1</v>
      </c>
      <c r="F993" s="16" t="str">
        <f t="shared" si="37"/>
        <v>12</v>
      </c>
      <c r="G993" s="21" t="s">
        <v>444</v>
      </c>
      <c r="H993" t="s">
        <v>445</v>
      </c>
      <c r="I993">
        <v>2766583</v>
      </c>
      <c r="J993">
        <v>0</v>
      </c>
      <c r="K993">
        <v>2766583</v>
      </c>
      <c r="L993">
        <v>2829623.51</v>
      </c>
      <c r="M993">
        <v>2829623.51</v>
      </c>
      <c r="N993">
        <v>2383054.19</v>
      </c>
      <c r="O993">
        <v>2383054.19</v>
      </c>
    </row>
    <row r="994" spans="1:15" x14ac:dyDescent="0.25">
      <c r="A994" s="14" t="str">
        <f>MID(Tabla1[[#This Row],[Org 2]],1,2)</f>
        <v>10</v>
      </c>
      <c r="B994" s="21" t="s">
        <v>145</v>
      </c>
      <c r="C994" s="21" t="s">
        <v>146</v>
      </c>
      <c r="D994" s="15" t="str">
        <f>VLOOKUP(Tabla1[[#This Row],[Prog.]],Hoja2!B:C,2,FALSE)</f>
        <v>Intervención social</v>
      </c>
      <c r="E994" s="16" t="str">
        <f t="shared" si="36"/>
        <v>1</v>
      </c>
      <c r="F994" s="16" t="str">
        <f t="shared" si="37"/>
        <v>12</v>
      </c>
      <c r="G994" s="21" t="s">
        <v>446</v>
      </c>
      <c r="H994" t="s">
        <v>447</v>
      </c>
      <c r="I994">
        <v>153194</v>
      </c>
      <c r="J994">
        <v>0</v>
      </c>
      <c r="K994">
        <v>153194</v>
      </c>
      <c r="L994">
        <v>183522.45</v>
      </c>
      <c r="M994">
        <v>183522.45</v>
      </c>
      <c r="N994">
        <v>151450.82</v>
      </c>
      <c r="O994">
        <v>151450.82</v>
      </c>
    </row>
    <row r="995" spans="1:15" x14ac:dyDescent="0.25">
      <c r="A995" s="14" t="str">
        <f>MID(Tabla1[[#This Row],[Org 2]],1,2)</f>
        <v>10</v>
      </c>
      <c r="B995" s="21" t="s">
        <v>145</v>
      </c>
      <c r="C995" s="21" t="s">
        <v>146</v>
      </c>
      <c r="D995" s="15" t="str">
        <f>VLOOKUP(Tabla1[[#This Row],[Prog.]],Hoja2!B:C,2,FALSE)</f>
        <v>Intervención social</v>
      </c>
      <c r="E995" s="16" t="str">
        <f t="shared" si="36"/>
        <v>1</v>
      </c>
      <c r="F995" s="16" t="str">
        <f t="shared" si="37"/>
        <v>13</v>
      </c>
      <c r="G995" s="21" t="s">
        <v>448</v>
      </c>
      <c r="H995" t="s">
        <v>431</v>
      </c>
      <c r="I995">
        <v>182605</v>
      </c>
      <c r="J995">
        <v>0</v>
      </c>
      <c r="K995">
        <v>182605</v>
      </c>
      <c r="L995">
        <v>175244.47</v>
      </c>
      <c r="M995">
        <v>175244.47</v>
      </c>
      <c r="N995">
        <v>148603.04</v>
      </c>
      <c r="O995">
        <v>148603.04</v>
      </c>
    </row>
    <row r="996" spans="1:15" x14ac:dyDescent="0.25">
      <c r="A996" s="14" t="str">
        <f>MID(Tabla1[[#This Row],[Org 2]],1,2)</f>
        <v>10</v>
      </c>
      <c r="B996" s="21" t="s">
        <v>145</v>
      </c>
      <c r="C996" s="21" t="s">
        <v>146</v>
      </c>
      <c r="D996" s="15" t="str">
        <f>VLOOKUP(Tabla1[[#This Row],[Prog.]],Hoja2!B:C,2,FALSE)</f>
        <v>Intervención social</v>
      </c>
      <c r="E996" s="16" t="str">
        <f t="shared" si="36"/>
        <v>1</v>
      </c>
      <c r="F996" s="16" t="str">
        <f t="shared" si="37"/>
        <v>13</v>
      </c>
      <c r="G996" s="21" t="s">
        <v>585</v>
      </c>
      <c r="H996" t="s">
        <v>586</v>
      </c>
      <c r="I996">
        <v>0</v>
      </c>
      <c r="J996">
        <v>0</v>
      </c>
      <c r="K996">
        <v>0</v>
      </c>
      <c r="L996">
        <v>11252.7</v>
      </c>
      <c r="M996">
        <v>11252.7</v>
      </c>
      <c r="N996">
        <v>5671.08</v>
      </c>
      <c r="O996">
        <v>5671.08</v>
      </c>
    </row>
    <row r="997" spans="1:15" x14ac:dyDescent="0.25">
      <c r="A997" s="14" t="str">
        <f>MID(Tabla1[[#This Row],[Org 2]],1,2)</f>
        <v>10</v>
      </c>
      <c r="B997" s="21" t="s">
        <v>145</v>
      </c>
      <c r="C997" s="21" t="s">
        <v>146</v>
      </c>
      <c r="D997" s="15" t="str">
        <f>VLOOKUP(Tabla1[[#This Row],[Prog.]],Hoja2!B:C,2,FALSE)</f>
        <v>Intervención social</v>
      </c>
      <c r="E997" s="16" t="str">
        <f t="shared" si="36"/>
        <v>1</v>
      </c>
      <c r="F997" s="16" t="str">
        <f t="shared" si="37"/>
        <v>13</v>
      </c>
      <c r="G997" s="21" t="s">
        <v>449</v>
      </c>
      <c r="H997" t="s">
        <v>450</v>
      </c>
      <c r="I997">
        <v>166323</v>
      </c>
      <c r="J997">
        <v>0</v>
      </c>
      <c r="K997">
        <v>166323</v>
      </c>
      <c r="L997">
        <v>161492.63</v>
      </c>
      <c r="M997">
        <v>161492.63</v>
      </c>
      <c r="N997">
        <v>136888.45000000001</v>
      </c>
      <c r="O997">
        <v>136888.45000000001</v>
      </c>
    </row>
    <row r="998" spans="1:15" x14ac:dyDescent="0.25">
      <c r="A998" s="14" t="str">
        <f>MID(Tabla1[[#This Row],[Org 2]],1,2)</f>
        <v>10</v>
      </c>
      <c r="B998" s="21" t="s">
        <v>145</v>
      </c>
      <c r="C998" s="21" t="s">
        <v>146</v>
      </c>
      <c r="D998" s="15" t="str">
        <f>VLOOKUP(Tabla1[[#This Row],[Prog.]],Hoja2!B:C,2,FALSE)</f>
        <v>Intervención social</v>
      </c>
      <c r="E998" s="16" t="str">
        <f t="shared" si="36"/>
        <v>1</v>
      </c>
      <c r="F998" s="16" t="str">
        <f t="shared" si="37"/>
        <v>14</v>
      </c>
      <c r="G998" s="21" t="s">
        <v>453</v>
      </c>
      <c r="H998" t="s">
        <v>454</v>
      </c>
      <c r="I998">
        <v>0</v>
      </c>
      <c r="J998">
        <v>0</v>
      </c>
      <c r="K998">
        <v>0</v>
      </c>
      <c r="L998">
        <v>38825.019999999997</v>
      </c>
      <c r="M998">
        <v>38825.019999999997</v>
      </c>
      <c r="N998">
        <v>9250.76</v>
      </c>
      <c r="O998">
        <v>9250.76</v>
      </c>
    </row>
    <row r="999" spans="1:15" x14ac:dyDescent="0.25">
      <c r="A999" s="14" t="str">
        <f>MID(Tabla1[[#This Row],[Org 2]],1,2)</f>
        <v>10</v>
      </c>
      <c r="B999" s="21" t="s">
        <v>145</v>
      </c>
      <c r="C999" s="21" t="s">
        <v>146</v>
      </c>
      <c r="D999" s="15" t="str">
        <f>VLOOKUP(Tabla1[[#This Row],[Prog.]],Hoja2!B:C,2,FALSE)</f>
        <v>Intervención social</v>
      </c>
      <c r="E999" s="16" t="str">
        <f t="shared" si="36"/>
        <v>1</v>
      </c>
      <c r="F999" s="16" t="str">
        <f t="shared" si="37"/>
        <v>15</v>
      </c>
      <c r="G999" s="21" t="s">
        <v>587</v>
      </c>
      <c r="H999" t="s">
        <v>588</v>
      </c>
      <c r="I999">
        <v>75000</v>
      </c>
      <c r="J999">
        <v>0</v>
      </c>
      <c r="K999">
        <v>75000</v>
      </c>
      <c r="L999">
        <v>75000</v>
      </c>
      <c r="M999">
        <v>75000</v>
      </c>
      <c r="N999">
        <v>39959.94</v>
      </c>
      <c r="O999">
        <v>39959.94</v>
      </c>
    </row>
    <row r="1000" spans="1:15" x14ac:dyDescent="0.25">
      <c r="A1000" s="14" t="str">
        <f>MID(Tabla1[[#This Row],[Org 2]],1,2)</f>
        <v>10</v>
      </c>
      <c r="B1000" s="21" t="s">
        <v>145</v>
      </c>
      <c r="C1000" s="21" t="s">
        <v>146</v>
      </c>
      <c r="D1000" s="15" t="str">
        <f>VLOOKUP(Tabla1[[#This Row],[Prog.]],Hoja2!B:C,2,FALSE)</f>
        <v>Intervención social</v>
      </c>
      <c r="E1000" s="16" t="str">
        <f t="shared" si="36"/>
        <v>2</v>
      </c>
      <c r="F1000" s="16" t="str">
        <f t="shared" si="37"/>
        <v>20</v>
      </c>
      <c r="G1000" s="21" t="s">
        <v>455</v>
      </c>
      <c r="H1000" t="s">
        <v>456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</row>
    <row r="1001" spans="1:15" x14ac:dyDescent="0.25">
      <c r="A1001" s="14" t="str">
        <f>MID(Tabla1[[#This Row],[Org 2]],1,2)</f>
        <v>10</v>
      </c>
      <c r="B1001" s="21" t="s">
        <v>145</v>
      </c>
      <c r="C1001" s="21" t="s">
        <v>146</v>
      </c>
      <c r="D1001" s="15" t="str">
        <f>VLOOKUP(Tabla1[[#This Row],[Prog.]],Hoja2!B:C,2,FALSE)</f>
        <v>Intervención social</v>
      </c>
      <c r="E1001" s="16" t="str">
        <f t="shared" si="36"/>
        <v>2</v>
      </c>
      <c r="F1001" s="16" t="str">
        <f t="shared" si="37"/>
        <v>21</v>
      </c>
      <c r="G1001" s="21" t="s">
        <v>459</v>
      </c>
      <c r="H1001" t="s">
        <v>460</v>
      </c>
      <c r="I1001">
        <v>46000</v>
      </c>
      <c r="J1001">
        <v>0</v>
      </c>
      <c r="K1001">
        <v>46000</v>
      </c>
      <c r="L1001">
        <v>33764.42</v>
      </c>
      <c r="M1001">
        <v>29044.94</v>
      </c>
      <c r="N1001">
        <v>23403.49</v>
      </c>
      <c r="O1001">
        <v>23403.49</v>
      </c>
    </row>
    <row r="1002" spans="1:15" x14ac:dyDescent="0.25">
      <c r="A1002" s="14" t="str">
        <f>MID(Tabla1[[#This Row],[Org 2]],1,2)</f>
        <v>10</v>
      </c>
      <c r="B1002" s="21" t="s">
        <v>145</v>
      </c>
      <c r="C1002" s="21" t="s">
        <v>146</v>
      </c>
      <c r="D1002" s="15" t="str">
        <f>VLOOKUP(Tabla1[[#This Row],[Prog.]],Hoja2!B:C,2,FALSE)</f>
        <v>Intervención social</v>
      </c>
      <c r="E1002" s="16" t="str">
        <f t="shared" si="36"/>
        <v>2</v>
      </c>
      <c r="F1002" s="16" t="str">
        <f t="shared" si="37"/>
        <v>21</v>
      </c>
      <c r="G1002" s="21" t="s">
        <v>461</v>
      </c>
      <c r="H1002" t="s">
        <v>462</v>
      </c>
      <c r="I1002">
        <v>54610</v>
      </c>
      <c r="J1002">
        <v>0</v>
      </c>
      <c r="K1002">
        <v>54610</v>
      </c>
      <c r="L1002">
        <v>55329.69</v>
      </c>
      <c r="M1002">
        <v>53705.29</v>
      </c>
      <c r="N1002">
        <v>34744.089999999997</v>
      </c>
      <c r="O1002">
        <v>34744.089999999997</v>
      </c>
    </row>
    <row r="1003" spans="1:15" x14ac:dyDescent="0.25">
      <c r="A1003" s="14" t="str">
        <f>MID(Tabla1[[#This Row],[Org 2]],1,2)</f>
        <v>10</v>
      </c>
      <c r="B1003" s="21" t="s">
        <v>145</v>
      </c>
      <c r="C1003" s="21" t="s">
        <v>146</v>
      </c>
      <c r="D1003" s="15" t="str">
        <f>VLOOKUP(Tabla1[[#This Row],[Prog.]],Hoja2!B:C,2,FALSE)</f>
        <v>Intervención social</v>
      </c>
      <c r="E1003" s="16" t="str">
        <f t="shared" si="36"/>
        <v>2</v>
      </c>
      <c r="F1003" s="16" t="str">
        <f t="shared" si="37"/>
        <v>21</v>
      </c>
      <c r="G1003" s="21" t="s">
        <v>589</v>
      </c>
      <c r="H1003" t="s">
        <v>558</v>
      </c>
      <c r="I1003">
        <v>100</v>
      </c>
      <c r="J1003">
        <v>0</v>
      </c>
      <c r="K1003">
        <v>100</v>
      </c>
      <c r="L1003">
        <v>0</v>
      </c>
      <c r="M1003">
        <v>0</v>
      </c>
      <c r="N1003">
        <v>0</v>
      </c>
      <c r="O1003">
        <v>0</v>
      </c>
    </row>
    <row r="1004" spans="1:15" x14ac:dyDescent="0.25">
      <c r="A1004" s="14" t="str">
        <f>MID(Tabla1[[#This Row],[Org 2]],1,2)</f>
        <v>10</v>
      </c>
      <c r="B1004" s="21" t="s">
        <v>145</v>
      </c>
      <c r="C1004" s="21" t="s">
        <v>146</v>
      </c>
      <c r="D1004" s="15" t="str">
        <f>VLOOKUP(Tabla1[[#This Row],[Prog.]],Hoja2!B:C,2,FALSE)</f>
        <v>Intervención social</v>
      </c>
      <c r="E1004" s="16" t="str">
        <f t="shared" si="36"/>
        <v>2</v>
      </c>
      <c r="F1004" s="16" t="str">
        <f t="shared" si="37"/>
        <v>22</v>
      </c>
      <c r="G1004" s="21" t="s">
        <v>469</v>
      </c>
      <c r="H1004" t="s">
        <v>470</v>
      </c>
      <c r="I1004">
        <v>50000</v>
      </c>
      <c r="J1004">
        <v>0</v>
      </c>
      <c r="K1004">
        <v>50000</v>
      </c>
      <c r="L1004">
        <v>50000</v>
      </c>
      <c r="M1004">
        <v>50000</v>
      </c>
      <c r="N1004">
        <v>32305.75</v>
      </c>
      <c r="O1004">
        <v>32305.75</v>
      </c>
    </row>
    <row r="1005" spans="1:15" x14ac:dyDescent="0.25">
      <c r="A1005" s="14" t="str">
        <f>MID(Tabla1[[#This Row],[Org 2]],1,2)</f>
        <v>10</v>
      </c>
      <c r="B1005" s="21" t="s">
        <v>145</v>
      </c>
      <c r="C1005" s="21" t="s">
        <v>146</v>
      </c>
      <c r="D1005" s="15" t="str">
        <f>VLOOKUP(Tabla1[[#This Row],[Prog.]],Hoja2!B:C,2,FALSE)</f>
        <v>Intervención social</v>
      </c>
      <c r="E1005" s="16" t="str">
        <f t="shared" si="36"/>
        <v>2</v>
      </c>
      <c r="F1005" s="16" t="str">
        <f t="shared" si="37"/>
        <v>22</v>
      </c>
      <c r="G1005" s="21" t="s">
        <v>632</v>
      </c>
      <c r="H1005" t="s">
        <v>633</v>
      </c>
      <c r="I1005">
        <v>60000</v>
      </c>
      <c r="J1005">
        <v>0</v>
      </c>
      <c r="K1005">
        <v>60000</v>
      </c>
      <c r="L1005">
        <v>61500</v>
      </c>
      <c r="M1005">
        <v>61500</v>
      </c>
      <c r="N1005">
        <v>36777.449999999997</v>
      </c>
      <c r="O1005">
        <v>36777.449999999997</v>
      </c>
    </row>
    <row r="1006" spans="1:15" x14ac:dyDescent="0.25">
      <c r="A1006" s="14" t="str">
        <f>MID(Tabla1[[#This Row],[Org 2]],1,2)</f>
        <v>10</v>
      </c>
      <c r="B1006" s="21" t="s">
        <v>145</v>
      </c>
      <c r="C1006" s="21" t="s">
        <v>146</v>
      </c>
      <c r="D1006" s="15" t="str">
        <f>VLOOKUP(Tabla1[[#This Row],[Prog.]],Hoja2!B:C,2,FALSE)</f>
        <v>Intervención social</v>
      </c>
      <c r="E1006" s="16" t="str">
        <f t="shared" si="36"/>
        <v>2</v>
      </c>
      <c r="F1006" s="16" t="str">
        <f t="shared" si="37"/>
        <v>22</v>
      </c>
      <c r="G1006" s="21" t="s">
        <v>592</v>
      </c>
      <c r="H1006" t="s">
        <v>593</v>
      </c>
      <c r="I1006">
        <v>1075</v>
      </c>
      <c r="J1006">
        <v>0</v>
      </c>
      <c r="K1006">
        <v>1075</v>
      </c>
      <c r="L1006">
        <v>1072.27</v>
      </c>
      <c r="M1006">
        <v>1072.27</v>
      </c>
      <c r="N1006">
        <v>744.72</v>
      </c>
      <c r="O1006">
        <v>744.72</v>
      </c>
    </row>
    <row r="1007" spans="1:15" x14ac:dyDescent="0.25">
      <c r="A1007" s="14" t="str">
        <f>MID(Tabla1[[#This Row],[Org 2]],1,2)</f>
        <v>10</v>
      </c>
      <c r="B1007" s="21" t="s">
        <v>145</v>
      </c>
      <c r="C1007" s="21" t="s">
        <v>146</v>
      </c>
      <c r="D1007" s="15" t="str">
        <f>VLOOKUP(Tabla1[[#This Row],[Prog.]],Hoja2!B:C,2,FALSE)</f>
        <v>Intervención social</v>
      </c>
      <c r="E1007" s="16" t="str">
        <f t="shared" si="36"/>
        <v>2</v>
      </c>
      <c r="F1007" s="16" t="str">
        <f t="shared" si="37"/>
        <v>22</v>
      </c>
      <c r="G1007" s="21" t="s">
        <v>707</v>
      </c>
      <c r="H1007" t="s">
        <v>708</v>
      </c>
      <c r="I1007">
        <v>300</v>
      </c>
      <c r="J1007">
        <v>0</v>
      </c>
      <c r="K1007">
        <v>300</v>
      </c>
      <c r="L1007">
        <v>0</v>
      </c>
      <c r="M1007">
        <v>0</v>
      </c>
      <c r="N1007">
        <v>0</v>
      </c>
      <c r="O1007">
        <v>0</v>
      </c>
    </row>
    <row r="1008" spans="1:15" x14ac:dyDescent="0.25">
      <c r="A1008" s="14" t="str">
        <f>MID(Tabla1[[#This Row],[Org 2]],1,2)</f>
        <v>10</v>
      </c>
      <c r="B1008" s="21" t="s">
        <v>145</v>
      </c>
      <c r="C1008" s="21" t="s">
        <v>146</v>
      </c>
      <c r="D1008" s="15" t="str">
        <f>VLOOKUP(Tabla1[[#This Row],[Prog.]],Hoja2!B:C,2,FALSE)</f>
        <v>Intervención social</v>
      </c>
      <c r="E1008" s="16" t="str">
        <f t="shared" si="36"/>
        <v>2</v>
      </c>
      <c r="F1008" s="16" t="str">
        <f t="shared" si="37"/>
        <v>22</v>
      </c>
      <c r="G1008" s="21" t="s">
        <v>473</v>
      </c>
      <c r="H1008" t="s">
        <v>474</v>
      </c>
      <c r="I1008">
        <v>7000</v>
      </c>
      <c r="J1008">
        <v>0</v>
      </c>
      <c r="K1008">
        <v>7000</v>
      </c>
      <c r="L1008">
        <v>3736.13</v>
      </c>
      <c r="M1008">
        <v>3736.13</v>
      </c>
      <c r="N1008">
        <v>1066.99</v>
      </c>
      <c r="O1008">
        <v>1066.99</v>
      </c>
    </row>
    <row r="1009" spans="1:15" x14ac:dyDescent="0.25">
      <c r="A1009" s="14" t="str">
        <f>MID(Tabla1[[#This Row],[Org 2]],1,2)</f>
        <v>10</v>
      </c>
      <c r="B1009" s="21" t="s">
        <v>145</v>
      </c>
      <c r="C1009" s="21" t="s">
        <v>146</v>
      </c>
      <c r="D1009" s="15" t="str">
        <f>VLOOKUP(Tabla1[[#This Row],[Prog.]],Hoja2!B:C,2,FALSE)</f>
        <v>Intervención social</v>
      </c>
      <c r="E1009" s="16" t="str">
        <f t="shared" si="36"/>
        <v>2</v>
      </c>
      <c r="F1009" s="16" t="str">
        <f t="shared" si="37"/>
        <v>22</v>
      </c>
      <c r="G1009" s="21" t="s">
        <v>567</v>
      </c>
      <c r="H1009" t="s">
        <v>568</v>
      </c>
      <c r="I1009">
        <v>500</v>
      </c>
      <c r="J1009">
        <v>0</v>
      </c>
      <c r="K1009">
        <v>500</v>
      </c>
      <c r="L1009">
        <v>0</v>
      </c>
      <c r="M1009">
        <v>0</v>
      </c>
      <c r="N1009">
        <v>0</v>
      </c>
      <c r="O1009">
        <v>0</v>
      </c>
    </row>
    <row r="1010" spans="1:15" x14ac:dyDescent="0.25">
      <c r="A1010" s="14" t="str">
        <f>MID(Tabla1[[#This Row],[Org 2]],1,2)</f>
        <v>10</v>
      </c>
      <c r="B1010" s="21" t="s">
        <v>145</v>
      </c>
      <c r="C1010" s="21" t="s">
        <v>146</v>
      </c>
      <c r="D1010" s="15" t="str">
        <f>VLOOKUP(Tabla1[[#This Row],[Prog.]],Hoja2!B:C,2,FALSE)</f>
        <v>Intervención social</v>
      </c>
      <c r="E1010" s="16" t="str">
        <f t="shared" si="36"/>
        <v>2</v>
      </c>
      <c r="F1010" s="16" t="str">
        <f t="shared" si="37"/>
        <v>22</v>
      </c>
      <c r="G1010" s="21" t="s">
        <v>479</v>
      </c>
      <c r="H1010" t="s">
        <v>480</v>
      </c>
      <c r="I1010">
        <v>200</v>
      </c>
      <c r="J1010">
        <v>0</v>
      </c>
      <c r="K1010">
        <v>200</v>
      </c>
      <c r="L1010">
        <v>0</v>
      </c>
      <c r="M1010">
        <v>0</v>
      </c>
      <c r="N1010">
        <v>0</v>
      </c>
      <c r="O1010">
        <v>0</v>
      </c>
    </row>
    <row r="1011" spans="1:15" x14ac:dyDescent="0.25">
      <c r="A1011" s="14" t="str">
        <f>MID(Tabla1[[#This Row],[Org 2]],1,2)</f>
        <v>10</v>
      </c>
      <c r="B1011" s="21" t="s">
        <v>145</v>
      </c>
      <c r="C1011" s="21" t="s">
        <v>146</v>
      </c>
      <c r="D1011" s="15" t="str">
        <f>VLOOKUP(Tabla1[[#This Row],[Prog.]],Hoja2!B:C,2,FALSE)</f>
        <v>Intervención social</v>
      </c>
      <c r="E1011" s="16" t="str">
        <f t="shared" si="36"/>
        <v>2</v>
      </c>
      <c r="F1011" s="16" t="str">
        <f t="shared" si="37"/>
        <v>22</v>
      </c>
      <c r="G1011" s="21" t="s">
        <v>823</v>
      </c>
      <c r="H1011" t="s">
        <v>824</v>
      </c>
      <c r="I1011">
        <v>0</v>
      </c>
      <c r="J1011">
        <v>36300</v>
      </c>
      <c r="K1011">
        <v>36300</v>
      </c>
      <c r="L1011">
        <v>0</v>
      </c>
      <c r="M1011">
        <v>0</v>
      </c>
      <c r="N1011">
        <v>0</v>
      </c>
      <c r="O1011">
        <v>0</v>
      </c>
    </row>
    <row r="1012" spans="1:15" x14ac:dyDescent="0.25">
      <c r="A1012" s="14" t="str">
        <f>MID(Tabla1[[#This Row],[Org 2]],1,2)</f>
        <v>10</v>
      </c>
      <c r="B1012" s="21" t="s">
        <v>145</v>
      </c>
      <c r="C1012" s="21" t="s">
        <v>146</v>
      </c>
      <c r="D1012" s="15" t="str">
        <f>VLOOKUP(Tabla1[[#This Row],[Prog.]],Hoja2!B:C,2,FALSE)</f>
        <v>Intervención social</v>
      </c>
      <c r="E1012" s="16" t="str">
        <f t="shared" si="36"/>
        <v>2</v>
      </c>
      <c r="F1012" s="16" t="str">
        <f t="shared" si="37"/>
        <v>22</v>
      </c>
      <c r="G1012" s="21" t="s">
        <v>825</v>
      </c>
      <c r="H1012" t="s">
        <v>826</v>
      </c>
      <c r="I1012">
        <v>10000</v>
      </c>
      <c r="J1012">
        <v>0</v>
      </c>
      <c r="K1012">
        <v>10000</v>
      </c>
      <c r="L1012">
        <v>5708.65</v>
      </c>
      <c r="M1012">
        <v>5708.65</v>
      </c>
      <c r="N1012">
        <v>5227.3500000000004</v>
      </c>
      <c r="O1012">
        <v>5227.3500000000004</v>
      </c>
    </row>
    <row r="1013" spans="1:15" x14ac:dyDescent="0.25">
      <c r="A1013" s="14" t="str">
        <f>MID(Tabla1[[#This Row],[Org 2]],1,2)</f>
        <v>10</v>
      </c>
      <c r="B1013" s="21" t="s">
        <v>145</v>
      </c>
      <c r="C1013" s="21" t="s">
        <v>146</v>
      </c>
      <c r="D1013" s="15" t="str">
        <f>VLOOKUP(Tabla1[[#This Row],[Prog.]],Hoja2!B:C,2,FALSE)</f>
        <v>Intervención social</v>
      </c>
      <c r="E1013" s="16" t="str">
        <f t="shared" si="36"/>
        <v>2</v>
      </c>
      <c r="F1013" s="16" t="str">
        <f t="shared" si="37"/>
        <v>22</v>
      </c>
      <c r="G1013" s="21" t="s">
        <v>827</v>
      </c>
      <c r="H1013" t="s">
        <v>828</v>
      </c>
      <c r="I1013">
        <v>4000</v>
      </c>
      <c r="J1013">
        <v>0</v>
      </c>
      <c r="K1013">
        <v>4000</v>
      </c>
      <c r="L1013">
        <v>0</v>
      </c>
      <c r="M1013">
        <v>0</v>
      </c>
      <c r="N1013">
        <v>0</v>
      </c>
      <c r="O1013">
        <v>0</v>
      </c>
    </row>
    <row r="1014" spans="1:15" x14ac:dyDescent="0.25">
      <c r="A1014" s="14" t="str">
        <f>MID(Tabla1[[#This Row],[Org 2]],1,2)</f>
        <v>10</v>
      </c>
      <c r="B1014" s="21" t="s">
        <v>145</v>
      </c>
      <c r="C1014" s="21" t="s">
        <v>146</v>
      </c>
      <c r="D1014" s="15" t="str">
        <f>VLOOKUP(Tabla1[[#This Row],[Prog.]],Hoja2!B:C,2,FALSE)</f>
        <v>Intervención social</v>
      </c>
      <c r="E1014" s="16" t="str">
        <f t="shared" si="36"/>
        <v>2</v>
      </c>
      <c r="F1014" s="16" t="str">
        <f t="shared" si="37"/>
        <v>22</v>
      </c>
      <c r="G1014" s="21" t="s">
        <v>483</v>
      </c>
      <c r="H1014" t="s">
        <v>484</v>
      </c>
      <c r="I1014">
        <v>30500</v>
      </c>
      <c r="J1014">
        <v>0</v>
      </c>
      <c r="K1014">
        <v>30500</v>
      </c>
      <c r="L1014">
        <v>27576.11</v>
      </c>
      <c r="M1014">
        <v>27576.11</v>
      </c>
      <c r="N1014">
        <v>19300.59</v>
      </c>
      <c r="O1014">
        <v>19300.59</v>
      </c>
    </row>
    <row r="1015" spans="1:15" x14ac:dyDescent="0.25">
      <c r="A1015" s="14" t="str">
        <f>MID(Tabla1[[#This Row],[Org 2]],1,2)</f>
        <v>10</v>
      </c>
      <c r="B1015" s="21" t="s">
        <v>145</v>
      </c>
      <c r="C1015" s="21" t="s">
        <v>146</v>
      </c>
      <c r="D1015" s="15" t="str">
        <f>VLOOKUP(Tabla1[[#This Row],[Prog.]],Hoja2!B:C,2,FALSE)</f>
        <v>Intervención social</v>
      </c>
      <c r="E1015" s="16" t="str">
        <f t="shared" si="36"/>
        <v>2</v>
      </c>
      <c r="F1015" s="16" t="str">
        <f t="shared" si="37"/>
        <v>22</v>
      </c>
      <c r="G1015" s="21" t="s">
        <v>485</v>
      </c>
      <c r="H1015" t="s">
        <v>486</v>
      </c>
      <c r="I1015">
        <v>68872</v>
      </c>
      <c r="J1015">
        <v>0</v>
      </c>
      <c r="K1015">
        <v>68872</v>
      </c>
      <c r="L1015">
        <v>78307.460000000006</v>
      </c>
      <c r="M1015">
        <v>78307.460000000006</v>
      </c>
      <c r="N1015">
        <v>65894.559999999998</v>
      </c>
      <c r="O1015">
        <v>65894.559999999998</v>
      </c>
    </row>
    <row r="1016" spans="1:15" x14ac:dyDescent="0.25">
      <c r="A1016" s="14" t="str">
        <f>MID(Tabla1[[#This Row],[Org 2]],1,2)</f>
        <v>10</v>
      </c>
      <c r="B1016" s="21" t="s">
        <v>145</v>
      </c>
      <c r="C1016" s="21" t="s">
        <v>146</v>
      </c>
      <c r="D1016" s="15" t="str">
        <f>VLOOKUP(Tabla1[[#This Row],[Prog.]],Hoja2!B:C,2,FALSE)</f>
        <v>Intervención social</v>
      </c>
      <c r="E1016" s="16" t="str">
        <f t="shared" si="36"/>
        <v>2</v>
      </c>
      <c r="F1016" s="16" t="str">
        <f t="shared" si="37"/>
        <v>22</v>
      </c>
      <c r="G1016" s="21" t="s">
        <v>487</v>
      </c>
      <c r="H1016" t="s">
        <v>488</v>
      </c>
      <c r="I1016">
        <v>7990</v>
      </c>
      <c r="J1016">
        <v>0</v>
      </c>
      <c r="K1016">
        <v>7990</v>
      </c>
      <c r="L1016">
        <v>7986</v>
      </c>
      <c r="M1016">
        <v>7986</v>
      </c>
      <c r="N1016">
        <v>2791.35</v>
      </c>
      <c r="O1016">
        <v>2791.35</v>
      </c>
    </row>
    <row r="1017" spans="1:15" x14ac:dyDescent="0.25">
      <c r="A1017" s="14" t="str">
        <f>MID(Tabla1[[#This Row],[Org 2]],1,2)</f>
        <v>10</v>
      </c>
      <c r="B1017" s="21" t="s">
        <v>145</v>
      </c>
      <c r="C1017" s="21" t="s">
        <v>146</v>
      </c>
      <c r="D1017" s="15" t="str">
        <f>VLOOKUP(Tabla1[[#This Row],[Prog.]],Hoja2!B:C,2,FALSE)</f>
        <v>Intervención social</v>
      </c>
      <c r="E1017" s="16" t="str">
        <f t="shared" si="36"/>
        <v>2</v>
      </c>
      <c r="F1017" s="16" t="str">
        <f t="shared" si="37"/>
        <v>22</v>
      </c>
      <c r="G1017" s="21" t="s">
        <v>489</v>
      </c>
      <c r="H1017" t="s">
        <v>490</v>
      </c>
      <c r="I1017">
        <v>26109586</v>
      </c>
      <c r="J1017">
        <v>0</v>
      </c>
      <c r="K1017">
        <v>26109586</v>
      </c>
      <c r="L1017">
        <v>26048339.170000002</v>
      </c>
      <c r="M1017">
        <v>26036359.59</v>
      </c>
      <c r="N1017">
        <v>19403827.199999999</v>
      </c>
      <c r="O1017">
        <v>19386857.620000001</v>
      </c>
    </row>
    <row r="1018" spans="1:15" x14ac:dyDescent="0.25">
      <c r="A1018" s="14" t="str">
        <f>MID(Tabla1[[#This Row],[Org 2]],1,2)</f>
        <v>10</v>
      </c>
      <c r="B1018" s="21" t="s">
        <v>145</v>
      </c>
      <c r="C1018" s="21" t="s">
        <v>146</v>
      </c>
      <c r="D1018" s="15" t="str">
        <f>VLOOKUP(Tabla1[[#This Row],[Prog.]],Hoja2!B:C,2,FALSE)</f>
        <v>Intervención social</v>
      </c>
      <c r="E1018" s="16" t="str">
        <f t="shared" si="36"/>
        <v>2</v>
      </c>
      <c r="F1018" s="16" t="str">
        <f t="shared" si="37"/>
        <v>23</v>
      </c>
      <c r="G1018" s="21" t="s">
        <v>491</v>
      </c>
      <c r="H1018" t="s">
        <v>492</v>
      </c>
      <c r="I1018">
        <v>800</v>
      </c>
      <c r="J1018">
        <v>0</v>
      </c>
      <c r="K1018">
        <v>800</v>
      </c>
      <c r="L1018">
        <v>130.9</v>
      </c>
      <c r="M1018">
        <v>130.9</v>
      </c>
      <c r="N1018">
        <v>130.9</v>
      </c>
      <c r="O1018">
        <v>130.9</v>
      </c>
    </row>
    <row r="1019" spans="1:15" x14ac:dyDescent="0.25">
      <c r="A1019" s="14" t="str">
        <f>MID(Tabla1[[#This Row],[Org 2]],1,2)</f>
        <v>10</v>
      </c>
      <c r="B1019" s="21" t="s">
        <v>145</v>
      </c>
      <c r="C1019" s="21" t="s">
        <v>146</v>
      </c>
      <c r="D1019" s="15" t="str">
        <f>VLOOKUP(Tabla1[[#This Row],[Prog.]],Hoja2!B:C,2,FALSE)</f>
        <v>Intervención social</v>
      </c>
      <c r="E1019" s="16" t="str">
        <f t="shared" si="36"/>
        <v>2</v>
      </c>
      <c r="F1019" s="16" t="str">
        <f t="shared" si="37"/>
        <v>23</v>
      </c>
      <c r="G1019" s="21" t="s">
        <v>493</v>
      </c>
      <c r="H1019" t="s">
        <v>494</v>
      </c>
      <c r="I1019">
        <v>400</v>
      </c>
      <c r="J1019">
        <v>0</v>
      </c>
      <c r="K1019">
        <v>400</v>
      </c>
      <c r="L1019">
        <v>386.44</v>
      </c>
      <c r="M1019">
        <v>386.44</v>
      </c>
      <c r="N1019">
        <v>386.44</v>
      </c>
      <c r="O1019">
        <v>386.44</v>
      </c>
    </row>
    <row r="1020" spans="1:15" x14ac:dyDescent="0.25">
      <c r="A1020" s="14" t="str">
        <f>MID(Tabla1[[#This Row],[Org 2]],1,2)</f>
        <v>10</v>
      </c>
      <c r="B1020" s="21" t="s">
        <v>145</v>
      </c>
      <c r="C1020" s="21" t="s">
        <v>146</v>
      </c>
      <c r="D1020" s="15" t="str">
        <f>VLOOKUP(Tabla1[[#This Row],[Prog.]],Hoja2!B:C,2,FALSE)</f>
        <v>Intervención social</v>
      </c>
      <c r="E1020" s="16" t="str">
        <f t="shared" si="36"/>
        <v>4</v>
      </c>
      <c r="F1020" s="16" t="str">
        <f t="shared" si="37"/>
        <v>48</v>
      </c>
      <c r="G1020" s="21" t="s">
        <v>751</v>
      </c>
      <c r="H1020" t="s">
        <v>752</v>
      </c>
      <c r="I1020">
        <v>230000</v>
      </c>
      <c r="J1020">
        <v>-8000</v>
      </c>
      <c r="K1020">
        <v>222000</v>
      </c>
      <c r="L1020">
        <v>207400</v>
      </c>
      <c r="M1020">
        <v>207400</v>
      </c>
      <c r="N1020">
        <v>207400</v>
      </c>
      <c r="O1020">
        <v>207400</v>
      </c>
    </row>
    <row r="1021" spans="1:15" x14ac:dyDescent="0.25">
      <c r="A1021" s="14" t="str">
        <f>MID(Tabla1[[#This Row],[Org 2]],1,2)</f>
        <v>10</v>
      </c>
      <c r="B1021" s="21" t="s">
        <v>145</v>
      </c>
      <c r="C1021" s="21" t="s">
        <v>146</v>
      </c>
      <c r="D1021" s="15" t="str">
        <f>VLOOKUP(Tabla1[[#This Row],[Prog.]],Hoja2!B:C,2,FALSE)</f>
        <v>Intervención social</v>
      </c>
      <c r="E1021" s="16" t="str">
        <f t="shared" si="36"/>
        <v>4</v>
      </c>
      <c r="F1021" s="16" t="str">
        <f t="shared" si="37"/>
        <v>48</v>
      </c>
      <c r="G1021" s="21" t="s">
        <v>829</v>
      </c>
      <c r="H1021" t="s">
        <v>830</v>
      </c>
      <c r="I1021">
        <v>1945670</v>
      </c>
      <c r="J1021">
        <v>0</v>
      </c>
      <c r="K1021">
        <v>1945670</v>
      </c>
      <c r="L1021">
        <v>1918400</v>
      </c>
      <c r="M1021">
        <v>1316534.25</v>
      </c>
      <c r="N1021">
        <v>1315147.1299999999</v>
      </c>
      <c r="O1021">
        <v>1315103.97</v>
      </c>
    </row>
    <row r="1022" spans="1:15" x14ac:dyDescent="0.25">
      <c r="A1022" s="14" t="str">
        <f>MID(Tabla1[[#This Row],[Org 2]],1,2)</f>
        <v>10</v>
      </c>
      <c r="B1022" s="21" t="s">
        <v>145</v>
      </c>
      <c r="C1022" s="21" t="s">
        <v>146</v>
      </c>
      <c r="D1022" s="15" t="str">
        <f>VLOOKUP(Tabla1[[#This Row],[Prog.]],Hoja2!B:C,2,FALSE)</f>
        <v>Intervención social</v>
      </c>
      <c r="E1022" s="16" t="str">
        <f t="shared" ref="E1022:E1085" si="38">LEFT(G1022,1)</f>
        <v>4</v>
      </c>
      <c r="F1022" s="16" t="str">
        <f t="shared" ref="F1022:F1085" si="39">LEFT(G1022,2)</f>
        <v>48</v>
      </c>
      <c r="G1022" s="21" t="s">
        <v>831</v>
      </c>
      <c r="H1022" t="s">
        <v>832</v>
      </c>
      <c r="I1022">
        <v>2000</v>
      </c>
      <c r="J1022">
        <v>0</v>
      </c>
      <c r="K1022">
        <v>2000</v>
      </c>
      <c r="L1022">
        <v>0</v>
      </c>
      <c r="M1022">
        <v>0</v>
      </c>
      <c r="N1022">
        <v>0</v>
      </c>
      <c r="O1022">
        <v>0</v>
      </c>
    </row>
    <row r="1023" spans="1:15" x14ac:dyDescent="0.25">
      <c r="A1023" s="14" t="str">
        <f>MID(Tabla1[[#This Row],[Org 2]],1,2)</f>
        <v>10</v>
      </c>
      <c r="B1023" s="21" t="s">
        <v>145</v>
      </c>
      <c r="C1023" s="21" t="s">
        <v>146</v>
      </c>
      <c r="D1023" s="15" t="str">
        <f>VLOOKUP(Tabla1[[#This Row],[Prog.]],Hoja2!B:C,2,FALSE)</f>
        <v>Intervención social</v>
      </c>
      <c r="E1023" s="16" t="str">
        <f t="shared" si="38"/>
        <v>4</v>
      </c>
      <c r="F1023" s="16" t="str">
        <f t="shared" si="39"/>
        <v>48</v>
      </c>
      <c r="G1023" s="21" t="s">
        <v>821</v>
      </c>
      <c r="H1023" t="s">
        <v>822</v>
      </c>
      <c r="I1023">
        <v>14960</v>
      </c>
      <c r="J1023">
        <v>0</v>
      </c>
      <c r="K1023">
        <v>14960</v>
      </c>
      <c r="L1023">
        <v>14960</v>
      </c>
      <c r="M1023">
        <v>14960</v>
      </c>
      <c r="N1023">
        <v>14960</v>
      </c>
      <c r="O1023">
        <v>14960</v>
      </c>
    </row>
    <row r="1024" spans="1:15" x14ac:dyDescent="0.25">
      <c r="A1024" s="14" t="str">
        <f>MID(Tabla1[[#This Row],[Org 2]],1,2)</f>
        <v>10</v>
      </c>
      <c r="B1024" s="21" t="s">
        <v>145</v>
      </c>
      <c r="C1024" s="21" t="s">
        <v>146</v>
      </c>
      <c r="D1024" s="15" t="str">
        <f>VLOOKUP(Tabla1[[#This Row],[Prog.]],Hoja2!B:C,2,FALSE)</f>
        <v>Intervención social</v>
      </c>
      <c r="E1024" s="16" t="str">
        <f t="shared" si="38"/>
        <v>4</v>
      </c>
      <c r="F1024" s="16" t="str">
        <f t="shared" si="39"/>
        <v>48</v>
      </c>
      <c r="G1024" s="21" t="s">
        <v>833</v>
      </c>
      <c r="H1024" t="s">
        <v>834</v>
      </c>
      <c r="I1024">
        <v>3000</v>
      </c>
      <c r="J1024">
        <v>0</v>
      </c>
      <c r="K1024">
        <v>3000</v>
      </c>
      <c r="L1024">
        <v>0</v>
      </c>
      <c r="M1024">
        <v>0</v>
      </c>
      <c r="N1024">
        <v>0</v>
      </c>
      <c r="O1024">
        <v>0</v>
      </c>
    </row>
    <row r="1025" spans="1:15" x14ac:dyDescent="0.25">
      <c r="A1025" s="14" t="str">
        <f>MID(Tabla1[[#This Row],[Org 2]],1,2)</f>
        <v>10</v>
      </c>
      <c r="B1025" s="21" t="s">
        <v>145</v>
      </c>
      <c r="C1025" s="21" t="s">
        <v>146</v>
      </c>
      <c r="D1025" s="15" t="str">
        <f>VLOOKUP(Tabla1[[#This Row],[Prog.]],Hoja2!B:C,2,FALSE)</f>
        <v>Intervención social</v>
      </c>
      <c r="E1025" s="16" t="str">
        <f t="shared" si="38"/>
        <v>4</v>
      </c>
      <c r="F1025" s="16" t="str">
        <f t="shared" si="39"/>
        <v>48</v>
      </c>
      <c r="G1025" s="21" t="s">
        <v>835</v>
      </c>
      <c r="H1025" t="s">
        <v>836</v>
      </c>
      <c r="I1025">
        <v>27000</v>
      </c>
      <c r="J1025">
        <v>8000</v>
      </c>
      <c r="K1025">
        <v>35000</v>
      </c>
      <c r="L1025">
        <v>35000</v>
      </c>
      <c r="M1025">
        <v>35000</v>
      </c>
      <c r="N1025">
        <v>35000</v>
      </c>
      <c r="O1025">
        <v>35000</v>
      </c>
    </row>
    <row r="1026" spans="1:15" x14ac:dyDescent="0.25">
      <c r="A1026" s="14" t="str">
        <f>MID(Tabla1[[#This Row],[Org 2]],1,2)</f>
        <v>10</v>
      </c>
      <c r="B1026" s="21" t="s">
        <v>145</v>
      </c>
      <c r="C1026" s="21" t="s">
        <v>146</v>
      </c>
      <c r="D1026" s="15" t="str">
        <f>VLOOKUP(Tabla1[[#This Row],[Prog.]],Hoja2!B:C,2,FALSE)</f>
        <v>Intervención social</v>
      </c>
      <c r="E1026" s="16" t="str">
        <f t="shared" si="38"/>
        <v>4</v>
      </c>
      <c r="F1026" s="16" t="str">
        <f t="shared" si="39"/>
        <v>48</v>
      </c>
      <c r="G1026" s="21" t="s">
        <v>837</v>
      </c>
      <c r="H1026" t="s">
        <v>838</v>
      </c>
      <c r="I1026">
        <v>10000</v>
      </c>
      <c r="J1026">
        <v>0</v>
      </c>
      <c r="K1026">
        <v>10000</v>
      </c>
      <c r="L1026">
        <v>10000</v>
      </c>
      <c r="M1026">
        <v>10000</v>
      </c>
      <c r="N1026">
        <v>10000</v>
      </c>
      <c r="O1026">
        <v>10000</v>
      </c>
    </row>
    <row r="1027" spans="1:15" x14ac:dyDescent="0.25">
      <c r="A1027" s="14" t="str">
        <f>MID(Tabla1[[#This Row],[Org 2]],1,2)</f>
        <v>10</v>
      </c>
      <c r="B1027" s="21" t="s">
        <v>145</v>
      </c>
      <c r="C1027" s="21" t="s">
        <v>146</v>
      </c>
      <c r="D1027" s="15" t="str">
        <f>VLOOKUP(Tabla1[[#This Row],[Prog.]],Hoja2!B:C,2,FALSE)</f>
        <v>Intervención social</v>
      </c>
      <c r="E1027" s="16" t="str">
        <f t="shared" si="38"/>
        <v>6</v>
      </c>
      <c r="F1027" s="16" t="str">
        <f t="shared" si="39"/>
        <v>62</v>
      </c>
      <c r="G1027" s="21" t="s">
        <v>551</v>
      </c>
      <c r="H1027" t="s">
        <v>552</v>
      </c>
      <c r="I1027">
        <v>22302</v>
      </c>
      <c r="J1027">
        <v>0</v>
      </c>
      <c r="K1027">
        <v>22302</v>
      </c>
      <c r="L1027">
        <v>22301.34</v>
      </c>
      <c r="M1027">
        <v>22301.34</v>
      </c>
      <c r="N1027">
        <v>22301.34</v>
      </c>
      <c r="O1027">
        <v>22301.34</v>
      </c>
    </row>
    <row r="1028" spans="1:15" x14ac:dyDescent="0.25">
      <c r="A1028" s="14" t="str">
        <f>MID(Tabla1[[#This Row],[Org 2]],1,2)</f>
        <v>10</v>
      </c>
      <c r="B1028" s="21" t="s">
        <v>145</v>
      </c>
      <c r="C1028" s="21" t="s">
        <v>146</v>
      </c>
      <c r="D1028" s="15" t="str">
        <f>VLOOKUP(Tabla1[[#This Row],[Prog.]],Hoja2!B:C,2,FALSE)</f>
        <v>Intervención social</v>
      </c>
      <c r="E1028" s="16" t="str">
        <f t="shared" si="38"/>
        <v>6</v>
      </c>
      <c r="F1028" s="16" t="str">
        <f t="shared" si="39"/>
        <v>62</v>
      </c>
      <c r="G1028" s="21" t="s">
        <v>557</v>
      </c>
      <c r="H1028" t="s">
        <v>558</v>
      </c>
      <c r="I1028">
        <v>0</v>
      </c>
      <c r="J1028">
        <v>0</v>
      </c>
      <c r="K1028">
        <v>0</v>
      </c>
      <c r="L1028">
        <v>9626.0300000000007</v>
      </c>
      <c r="M1028">
        <v>9626.0300000000007</v>
      </c>
      <c r="N1028">
        <v>0</v>
      </c>
      <c r="O1028">
        <v>0</v>
      </c>
    </row>
    <row r="1029" spans="1:15" x14ac:dyDescent="0.25">
      <c r="A1029" s="14" t="str">
        <f>MID(Tabla1[[#This Row],[Org 2]],1,2)</f>
        <v>10</v>
      </c>
      <c r="B1029" s="21" t="s">
        <v>145</v>
      </c>
      <c r="C1029" s="21" t="s">
        <v>146</v>
      </c>
      <c r="D1029" s="15" t="str">
        <f>VLOOKUP(Tabla1[[#This Row],[Prog.]],Hoja2!B:C,2,FALSE)</f>
        <v>Intervención social</v>
      </c>
      <c r="E1029" s="16" t="str">
        <f t="shared" si="38"/>
        <v>6</v>
      </c>
      <c r="F1029" s="16" t="str">
        <f t="shared" si="39"/>
        <v>63</v>
      </c>
      <c r="G1029" s="21" t="s">
        <v>563</v>
      </c>
      <c r="H1029" t="s">
        <v>552</v>
      </c>
      <c r="I1029">
        <v>63000</v>
      </c>
      <c r="J1029">
        <v>0</v>
      </c>
      <c r="K1029">
        <v>63000</v>
      </c>
      <c r="L1029">
        <v>22056.27</v>
      </c>
      <c r="M1029">
        <v>22056.27</v>
      </c>
      <c r="N1029">
        <v>2904</v>
      </c>
      <c r="O1029">
        <v>2904</v>
      </c>
    </row>
    <row r="1030" spans="1:15" x14ac:dyDescent="0.25">
      <c r="A1030" s="14" t="str">
        <f>MID(Tabla1[[#This Row],[Org 2]],1,2)</f>
        <v>10</v>
      </c>
      <c r="B1030" s="21" t="s">
        <v>145</v>
      </c>
      <c r="C1030" s="21" t="s">
        <v>147</v>
      </c>
      <c r="D1030" s="15" t="str">
        <f>VLOOKUP(Tabla1[[#This Row],[Prog.]],Hoja2!B:C,2,FALSE)</f>
        <v>Iniciativas sociales</v>
      </c>
      <c r="E1030" s="16" t="str">
        <f t="shared" si="38"/>
        <v>1</v>
      </c>
      <c r="F1030" s="16" t="str">
        <f t="shared" si="39"/>
        <v>12</v>
      </c>
      <c r="G1030" s="21" t="s">
        <v>432</v>
      </c>
      <c r="H1030" t="s">
        <v>433</v>
      </c>
      <c r="I1030">
        <v>18087</v>
      </c>
      <c r="J1030">
        <v>0</v>
      </c>
      <c r="K1030">
        <v>18087</v>
      </c>
      <c r="L1030">
        <v>27191.54</v>
      </c>
      <c r="M1030">
        <v>27191.54</v>
      </c>
      <c r="N1030">
        <v>14305.36</v>
      </c>
      <c r="O1030">
        <v>14305.36</v>
      </c>
    </row>
    <row r="1031" spans="1:15" x14ac:dyDescent="0.25">
      <c r="A1031" s="14" t="str">
        <f>MID(Tabla1[[#This Row],[Org 2]],1,2)</f>
        <v>10</v>
      </c>
      <c r="B1031" s="21" t="s">
        <v>145</v>
      </c>
      <c r="C1031" s="21" t="s">
        <v>147</v>
      </c>
      <c r="D1031" s="15" t="str">
        <f>VLOOKUP(Tabla1[[#This Row],[Prog.]],Hoja2!B:C,2,FALSE)</f>
        <v>Iniciativas sociales</v>
      </c>
      <c r="E1031" s="16" t="str">
        <f t="shared" si="38"/>
        <v>1</v>
      </c>
      <c r="F1031" s="16" t="str">
        <f t="shared" si="39"/>
        <v>12</v>
      </c>
      <c r="G1031" s="21" t="s">
        <v>434</v>
      </c>
      <c r="H1031" t="s">
        <v>435</v>
      </c>
      <c r="I1031">
        <v>302195</v>
      </c>
      <c r="J1031">
        <v>0</v>
      </c>
      <c r="K1031">
        <v>302195</v>
      </c>
      <c r="L1031">
        <v>248816.29</v>
      </c>
      <c r="M1031">
        <v>248816.29</v>
      </c>
      <c r="N1031">
        <v>193568.59</v>
      </c>
      <c r="O1031">
        <v>193568.59</v>
      </c>
    </row>
    <row r="1032" spans="1:15" x14ac:dyDescent="0.25">
      <c r="A1032" s="14" t="str">
        <f>MID(Tabla1[[#This Row],[Org 2]],1,2)</f>
        <v>10</v>
      </c>
      <c r="B1032" s="21" t="s">
        <v>145</v>
      </c>
      <c r="C1032" s="21" t="s">
        <v>147</v>
      </c>
      <c r="D1032" s="15" t="str">
        <f>VLOOKUP(Tabla1[[#This Row],[Prog.]],Hoja2!B:C,2,FALSE)</f>
        <v>Iniciativas sociales</v>
      </c>
      <c r="E1032" s="16" t="str">
        <f t="shared" si="38"/>
        <v>1</v>
      </c>
      <c r="F1032" s="16" t="str">
        <f t="shared" si="39"/>
        <v>12</v>
      </c>
      <c r="G1032" s="21" t="s">
        <v>436</v>
      </c>
      <c r="H1032" t="s">
        <v>437</v>
      </c>
      <c r="I1032">
        <v>12181</v>
      </c>
      <c r="J1032">
        <v>0</v>
      </c>
      <c r="K1032">
        <v>12181</v>
      </c>
      <c r="L1032">
        <v>12076.08</v>
      </c>
      <c r="M1032">
        <v>12076.08</v>
      </c>
      <c r="N1032">
        <v>10313.58</v>
      </c>
      <c r="O1032">
        <v>10313.58</v>
      </c>
    </row>
    <row r="1033" spans="1:15" x14ac:dyDescent="0.25">
      <c r="A1033" s="14" t="str">
        <f>MID(Tabla1[[#This Row],[Org 2]],1,2)</f>
        <v>10</v>
      </c>
      <c r="B1033" s="21" t="s">
        <v>145</v>
      </c>
      <c r="C1033" s="21" t="s">
        <v>147</v>
      </c>
      <c r="D1033" s="15" t="str">
        <f>VLOOKUP(Tabla1[[#This Row],[Prog.]],Hoja2!B:C,2,FALSE)</f>
        <v>Iniciativas sociales</v>
      </c>
      <c r="E1033" s="16" t="str">
        <f t="shared" si="38"/>
        <v>1</v>
      </c>
      <c r="F1033" s="16" t="str">
        <f t="shared" si="39"/>
        <v>12</v>
      </c>
      <c r="G1033" s="21" t="s">
        <v>438</v>
      </c>
      <c r="H1033" t="s">
        <v>439</v>
      </c>
      <c r="I1033">
        <v>10325</v>
      </c>
      <c r="J1033">
        <v>0</v>
      </c>
      <c r="K1033">
        <v>10325</v>
      </c>
      <c r="L1033">
        <v>9077.1299999999992</v>
      </c>
      <c r="M1033">
        <v>9077.1299999999992</v>
      </c>
      <c r="N1033">
        <v>6530.64</v>
      </c>
      <c r="O1033">
        <v>6530.64</v>
      </c>
    </row>
    <row r="1034" spans="1:15" x14ac:dyDescent="0.25">
      <c r="A1034" s="14" t="str">
        <f>MID(Tabla1[[#This Row],[Org 2]],1,2)</f>
        <v>10</v>
      </c>
      <c r="B1034" s="21" t="s">
        <v>145</v>
      </c>
      <c r="C1034" s="21" t="s">
        <v>147</v>
      </c>
      <c r="D1034" s="15" t="str">
        <f>VLOOKUP(Tabla1[[#This Row],[Prog.]],Hoja2!B:C,2,FALSE)</f>
        <v>Iniciativas sociales</v>
      </c>
      <c r="E1034" s="16" t="str">
        <f t="shared" si="38"/>
        <v>1</v>
      </c>
      <c r="F1034" s="16" t="str">
        <f t="shared" si="39"/>
        <v>12</v>
      </c>
      <c r="G1034" s="21" t="s">
        <v>440</v>
      </c>
      <c r="H1034" t="s">
        <v>441</v>
      </c>
      <c r="I1034">
        <v>71905</v>
      </c>
      <c r="J1034">
        <v>0</v>
      </c>
      <c r="K1034">
        <v>71905</v>
      </c>
      <c r="L1034">
        <v>88040.62</v>
      </c>
      <c r="M1034">
        <v>88040.62</v>
      </c>
      <c r="N1034">
        <v>68771.509999999995</v>
      </c>
      <c r="O1034">
        <v>68771.509999999995</v>
      </c>
    </row>
    <row r="1035" spans="1:15" x14ac:dyDescent="0.25">
      <c r="A1035" s="14" t="str">
        <f>MID(Tabla1[[#This Row],[Org 2]],1,2)</f>
        <v>10</v>
      </c>
      <c r="B1035" s="21" t="s">
        <v>145</v>
      </c>
      <c r="C1035" s="21" t="s">
        <v>147</v>
      </c>
      <c r="D1035" s="15" t="str">
        <f>VLOOKUP(Tabla1[[#This Row],[Prog.]],Hoja2!B:C,2,FALSE)</f>
        <v>Iniciativas sociales</v>
      </c>
      <c r="E1035" s="16" t="str">
        <f t="shared" si="38"/>
        <v>1</v>
      </c>
      <c r="F1035" s="16" t="str">
        <f t="shared" si="39"/>
        <v>12</v>
      </c>
      <c r="G1035" s="21" t="s">
        <v>442</v>
      </c>
      <c r="H1035" t="s">
        <v>443</v>
      </c>
      <c r="I1035">
        <v>178279</v>
      </c>
      <c r="J1035">
        <v>0</v>
      </c>
      <c r="K1035">
        <v>178279</v>
      </c>
      <c r="L1035">
        <v>147343.87</v>
      </c>
      <c r="M1035">
        <v>147343.87</v>
      </c>
      <c r="N1035">
        <v>124109.35</v>
      </c>
      <c r="O1035">
        <v>124109.35</v>
      </c>
    </row>
    <row r="1036" spans="1:15" x14ac:dyDescent="0.25">
      <c r="A1036" s="14" t="str">
        <f>MID(Tabla1[[#This Row],[Org 2]],1,2)</f>
        <v>10</v>
      </c>
      <c r="B1036" s="21" t="s">
        <v>145</v>
      </c>
      <c r="C1036" s="21" t="s">
        <v>147</v>
      </c>
      <c r="D1036" s="15" t="str">
        <f>VLOOKUP(Tabla1[[#This Row],[Prog.]],Hoja2!B:C,2,FALSE)</f>
        <v>Iniciativas sociales</v>
      </c>
      <c r="E1036" s="16" t="str">
        <f t="shared" si="38"/>
        <v>1</v>
      </c>
      <c r="F1036" s="16" t="str">
        <f t="shared" si="39"/>
        <v>12</v>
      </c>
      <c r="G1036" s="21" t="s">
        <v>444</v>
      </c>
      <c r="H1036" t="s">
        <v>445</v>
      </c>
      <c r="I1036">
        <v>435422</v>
      </c>
      <c r="J1036">
        <v>0</v>
      </c>
      <c r="K1036">
        <v>435422</v>
      </c>
      <c r="L1036">
        <v>403862.15</v>
      </c>
      <c r="M1036">
        <v>403862.15</v>
      </c>
      <c r="N1036">
        <v>345118.03</v>
      </c>
      <c r="O1036">
        <v>345118.03</v>
      </c>
    </row>
    <row r="1037" spans="1:15" x14ac:dyDescent="0.25">
      <c r="A1037" s="14" t="str">
        <f>MID(Tabla1[[#This Row],[Org 2]],1,2)</f>
        <v>10</v>
      </c>
      <c r="B1037" s="21" t="s">
        <v>145</v>
      </c>
      <c r="C1037" s="21" t="s">
        <v>147</v>
      </c>
      <c r="D1037" s="15" t="str">
        <f>VLOOKUP(Tabla1[[#This Row],[Prog.]],Hoja2!B:C,2,FALSE)</f>
        <v>Iniciativas sociales</v>
      </c>
      <c r="E1037" s="16" t="str">
        <f t="shared" si="38"/>
        <v>1</v>
      </c>
      <c r="F1037" s="16" t="str">
        <f t="shared" si="39"/>
        <v>12</v>
      </c>
      <c r="G1037" s="21" t="s">
        <v>446</v>
      </c>
      <c r="H1037" t="s">
        <v>447</v>
      </c>
      <c r="I1037">
        <v>32167</v>
      </c>
      <c r="J1037">
        <v>0</v>
      </c>
      <c r="K1037">
        <v>32167</v>
      </c>
      <c r="L1037">
        <v>38094.89</v>
      </c>
      <c r="M1037">
        <v>38094.89</v>
      </c>
      <c r="N1037">
        <v>31078.560000000001</v>
      </c>
      <c r="O1037">
        <v>31078.560000000001</v>
      </c>
    </row>
    <row r="1038" spans="1:15" x14ac:dyDescent="0.25">
      <c r="A1038" s="14" t="str">
        <f>MID(Tabla1[[#This Row],[Org 2]],1,2)</f>
        <v>10</v>
      </c>
      <c r="B1038" s="21" t="s">
        <v>145</v>
      </c>
      <c r="C1038" s="21" t="s">
        <v>147</v>
      </c>
      <c r="D1038" s="15" t="str">
        <f>VLOOKUP(Tabla1[[#This Row],[Prog.]],Hoja2!B:C,2,FALSE)</f>
        <v>Iniciativas sociales</v>
      </c>
      <c r="E1038" s="16" t="str">
        <f t="shared" si="38"/>
        <v>1</v>
      </c>
      <c r="F1038" s="16" t="str">
        <f t="shared" si="39"/>
        <v>13</v>
      </c>
      <c r="G1038" s="21" t="s">
        <v>448</v>
      </c>
      <c r="H1038" t="s">
        <v>431</v>
      </c>
      <c r="I1038">
        <v>372897</v>
      </c>
      <c r="J1038">
        <v>0</v>
      </c>
      <c r="K1038">
        <v>372897</v>
      </c>
      <c r="L1038">
        <v>289118.52</v>
      </c>
      <c r="M1038">
        <v>289118.52</v>
      </c>
      <c r="N1038">
        <v>243427.5</v>
      </c>
      <c r="O1038">
        <v>243427.5</v>
      </c>
    </row>
    <row r="1039" spans="1:15" x14ac:dyDescent="0.25">
      <c r="A1039" s="14" t="str">
        <f>MID(Tabla1[[#This Row],[Org 2]],1,2)</f>
        <v>10</v>
      </c>
      <c r="B1039" s="21" t="s">
        <v>145</v>
      </c>
      <c r="C1039" s="21" t="s">
        <v>147</v>
      </c>
      <c r="D1039" s="15" t="str">
        <f>VLOOKUP(Tabla1[[#This Row],[Prog.]],Hoja2!B:C,2,FALSE)</f>
        <v>Iniciativas sociales</v>
      </c>
      <c r="E1039" s="16" t="str">
        <f t="shared" si="38"/>
        <v>1</v>
      </c>
      <c r="F1039" s="16" t="str">
        <f t="shared" si="39"/>
        <v>13</v>
      </c>
      <c r="G1039" s="21" t="s">
        <v>449</v>
      </c>
      <c r="H1039" t="s">
        <v>450</v>
      </c>
      <c r="I1039">
        <v>324081</v>
      </c>
      <c r="J1039">
        <v>0</v>
      </c>
      <c r="K1039">
        <v>324081</v>
      </c>
      <c r="L1039">
        <v>322236.40999999997</v>
      </c>
      <c r="M1039">
        <v>322236.40999999997</v>
      </c>
      <c r="N1039">
        <v>281537.05</v>
      </c>
      <c r="O1039">
        <v>281537.05</v>
      </c>
    </row>
    <row r="1040" spans="1:15" x14ac:dyDescent="0.25">
      <c r="A1040" s="14" t="str">
        <f>MID(Tabla1[[#This Row],[Org 2]],1,2)</f>
        <v>10</v>
      </c>
      <c r="B1040" s="21" t="s">
        <v>145</v>
      </c>
      <c r="C1040" s="21" t="s">
        <v>147</v>
      </c>
      <c r="D1040" s="15" t="str">
        <f>VLOOKUP(Tabla1[[#This Row],[Prog.]],Hoja2!B:C,2,FALSE)</f>
        <v>Iniciativas sociales</v>
      </c>
      <c r="E1040" s="16" t="str">
        <f t="shared" si="38"/>
        <v>2</v>
      </c>
      <c r="F1040" s="16" t="str">
        <f t="shared" si="39"/>
        <v>20</v>
      </c>
      <c r="G1040" s="21" t="s">
        <v>604</v>
      </c>
      <c r="H1040" t="s">
        <v>605</v>
      </c>
      <c r="I1040">
        <v>130000</v>
      </c>
      <c r="J1040">
        <v>-80000</v>
      </c>
      <c r="K1040">
        <v>50000</v>
      </c>
      <c r="L1040">
        <v>49999.96</v>
      </c>
      <c r="M1040">
        <v>49999.96</v>
      </c>
      <c r="N1040">
        <v>49999.48</v>
      </c>
      <c r="O1040">
        <v>49999.48</v>
      </c>
    </row>
    <row r="1041" spans="1:15" x14ac:dyDescent="0.25">
      <c r="A1041" s="14" t="str">
        <f>MID(Tabla1[[#This Row],[Org 2]],1,2)</f>
        <v>10</v>
      </c>
      <c r="B1041" s="21" t="s">
        <v>145</v>
      </c>
      <c r="C1041" s="21" t="s">
        <v>147</v>
      </c>
      <c r="D1041" s="15" t="str">
        <f>VLOOKUP(Tabla1[[#This Row],[Prog.]],Hoja2!B:C,2,FALSE)</f>
        <v>Iniciativas sociales</v>
      </c>
      <c r="E1041" s="16" t="str">
        <f t="shared" si="38"/>
        <v>2</v>
      </c>
      <c r="F1041" s="16" t="str">
        <f t="shared" si="39"/>
        <v>20</v>
      </c>
      <c r="G1041" s="21" t="s">
        <v>455</v>
      </c>
      <c r="H1041" t="s">
        <v>456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</row>
    <row r="1042" spans="1:15" x14ac:dyDescent="0.25">
      <c r="A1042" s="14" t="str">
        <f>MID(Tabla1[[#This Row],[Org 2]],1,2)</f>
        <v>10</v>
      </c>
      <c r="B1042" s="21" t="s">
        <v>145</v>
      </c>
      <c r="C1042" s="21" t="s">
        <v>147</v>
      </c>
      <c r="D1042" s="15" t="str">
        <f>VLOOKUP(Tabla1[[#This Row],[Prog.]],Hoja2!B:C,2,FALSE)</f>
        <v>Iniciativas sociales</v>
      </c>
      <c r="E1042" s="16" t="str">
        <f t="shared" si="38"/>
        <v>2</v>
      </c>
      <c r="F1042" s="16" t="str">
        <f t="shared" si="39"/>
        <v>20</v>
      </c>
      <c r="G1042" s="21" t="s">
        <v>457</v>
      </c>
      <c r="H1042" t="s">
        <v>458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</row>
    <row r="1043" spans="1:15" x14ac:dyDescent="0.25">
      <c r="A1043" s="14" t="str">
        <f>MID(Tabla1[[#This Row],[Org 2]],1,2)</f>
        <v>10</v>
      </c>
      <c r="B1043" s="21" t="s">
        <v>145</v>
      </c>
      <c r="C1043" s="21" t="s">
        <v>147</v>
      </c>
      <c r="D1043" s="15" t="str">
        <f>VLOOKUP(Tabla1[[#This Row],[Prog.]],Hoja2!B:C,2,FALSE)</f>
        <v>Iniciativas sociales</v>
      </c>
      <c r="E1043" s="16" t="str">
        <f t="shared" si="38"/>
        <v>2</v>
      </c>
      <c r="F1043" s="16" t="str">
        <f t="shared" si="39"/>
        <v>21</v>
      </c>
      <c r="G1043" s="21" t="s">
        <v>459</v>
      </c>
      <c r="H1043" t="s">
        <v>460</v>
      </c>
      <c r="I1043">
        <v>70000</v>
      </c>
      <c r="J1043">
        <v>0</v>
      </c>
      <c r="K1043">
        <v>70000</v>
      </c>
      <c r="L1043">
        <v>68917.36</v>
      </c>
      <c r="M1043">
        <v>56915.67</v>
      </c>
      <c r="N1043">
        <v>54494.78</v>
      </c>
      <c r="O1043">
        <v>54494.78</v>
      </c>
    </row>
    <row r="1044" spans="1:15" x14ac:dyDescent="0.25">
      <c r="A1044" s="14" t="str">
        <f>MID(Tabla1[[#This Row],[Org 2]],1,2)</f>
        <v>10</v>
      </c>
      <c r="B1044" s="21" t="s">
        <v>145</v>
      </c>
      <c r="C1044" s="21" t="s">
        <v>147</v>
      </c>
      <c r="D1044" s="15" t="str">
        <f>VLOOKUP(Tabla1[[#This Row],[Prog.]],Hoja2!B:C,2,FALSE)</f>
        <v>Iniciativas sociales</v>
      </c>
      <c r="E1044" s="16" t="str">
        <f t="shared" si="38"/>
        <v>2</v>
      </c>
      <c r="F1044" s="16" t="str">
        <f t="shared" si="39"/>
        <v>21</v>
      </c>
      <c r="G1044" s="21" t="s">
        <v>461</v>
      </c>
      <c r="H1044" t="s">
        <v>462</v>
      </c>
      <c r="I1044">
        <v>63785</v>
      </c>
      <c r="J1044">
        <v>0</v>
      </c>
      <c r="K1044">
        <v>63785</v>
      </c>
      <c r="L1044">
        <v>66329.11</v>
      </c>
      <c r="M1044">
        <v>66167.17</v>
      </c>
      <c r="N1044">
        <v>41912.57</v>
      </c>
      <c r="O1044">
        <v>41912.57</v>
      </c>
    </row>
    <row r="1045" spans="1:15" x14ac:dyDescent="0.25">
      <c r="A1045" s="14" t="str">
        <f>MID(Tabla1[[#This Row],[Org 2]],1,2)</f>
        <v>10</v>
      </c>
      <c r="B1045" s="21" t="s">
        <v>145</v>
      </c>
      <c r="C1045" s="21" t="s">
        <v>147</v>
      </c>
      <c r="D1045" s="15" t="str">
        <f>VLOOKUP(Tabla1[[#This Row],[Prog.]],Hoja2!B:C,2,FALSE)</f>
        <v>Iniciativas sociales</v>
      </c>
      <c r="E1045" s="16" t="str">
        <f t="shared" si="38"/>
        <v>2</v>
      </c>
      <c r="F1045" s="16" t="str">
        <f t="shared" si="39"/>
        <v>21</v>
      </c>
      <c r="G1045" s="21" t="s">
        <v>589</v>
      </c>
      <c r="H1045" t="s">
        <v>558</v>
      </c>
      <c r="I1045">
        <v>1000</v>
      </c>
      <c r="J1045">
        <v>0</v>
      </c>
      <c r="K1045">
        <v>1000</v>
      </c>
      <c r="L1045">
        <v>0</v>
      </c>
      <c r="M1045">
        <v>0</v>
      </c>
      <c r="N1045">
        <v>0</v>
      </c>
      <c r="O1045">
        <v>0</v>
      </c>
    </row>
    <row r="1046" spans="1:15" x14ac:dyDescent="0.25">
      <c r="A1046" s="14" t="str">
        <f>MID(Tabla1[[#This Row],[Org 2]],1,2)</f>
        <v>10</v>
      </c>
      <c r="B1046" s="21" t="s">
        <v>145</v>
      </c>
      <c r="C1046" s="21" t="s">
        <v>147</v>
      </c>
      <c r="D1046" s="15" t="str">
        <f>VLOOKUP(Tabla1[[#This Row],[Prog.]],Hoja2!B:C,2,FALSE)</f>
        <v>Iniciativas sociales</v>
      </c>
      <c r="E1046" s="16" t="str">
        <f t="shared" si="38"/>
        <v>2</v>
      </c>
      <c r="F1046" s="16" t="str">
        <f t="shared" si="39"/>
        <v>21</v>
      </c>
      <c r="G1046" s="21" t="s">
        <v>727</v>
      </c>
      <c r="H1046" t="s">
        <v>560</v>
      </c>
      <c r="I1046">
        <v>11523</v>
      </c>
      <c r="J1046">
        <v>0</v>
      </c>
      <c r="K1046">
        <v>11523</v>
      </c>
      <c r="L1046">
        <v>11522.1</v>
      </c>
      <c r="M1046">
        <v>11522.1</v>
      </c>
      <c r="N1046">
        <v>8593.4</v>
      </c>
      <c r="O1046">
        <v>8593.4</v>
      </c>
    </row>
    <row r="1047" spans="1:15" x14ac:dyDescent="0.25">
      <c r="A1047" s="14" t="str">
        <f>MID(Tabla1[[#This Row],[Org 2]],1,2)</f>
        <v>10</v>
      </c>
      <c r="B1047" s="21" t="s">
        <v>145</v>
      </c>
      <c r="C1047" s="21" t="s">
        <v>147</v>
      </c>
      <c r="D1047" s="15" t="str">
        <f>VLOOKUP(Tabla1[[#This Row],[Prog.]],Hoja2!B:C,2,FALSE)</f>
        <v>Iniciativas sociales</v>
      </c>
      <c r="E1047" s="16" t="str">
        <f t="shared" si="38"/>
        <v>2</v>
      </c>
      <c r="F1047" s="16" t="str">
        <f t="shared" si="39"/>
        <v>22</v>
      </c>
      <c r="G1047" s="21" t="s">
        <v>467</v>
      </c>
      <c r="H1047" t="s">
        <v>468</v>
      </c>
      <c r="I1047">
        <v>20740</v>
      </c>
      <c r="J1047">
        <v>0</v>
      </c>
      <c r="K1047">
        <v>20740</v>
      </c>
      <c r="L1047">
        <v>21329</v>
      </c>
      <c r="M1047">
        <v>21329</v>
      </c>
      <c r="N1047">
        <v>20782.259999999998</v>
      </c>
      <c r="O1047">
        <v>20782.259999999998</v>
      </c>
    </row>
    <row r="1048" spans="1:15" x14ac:dyDescent="0.25">
      <c r="A1048" s="14" t="str">
        <f>MID(Tabla1[[#This Row],[Org 2]],1,2)</f>
        <v>10</v>
      </c>
      <c r="B1048" s="21" t="s">
        <v>145</v>
      </c>
      <c r="C1048" s="21" t="s">
        <v>147</v>
      </c>
      <c r="D1048" s="15" t="str">
        <f>VLOOKUP(Tabla1[[#This Row],[Prog.]],Hoja2!B:C,2,FALSE)</f>
        <v>Iniciativas sociales</v>
      </c>
      <c r="E1048" s="16" t="str">
        <f t="shared" si="38"/>
        <v>2</v>
      </c>
      <c r="F1048" s="16" t="str">
        <f t="shared" si="39"/>
        <v>22</v>
      </c>
      <c r="G1048" s="21" t="s">
        <v>469</v>
      </c>
      <c r="H1048" t="s">
        <v>470</v>
      </c>
      <c r="I1048">
        <v>186000</v>
      </c>
      <c r="J1048">
        <v>0</v>
      </c>
      <c r="K1048">
        <v>186000</v>
      </c>
      <c r="L1048">
        <v>186000</v>
      </c>
      <c r="M1048">
        <v>186000</v>
      </c>
      <c r="N1048">
        <v>151073.94</v>
      </c>
      <c r="O1048">
        <v>151073.94</v>
      </c>
    </row>
    <row r="1049" spans="1:15" x14ac:dyDescent="0.25">
      <c r="A1049" s="14" t="str">
        <f>MID(Tabla1[[#This Row],[Org 2]],1,2)</f>
        <v>10</v>
      </c>
      <c r="B1049" s="21" t="s">
        <v>145</v>
      </c>
      <c r="C1049" s="21" t="s">
        <v>147</v>
      </c>
      <c r="D1049" s="15" t="str">
        <f>VLOOKUP(Tabla1[[#This Row],[Prog.]],Hoja2!B:C,2,FALSE)</f>
        <v>Iniciativas sociales</v>
      </c>
      <c r="E1049" s="16" t="str">
        <f t="shared" si="38"/>
        <v>2</v>
      </c>
      <c r="F1049" s="16" t="str">
        <f t="shared" si="39"/>
        <v>22</v>
      </c>
      <c r="G1049" s="21" t="s">
        <v>630</v>
      </c>
      <c r="H1049" t="s">
        <v>631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</row>
    <row r="1050" spans="1:15" x14ac:dyDescent="0.25">
      <c r="A1050" s="14" t="str">
        <f>MID(Tabla1[[#This Row],[Org 2]],1,2)</f>
        <v>10</v>
      </c>
      <c r="B1050" s="21" t="s">
        <v>145</v>
      </c>
      <c r="C1050" s="21" t="s">
        <v>147</v>
      </c>
      <c r="D1050" s="15" t="str">
        <f>VLOOKUP(Tabla1[[#This Row],[Prog.]],Hoja2!B:C,2,FALSE)</f>
        <v>Iniciativas sociales</v>
      </c>
      <c r="E1050" s="16" t="str">
        <f t="shared" si="38"/>
        <v>2</v>
      </c>
      <c r="F1050" s="16" t="str">
        <f t="shared" si="39"/>
        <v>22</v>
      </c>
      <c r="G1050" s="21" t="s">
        <v>632</v>
      </c>
      <c r="H1050" t="s">
        <v>633</v>
      </c>
      <c r="I1050">
        <v>133600</v>
      </c>
      <c r="J1050">
        <v>0</v>
      </c>
      <c r="K1050">
        <v>133600</v>
      </c>
      <c r="L1050">
        <v>139100</v>
      </c>
      <c r="M1050">
        <v>139100</v>
      </c>
      <c r="N1050">
        <v>93591.21</v>
      </c>
      <c r="O1050">
        <v>93591.21</v>
      </c>
    </row>
    <row r="1051" spans="1:15" x14ac:dyDescent="0.25">
      <c r="A1051" s="14" t="str">
        <f>MID(Tabla1[[#This Row],[Org 2]],1,2)</f>
        <v>10</v>
      </c>
      <c r="B1051" s="21" t="s">
        <v>145</v>
      </c>
      <c r="C1051" s="21" t="s">
        <v>147</v>
      </c>
      <c r="D1051" s="15" t="str">
        <f>VLOOKUP(Tabla1[[#This Row],[Prog.]],Hoja2!B:C,2,FALSE)</f>
        <v>Iniciativas sociales</v>
      </c>
      <c r="E1051" s="16" t="str">
        <f t="shared" si="38"/>
        <v>2</v>
      </c>
      <c r="F1051" s="16" t="str">
        <f t="shared" si="39"/>
        <v>22</v>
      </c>
      <c r="G1051" s="21" t="s">
        <v>592</v>
      </c>
      <c r="H1051" t="s">
        <v>593</v>
      </c>
      <c r="I1051">
        <v>5582</v>
      </c>
      <c r="J1051">
        <v>0</v>
      </c>
      <c r="K1051">
        <v>5582</v>
      </c>
      <c r="L1051">
        <v>5580.72</v>
      </c>
      <c r="M1051">
        <v>5580.72</v>
      </c>
      <c r="N1051">
        <v>0</v>
      </c>
      <c r="O1051">
        <v>0</v>
      </c>
    </row>
    <row r="1052" spans="1:15" x14ac:dyDescent="0.25">
      <c r="A1052" s="14" t="str">
        <f>MID(Tabla1[[#This Row],[Org 2]],1,2)</f>
        <v>10</v>
      </c>
      <c r="B1052" s="21" t="s">
        <v>145</v>
      </c>
      <c r="C1052" s="21" t="s">
        <v>147</v>
      </c>
      <c r="D1052" s="15" t="str">
        <f>VLOOKUP(Tabla1[[#This Row],[Prog.]],Hoja2!B:C,2,FALSE)</f>
        <v>Iniciativas sociales</v>
      </c>
      <c r="E1052" s="16" t="str">
        <f t="shared" si="38"/>
        <v>2</v>
      </c>
      <c r="F1052" s="16" t="str">
        <f t="shared" si="39"/>
        <v>22</v>
      </c>
      <c r="G1052" s="21" t="s">
        <v>473</v>
      </c>
      <c r="H1052" t="s">
        <v>474</v>
      </c>
      <c r="I1052">
        <v>10700</v>
      </c>
      <c r="J1052">
        <v>0</v>
      </c>
      <c r="K1052">
        <v>10700</v>
      </c>
      <c r="L1052">
        <v>25311.1</v>
      </c>
      <c r="M1052">
        <v>15538.91</v>
      </c>
      <c r="N1052">
        <v>11870.75</v>
      </c>
      <c r="O1052">
        <v>11870.75</v>
      </c>
    </row>
    <row r="1053" spans="1:15" x14ac:dyDescent="0.25">
      <c r="A1053" s="14" t="str">
        <f>MID(Tabla1[[#This Row],[Org 2]],1,2)</f>
        <v>10</v>
      </c>
      <c r="B1053" s="21" t="s">
        <v>145</v>
      </c>
      <c r="C1053" s="21" t="s">
        <v>147</v>
      </c>
      <c r="D1053" s="15" t="str">
        <f>VLOOKUP(Tabla1[[#This Row],[Prog.]],Hoja2!B:C,2,FALSE)</f>
        <v>Iniciativas sociales</v>
      </c>
      <c r="E1053" s="16" t="str">
        <f t="shared" si="38"/>
        <v>2</v>
      </c>
      <c r="F1053" s="16" t="str">
        <f t="shared" si="39"/>
        <v>22</v>
      </c>
      <c r="G1053" s="21" t="s">
        <v>567</v>
      </c>
      <c r="H1053" t="s">
        <v>568</v>
      </c>
      <c r="I1053">
        <v>3000</v>
      </c>
      <c r="J1053">
        <v>0</v>
      </c>
      <c r="K1053">
        <v>3000</v>
      </c>
      <c r="L1053">
        <v>13255.7</v>
      </c>
      <c r="M1053">
        <v>13255.7</v>
      </c>
      <c r="N1053">
        <v>13255.7</v>
      </c>
      <c r="O1053">
        <v>13255.7</v>
      </c>
    </row>
    <row r="1054" spans="1:15" x14ac:dyDescent="0.25">
      <c r="A1054" s="14" t="str">
        <f>MID(Tabla1[[#This Row],[Org 2]],1,2)</f>
        <v>10</v>
      </c>
      <c r="B1054" s="21" t="s">
        <v>145</v>
      </c>
      <c r="C1054" s="21" t="s">
        <v>147</v>
      </c>
      <c r="D1054" s="15" t="str">
        <f>VLOOKUP(Tabla1[[#This Row],[Prog.]],Hoja2!B:C,2,FALSE)</f>
        <v>Iniciativas sociales</v>
      </c>
      <c r="E1054" s="16" t="str">
        <f t="shared" si="38"/>
        <v>2</v>
      </c>
      <c r="F1054" s="16" t="str">
        <f t="shared" si="39"/>
        <v>22</v>
      </c>
      <c r="G1054" s="21" t="s">
        <v>479</v>
      </c>
      <c r="H1054" t="s">
        <v>480</v>
      </c>
      <c r="I1054">
        <v>1000</v>
      </c>
      <c r="J1054">
        <v>0</v>
      </c>
      <c r="K1054">
        <v>1000</v>
      </c>
      <c r="L1054">
        <v>0</v>
      </c>
      <c r="M1054">
        <v>0</v>
      </c>
      <c r="N1054">
        <v>0</v>
      </c>
      <c r="O1054">
        <v>0</v>
      </c>
    </row>
    <row r="1055" spans="1:15" x14ac:dyDescent="0.25">
      <c r="A1055" s="14" t="str">
        <f>MID(Tabla1[[#This Row],[Org 2]],1,2)</f>
        <v>10</v>
      </c>
      <c r="B1055" s="21" t="s">
        <v>145</v>
      </c>
      <c r="C1055" s="21" t="s">
        <v>147</v>
      </c>
      <c r="D1055" s="15" t="str">
        <f>VLOOKUP(Tabla1[[#This Row],[Prog.]],Hoja2!B:C,2,FALSE)</f>
        <v>Iniciativas sociales</v>
      </c>
      <c r="E1055" s="16" t="str">
        <f t="shared" si="38"/>
        <v>2</v>
      </c>
      <c r="F1055" s="16" t="str">
        <f t="shared" si="39"/>
        <v>22</v>
      </c>
      <c r="G1055" s="21" t="s">
        <v>481</v>
      </c>
      <c r="H1055" t="s">
        <v>482</v>
      </c>
      <c r="I1055">
        <v>38000</v>
      </c>
      <c r="J1055">
        <v>0</v>
      </c>
      <c r="K1055">
        <v>38000</v>
      </c>
      <c r="L1055">
        <v>30819.47</v>
      </c>
      <c r="M1055">
        <v>30819.47</v>
      </c>
      <c r="N1055">
        <v>30030.47</v>
      </c>
      <c r="O1055">
        <v>30030.47</v>
      </c>
    </row>
    <row r="1056" spans="1:15" x14ac:dyDescent="0.25">
      <c r="A1056" s="14" t="str">
        <f>MID(Tabla1[[#This Row],[Org 2]],1,2)</f>
        <v>10</v>
      </c>
      <c r="B1056" s="21" t="s">
        <v>145</v>
      </c>
      <c r="C1056" s="21" t="s">
        <v>147</v>
      </c>
      <c r="D1056" s="15" t="str">
        <f>VLOOKUP(Tabla1[[#This Row],[Prog.]],Hoja2!B:C,2,FALSE)</f>
        <v>Iniciativas sociales</v>
      </c>
      <c r="E1056" s="16" t="str">
        <f t="shared" si="38"/>
        <v>2</v>
      </c>
      <c r="F1056" s="16" t="str">
        <f t="shared" si="39"/>
        <v>22</v>
      </c>
      <c r="G1056" s="21" t="s">
        <v>839</v>
      </c>
      <c r="H1056" t="s">
        <v>840</v>
      </c>
      <c r="I1056">
        <v>12000</v>
      </c>
      <c r="J1056">
        <v>0</v>
      </c>
      <c r="K1056">
        <v>12000</v>
      </c>
      <c r="L1056">
        <v>6066.63</v>
      </c>
      <c r="M1056">
        <v>6066.63</v>
      </c>
      <c r="N1056">
        <v>5720.13</v>
      </c>
      <c r="O1056">
        <v>5720.13</v>
      </c>
    </row>
    <row r="1057" spans="1:15" x14ac:dyDescent="0.25">
      <c r="A1057" s="14" t="str">
        <f>MID(Tabla1[[#This Row],[Org 2]],1,2)</f>
        <v>10</v>
      </c>
      <c r="B1057" s="21" t="s">
        <v>145</v>
      </c>
      <c r="C1057" s="21" t="s">
        <v>147</v>
      </c>
      <c r="D1057" s="15" t="str">
        <f>VLOOKUP(Tabla1[[#This Row],[Prog.]],Hoja2!B:C,2,FALSE)</f>
        <v>Iniciativas sociales</v>
      </c>
      <c r="E1057" s="16" t="str">
        <f t="shared" si="38"/>
        <v>2</v>
      </c>
      <c r="F1057" s="16" t="str">
        <f t="shared" si="39"/>
        <v>22</v>
      </c>
      <c r="G1057" s="21" t="s">
        <v>841</v>
      </c>
      <c r="H1057" t="s">
        <v>842</v>
      </c>
      <c r="I1057">
        <v>18750</v>
      </c>
      <c r="J1057">
        <v>0</v>
      </c>
      <c r="K1057">
        <v>18750</v>
      </c>
      <c r="L1057">
        <v>18836.240000000002</v>
      </c>
      <c r="M1057">
        <v>18836.240000000002</v>
      </c>
      <c r="N1057">
        <v>7745.43</v>
      </c>
      <c r="O1057">
        <v>7745.43</v>
      </c>
    </row>
    <row r="1058" spans="1:15" x14ac:dyDescent="0.25">
      <c r="A1058" s="14" t="str">
        <f>MID(Tabla1[[#This Row],[Org 2]],1,2)</f>
        <v>10</v>
      </c>
      <c r="B1058" s="21" t="s">
        <v>145</v>
      </c>
      <c r="C1058" s="21" t="s">
        <v>147</v>
      </c>
      <c r="D1058" s="15" t="str">
        <f>VLOOKUP(Tabla1[[#This Row],[Prog.]],Hoja2!B:C,2,FALSE)</f>
        <v>Iniciativas sociales</v>
      </c>
      <c r="E1058" s="16" t="str">
        <f t="shared" si="38"/>
        <v>2</v>
      </c>
      <c r="F1058" s="16" t="str">
        <f t="shared" si="39"/>
        <v>22</v>
      </c>
      <c r="G1058" s="21" t="s">
        <v>843</v>
      </c>
      <c r="H1058" t="s">
        <v>844</v>
      </c>
      <c r="I1058">
        <v>36000</v>
      </c>
      <c r="J1058">
        <v>0</v>
      </c>
      <c r="K1058">
        <v>36000</v>
      </c>
      <c r="L1058">
        <v>24796.34</v>
      </c>
      <c r="M1058">
        <v>24796.34</v>
      </c>
      <c r="N1058">
        <v>21764.09</v>
      </c>
      <c r="O1058">
        <v>21764.09</v>
      </c>
    </row>
    <row r="1059" spans="1:15" x14ac:dyDescent="0.25">
      <c r="A1059" s="14" t="str">
        <f>MID(Tabla1[[#This Row],[Org 2]],1,2)</f>
        <v>10</v>
      </c>
      <c r="B1059" s="21" t="s">
        <v>145</v>
      </c>
      <c r="C1059" s="21" t="s">
        <v>147</v>
      </c>
      <c r="D1059" s="15" t="str">
        <f>VLOOKUP(Tabla1[[#This Row],[Prog.]],Hoja2!B:C,2,FALSE)</f>
        <v>Iniciativas sociales</v>
      </c>
      <c r="E1059" s="16" t="str">
        <f t="shared" si="38"/>
        <v>2</v>
      </c>
      <c r="F1059" s="16" t="str">
        <f t="shared" si="39"/>
        <v>22</v>
      </c>
      <c r="G1059" s="21" t="s">
        <v>483</v>
      </c>
      <c r="H1059" t="s">
        <v>484</v>
      </c>
      <c r="I1059">
        <v>21500</v>
      </c>
      <c r="J1059">
        <v>43700</v>
      </c>
      <c r="K1059">
        <v>65200</v>
      </c>
      <c r="L1059">
        <v>102918.11</v>
      </c>
      <c r="M1059">
        <v>102918.11</v>
      </c>
      <c r="N1059">
        <v>70454.41</v>
      </c>
      <c r="O1059">
        <v>70454.41</v>
      </c>
    </row>
    <row r="1060" spans="1:15" x14ac:dyDescent="0.25">
      <c r="A1060" s="14" t="str">
        <f>MID(Tabla1[[#This Row],[Org 2]],1,2)</f>
        <v>10</v>
      </c>
      <c r="B1060" s="21" t="s">
        <v>145</v>
      </c>
      <c r="C1060" s="21" t="s">
        <v>147</v>
      </c>
      <c r="D1060" s="15" t="str">
        <f>VLOOKUP(Tabla1[[#This Row],[Prog.]],Hoja2!B:C,2,FALSE)</f>
        <v>Iniciativas sociales</v>
      </c>
      <c r="E1060" s="16" t="str">
        <f t="shared" si="38"/>
        <v>2</v>
      </c>
      <c r="F1060" s="16" t="str">
        <f t="shared" si="39"/>
        <v>22</v>
      </c>
      <c r="G1060" s="21" t="s">
        <v>485</v>
      </c>
      <c r="H1060" t="s">
        <v>486</v>
      </c>
      <c r="I1060">
        <v>370000</v>
      </c>
      <c r="J1060">
        <v>0</v>
      </c>
      <c r="K1060">
        <v>370000</v>
      </c>
      <c r="L1060">
        <v>370312.64</v>
      </c>
      <c r="M1060">
        <v>370312.64</v>
      </c>
      <c r="N1060">
        <v>308609.74</v>
      </c>
      <c r="O1060">
        <v>308609.74</v>
      </c>
    </row>
    <row r="1061" spans="1:15" x14ac:dyDescent="0.25">
      <c r="A1061" s="14" t="str">
        <f>MID(Tabla1[[#This Row],[Org 2]],1,2)</f>
        <v>10</v>
      </c>
      <c r="B1061" s="21" t="s">
        <v>145</v>
      </c>
      <c r="C1061" s="21" t="s">
        <v>147</v>
      </c>
      <c r="D1061" s="15" t="str">
        <f>VLOOKUP(Tabla1[[#This Row],[Prog.]],Hoja2!B:C,2,FALSE)</f>
        <v>Iniciativas sociales</v>
      </c>
      <c r="E1061" s="16" t="str">
        <f t="shared" si="38"/>
        <v>2</v>
      </c>
      <c r="F1061" s="16" t="str">
        <f t="shared" si="39"/>
        <v>22</v>
      </c>
      <c r="G1061" s="21" t="s">
        <v>487</v>
      </c>
      <c r="H1061" t="s">
        <v>488</v>
      </c>
      <c r="I1061">
        <v>10000</v>
      </c>
      <c r="J1061">
        <v>0</v>
      </c>
      <c r="K1061">
        <v>10000</v>
      </c>
      <c r="L1061">
        <v>21723.13</v>
      </c>
      <c r="M1061">
        <v>21723.13</v>
      </c>
      <c r="N1061">
        <v>0</v>
      </c>
      <c r="O1061">
        <v>0</v>
      </c>
    </row>
    <row r="1062" spans="1:15" x14ac:dyDescent="0.25">
      <c r="A1062" s="14" t="str">
        <f>MID(Tabla1[[#This Row],[Org 2]],1,2)</f>
        <v>10</v>
      </c>
      <c r="B1062" s="21" t="s">
        <v>145</v>
      </c>
      <c r="C1062" s="21" t="s">
        <v>147</v>
      </c>
      <c r="D1062" s="15" t="str">
        <f>VLOOKUP(Tabla1[[#This Row],[Prog.]],Hoja2!B:C,2,FALSE)</f>
        <v>Iniciativas sociales</v>
      </c>
      <c r="E1062" s="16" t="str">
        <f t="shared" si="38"/>
        <v>2</v>
      </c>
      <c r="F1062" s="16" t="str">
        <f t="shared" si="39"/>
        <v>22</v>
      </c>
      <c r="G1062" s="21" t="s">
        <v>489</v>
      </c>
      <c r="H1062" t="s">
        <v>490</v>
      </c>
      <c r="I1062">
        <v>3076084</v>
      </c>
      <c r="J1062">
        <v>12108.53</v>
      </c>
      <c r="K1062">
        <v>3088192.53</v>
      </c>
      <c r="L1062">
        <v>3020902.31</v>
      </c>
      <c r="M1062">
        <v>3020902.31</v>
      </c>
      <c r="N1062">
        <v>2412485.0099999998</v>
      </c>
      <c r="O1062">
        <v>2386972.04</v>
      </c>
    </row>
    <row r="1063" spans="1:15" x14ac:dyDescent="0.25">
      <c r="A1063" s="14" t="str">
        <f>MID(Tabla1[[#This Row],[Org 2]],1,2)</f>
        <v>10</v>
      </c>
      <c r="B1063" s="21" t="s">
        <v>145</v>
      </c>
      <c r="C1063" s="21" t="s">
        <v>147</v>
      </c>
      <c r="D1063" s="15" t="str">
        <f>VLOOKUP(Tabla1[[#This Row],[Prog.]],Hoja2!B:C,2,FALSE)</f>
        <v>Iniciativas sociales</v>
      </c>
      <c r="E1063" s="16" t="str">
        <f t="shared" si="38"/>
        <v>2</v>
      </c>
      <c r="F1063" s="16" t="str">
        <f t="shared" si="39"/>
        <v>23</v>
      </c>
      <c r="G1063" s="21" t="s">
        <v>491</v>
      </c>
      <c r="H1063" t="s">
        <v>492</v>
      </c>
      <c r="I1063">
        <v>300</v>
      </c>
      <c r="J1063">
        <v>0</v>
      </c>
      <c r="K1063">
        <v>300</v>
      </c>
      <c r="L1063">
        <v>0</v>
      </c>
      <c r="M1063">
        <v>0</v>
      </c>
      <c r="N1063">
        <v>0</v>
      </c>
      <c r="O1063">
        <v>0</v>
      </c>
    </row>
    <row r="1064" spans="1:15" x14ac:dyDescent="0.25">
      <c r="A1064" s="14" t="str">
        <f>MID(Tabla1[[#This Row],[Org 2]],1,2)</f>
        <v>10</v>
      </c>
      <c r="B1064" s="21" t="s">
        <v>145</v>
      </c>
      <c r="C1064" s="21" t="s">
        <v>147</v>
      </c>
      <c r="D1064" s="15" t="str">
        <f>VLOOKUP(Tabla1[[#This Row],[Prog.]],Hoja2!B:C,2,FALSE)</f>
        <v>Iniciativas sociales</v>
      </c>
      <c r="E1064" s="16" t="str">
        <f t="shared" si="38"/>
        <v>2</v>
      </c>
      <c r="F1064" s="16" t="str">
        <f t="shared" si="39"/>
        <v>23</v>
      </c>
      <c r="G1064" s="21" t="s">
        <v>493</v>
      </c>
      <c r="H1064" t="s">
        <v>494</v>
      </c>
      <c r="I1064">
        <v>300</v>
      </c>
      <c r="J1064">
        <v>0</v>
      </c>
      <c r="K1064">
        <v>300</v>
      </c>
      <c r="L1064">
        <v>55</v>
      </c>
      <c r="M1064">
        <v>55</v>
      </c>
      <c r="N1064">
        <v>55</v>
      </c>
      <c r="O1064">
        <v>55</v>
      </c>
    </row>
    <row r="1065" spans="1:15" x14ac:dyDescent="0.25">
      <c r="A1065" s="14" t="str">
        <f>MID(Tabla1[[#This Row],[Org 2]],1,2)</f>
        <v>10</v>
      </c>
      <c r="B1065" s="21" t="s">
        <v>145</v>
      </c>
      <c r="C1065" s="21" t="s">
        <v>147</v>
      </c>
      <c r="D1065" s="15" t="str">
        <f>VLOOKUP(Tabla1[[#This Row],[Prog.]],Hoja2!B:C,2,FALSE)</f>
        <v>Iniciativas sociales</v>
      </c>
      <c r="E1065" s="16" t="str">
        <f t="shared" si="38"/>
        <v>4</v>
      </c>
      <c r="F1065" s="16" t="str">
        <f t="shared" si="39"/>
        <v>48</v>
      </c>
      <c r="G1065" s="21" t="s">
        <v>751</v>
      </c>
      <c r="H1065" t="s">
        <v>752</v>
      </c>
      <c r="I1065">
        <v>53240</v>
      </c>
      <c r="J1065">
        <v>0</v>
      </c>
      <c r="K1065">
        <v>53240</v>
      </c>
      <c r="L1065">
        <v>51540.82</v>
      </c>
      <c r="M1065">
        <v>51540.82</v>
      </c>
      <c r="N1065">
        <v>51540.82</v>
      </c>
      <c r="O1065">
        <v>51540.82</v>
      </c>
    </row>
    <row r="1066" spans="1:15" x14ac:dyDescent="0.25">
      <c r="A1066" s="14" t="str">
        <f>MID(Tabla1[[#This Row],[Org 2]],1,2)</f>
        <v>10</v>
      </c>
      <c r="B1066" s="21" t="s">
        <v>145</v>
      </c>
      <c r="C1066" s="21" t="s">
        <v>147</v>
      </c>
      <c r="D1066" s="15" t="str">
        <f>VLOOKUP(Tabla1[[#This Row],[Prog.]],Hoja2!B:C,2,FALSE)</f>
        <v>Iniciativas sociales</v>
      </c>
      <c r="E1066" s="16" t="str">
        <f t="shared" si="38"/>
        <v>4</v>
      </c>
      <c r="F1066" s="16" t="str">
        <f t="shared" si="39"/>
        <v>48</v>
      </c>
      <c r="G1066" s="21" t="s">
        <v>829</v>
      </c>
      <c r="H1066" t="s">
        <v>830</v>
      </c>
      <c r="I1066">
        <v>101700</v>
      </c>
      <c r="J1066">
        <v>0</v>
      </c>
      <c r="K1066">
        <v>101700</v>
      </c>
      <c r="L1066">
        <v>101700</v>
      </c>
      <c r="M1066">
        <v>101700</v>
      </c>
      <c r="N1066">
        <v>101700</v>
      </c>
      <c r="O1066">
        <v>101700</v>
      </c>
    </row>
    <row r="1067" spans="1:15" x14ac:dyDescent="0.25">
      <c r="A1067" s="14" t="str">
        <f>MID(Tabla1[[#This Row],[Org 2]],1,2)</f>
        <v>10</v>
      </c>
      <c r="B1067" s="21" t="s">
        <v>145</v>
      </c>
      <c r="C1067" s="21" t="s">
        <v>147</v>
      </c>
      <c r="D1067" s="15" t="str">
        <f>VLOOKUP(Tabla1[[#This Row],[Prog.]],Hoja2!B:C,2,FALSE)</f>
        <v>Iniciativas sociales</v>
      </c>
      <c r="E1067" s="16" t="str">
        <f t="shared" si="38"/>
        <v>4</v>
      </c>
      <c r="F1067" s="16" t="str">
        <f t="shared" si="39"/>
        <v>48</v>
      </c>
      <c r="G1067" s="21" t="s">
        <v>845</v>
      </c>
      <c r="H1067" t="s">
        <v>846</v>
      </c>
      <c r="I1067">
        <v>33660</v>
      </c>
      <c r="J1067">
        <v>0</v>
      </c>
      <c r="K1067">
        <v>33660</v>
      </c>
      <c r="L1067">
        <v>33660</v>
      </c>
      <c r="M1067">
        <v>33660</v>
      </c>
      <c r="N1067">
        <v>33660</v>
      </c>
      <c r="O1067">
        <v>33660</v>
      </c>
    </row>
    <row r="1068" spans="1:15" x14ac:dyDescent="0.25">
      <c r="A1068" s="14" t="str">
        <f>MID(Tabla1[[#This Row],[Org 2]],1,2)</f>
        <v>10</v>
      </c>
      <c r="B1068" s="21" t="s">
        <v>145</v>
      </c>
      <c r="C1068" s="21" t="s">
        <v>147</v>
      </c>
      <c r="D1068" s="15" t="str">
        <f>VLOOKUP(Tabla1[[#This Row],[Prog.]],Hoja2!B:C,2,FALSE)</f>
        <v>Iniciativas sociales</v>
      </c>
      <c r="E1068" s="16" t="str">
        <f t="shared" si="38"/>
        <v>4</v>
      </c>
      <c r="F1068" s="16" t="str">
        <f t="shared" si="39"/>
        <v>48</v>
      </c>
      <c r="G1068" s="21" t="s">
        <v>847</v>
      </c>
      <c r="H1068" t="s">
        <v>848</v>
      </c>
      <c r="I1068">
        <v>14850</v>
      </c>
      <c r="J1068">
        <v>0</v>
      </c>
      <c r="K1068">
        <v>14850</v>
      </c>
      <c r="L1068">
        <v>14850</v>
      </c>
      <c r="M1068">
        <v>14850</v>
      </c>
      <c r="N1068">
        <v>14850</v>
      </c>
      <c r="O1068">
        <v>14850</v>
      </c>
    </row>
    <row r="1069" spans="1:15" x14ac:dyDescent="0.25">
      <c r="A1069" s="14" t="str">
        <f>MID(Tabla1[[#This Row],[Org 2]],1,2)</f>
        <v>10</v>
      </c>
      <c r="B1069" s="21" t="s">
        <v>145</v>
      </c>
      <c r="C1069" s="21" t="s">
        <v>147</v>
      </c>
      <c r="D1069" s="15" t="str">
        <f>VLOOKUP(Tabla1[[#This Row],[Prog.]],Hoja2!B:C,2,FALSE)</f>
        <v>Iniciativas sociales</v>
      </c>
      <c r="E1069" s="16" t="str">
        <f t="shared" si="38"/>
        <v>4</v>
      </c>
      <c r="F1069" s="16" t="str">
        <f t="shared" si="39"/>
        <v>48</v>
      </c>
      <c r="G1069" s="21" t="s">
        <v>849</v>
      </c>
      <c r="H1069" t="s">
        <v>850</v>
      </c>
      <c r="I1069">
        <v>8910</v>
      </c>
      <c r="J1069">
        <v>0</v>
      </c>
      <c r="K1069">
        <v>8910</v>
      </c>
      <c r="L1069">
        <v>8910</v>
      </c>
      <c r="M1069">
        <v>8910</v>
      </c>
      <c r="N1069">
        <v>8910</v>
      </c>
      <c r="O1069">
        <v>8910</v>
      </c>
    </row>
    <row r="1070" spans="1:15" x14ac:dyDescent="0.25">
      <c r="A1070" s="14" t="str">
        <f>MID(Tabla1[[#This Row],[Org 2]],1,2)</f>
        <v>10</v>
      </c>
      <c r="B1070" s="21" t="s">
        <v>145</v>
      </c>
      <c r="C1070" s="21" t="s">
        <v>147</v>
      </c>
      <c r="D1070" s="15" t="str">
        <f>VLOOKUP(Tabla1[[#This Row],[Prog.]],Hoja2!B:C,2,FALSE)</f>
        <v>Iniciativas sociales</v>
      </c>
      <c r="E1070" s="16" t="str">
        <f t="shared" si="38"/>
        <v>4</v>
      </c>
      <c r="F1070" s="16" t="str">
        <f t="shared" si="39"/>
        <v>48</v>
      </c>
      <c r="G1070" s="21" t="s">
        <v>851</v>
      </c>
      <c r="H1070" t="s">
        <v>852</v>
      </c>
      <c r="I1070">
        <v>3500</v>
      </c>
      <c r="J1070">
        <v>0</v>
      </c>
      <c r="K1070">
        <v>3500</v>
      </c>
      <c r="L1070">
        <v>3500</v>
      </c>
      <c r="M1070">
        <v>3500</v>
      </c>
      <c r="N1070">
        <v>3500</v>
      </c>
      <c r="O1070">
        <v>3500</v>
      </c>
    </row>
    <row r="1071" spans="1:15" x14ac:dyDescent="0.25">
      <c r="A1071" s="14" t="str">
        <f>MID(Tabla1[[#This Row],[Org 2]],1,2)</f>
        <v>10</v>
      </c>
      <c r="B1071" s="21" t="s">
        <v>145</v>
      </c>
      <c r="C1071" s="21" t="s">
        <v>147</v>
      </c>
      <c r="D1071" s="15" t="str">
        <f>VLOOKUP(Tabla1[[#This Row],[Prog.]],Hoja2!B:C,2,FALSE)</f>
        <v>Iniciativas sociales</v>
      </c>
      <c r="E1071" s="16" t="str">
        <f t="shared" si="38"/>
        <v>4</v>
      </c>
      <c r="F1071" s="16" t="str">
        <f t="shared" si="39"/>
        <v>48</v>
      </c>
      <c r="G1071" s="21" t="s">
        <v>853</v>
      </c>
      <c r="H1071" t="s">
        <v>854</v>
      </c>
      <c r="I1071">
        <v>2970</v>
      </c>
      <c r="J1071">
        <v>0</v>
      </c>
      <c r="K1071">
        <v>2970</v>
      </c>
      <c r="L1071">
        <v>2970</v>
      </c>
      <c r="M1071">
        <v>2970</v>
      </c>
      <c r="N1071">
        <v>2970</v>
      </c>
      <c r="O1071">
        <v>2970</v>
      </c>
    </row>
    <row r="1072" spans="1:15" x14ac:dyDescent="0.25">
      <c r="A1072" s="14" t="str">
        <f>MID(Tabla1[[#This Row],[Org 2]],1,2)</f>
        <v>10</v>
      </c>
      <c r="B1072" s="21" t="s">
        <v>145</v>
      </c>
      <c r="C1072" s="21" t="s">
        <v>147</v>
      </c>
      <c r="D1072" s="15" t="str">
        <f>VLOOKUP(Tabla1[[#This Row],[Prog.]],Hoja2!B:C,2,FALSE)</f>
        <v>Iniciativas sociales</v>
      </c>
      <c r="E1072" s="16" t="str">
        <f t="shared" si="38"/>
        <v>4</v>
      </c>
      <c r="F1072" s="16" t="str">
        <f t="shared" si="39"/>
        <v>48</v>
      </c>
      <c r="G1072" s="21" t="s">
        <v>855</v>
      </c>
      <c r="H1072" t="s">
        <v>856</v>
      </c>
      <c r="I1072">
        <v>7700</v>
      </c>
      <c r="J1072">
        <v>0</v>
      </c>
      <c r="K1072">
        <v>7700</v>
      </c>
      <c r="L1072">
        <v>7700</v>
      </c>
      <c r="M1072">
        <v>7700</v>
      </c>
      <c r="N1072">
        <v>7700</v>
      </c>
      <c r="O1072">
        <v>7700</v>
      </c>
    </row>
    <row r="1073" spans="1:15" x14ac:dyDescent="0.25">
      <c r="A1073" s="14" t="str">
        <f>MID(Tabla1[[#This Row],[Org 2]],1,2)</f>
        <v>10</v>
      </c>
      <c r="B1073" s="21" t="s">
        <v>145</v>
      </c>
      <c r="C1073" s="21" t="s">
        <v>147</v>
      </c>
      <c r="D1073" s="15" t="str">
        <f>VLOOKUP(Tabla1[[#This Row],[Prog.]],Hoja2!B:C,2,FALSE)</f>
        <v>Iniciativas sociales</v>
      </c>
      <c r="E1073" s="16" t="str">
        <f t="shared" si="38"/>
        <v>4</v>
      </c>
      <c r="F1073" s="16" t="str">
        <f t="shared" si="39"/>
        <v>48</v>
      </c>
      <c r="G1073" s="21" t="s">
        <v>857</v>
      </c>
      <c r="H1073" t="s">
        <v>858</v>
      </c>
      <c r="I1073">
        <v>5850</v>
      </c>
      <c r="J1073">
        <v>0</v>
      </c>
      <c r="K1073">
        <v>5850</v>
      </c>
      <c r="L1073">
        <v>5850</v>
      </c>
      <c r="M1073">
        <v>5850</v>
      </c>
      <c r="N1073">
        <v>5850</v>
      </c>
      <c r="O1073">
        <v>5850</v>
      </c>
    </row>
    <row r="1074" spans="1:15" x14ac:dyDescent="0.25">
      <c r="A1074" s="14" t="str">
        <f>MID(Tabla1[[#This Row],[Org 2]],1,2)</f>
        <v>10</v>
      </c>
      <c r="B1074" s="21" t="s">
        <v>145</v>
      </c>
      <c r="C1074" s="21" t="s">
        <v>147</v>
      </c>
      <c r="D1074" s="15" t="str">
        <f>VLOOKUP(Tabla1[[#This Row],[Prog.]],Hoja2!B:C,2,FALSE)</f>
        <v>Iniciativas sociales</v>
      </c>
      <c r="E1074" s="16" t="str">
        <f t="shared" si="38"/>
        <v>4</v>
      </c>
      <c r="F1074" s="16" t="str">
        <f t="shared" si="39"/>
        <v>48</v>
      </c>
      <c r="G1074" s="21" t="s">
        <v>859</v>
      </c>
      <c r="H1074" t="s">
        <v>860</v>
      </c>
      <c r="I1074">
        <v>4000</v>
      </c>
      <c r="J1074">
        <v>0</v>
      </c>
      <c r="K1074">
        <v>4000</v>
      </c>
      <c r="L1074">
        <v>4000</v>
      </c>
      <c r="M1074">
        <v>4000</v>
      </c>
      <c r="N1074">
        <v>4000</v>
      </c>
      <c r="O1074">
        <v>4000</v>
      </c>
    </row>
    <row r="1075" spans="1:15" x14ac:dyDescent="0.25">
      <c r="A1075" s="14" t="str">
        <f>MID(Tabla1[[#This Row],[Org 2]],1,2)</f>
        <v>10</v>
      </c>
      <c r="B1075" s="21" t="s">
        <v>145</v>
      </c>
      <c r="C1075" s="21" t="s">
        <v>147</v>
      </c>
      <c r="D1075" s="15" t="str">
        <f>VLOOKUP(Tabla1[[#This Row],[Prog.]],Hoja2!B:C,2,FALSE)</f>
        <v>Iniciativas sociales</v>
      </c>
      <c r="E1075" s="16" t="str">
        <f t="shared" si="38"/>
        <v>4</v>
      </c>
      <c r="F1075" s="16" t="str">
        <f t="shared" si="39"/>
        <v>48</v>
      </c>
      <c r="G1075" s="21" t="s">
        <v>861</v>
      </c>
      <c r="H1075" t="s">
        <v>862</v>
      </c>
      <c r="I1075">
        <v>1500</v>
      </c>
      <c r="J1075">
        <v>0</v>
      </c>
      <c r="K1075">
        <v>1500</v>
      </c>
      <c r="L1075">
        <v>1500</v>
      </c>
      <c r="M1075">
        <v>1500</v>
      </c>
      <c r="N1075">
        <v>1500</v>
      </c>
      <c r="O1075">
        <v>1500</v>
      </c>
    </row>
    <row r="1076" spans="1:15" x14ac:dyDescent="0.25">
      <c r="A1076" s="14" t="str">
        <f>MID(Tabla1[[#This Row],[Org 2]],1,2)</f>
        <v>10</v>
      </c>
      <c r="B1076" s="21" t="s">
        <v>145</v>
      </c>
      <c r="C1076" s="21" t="s">
        <v>147</v>
      </c>
      <c r="D1076" s="15" t="str">
        <f>VLOOKUP(Tabla1[[#This Row],[Prog.]],Hoja2!B:C,2,FALSE)</f>
        <v>Iniciativas sociales</v>
      </c>
      <c r="E1076" s="16" t="str">
        <f t="shared" si="38"/>
        <v>4</v>
      </c>
      <c r="F1076" s="16" t="str">
        <f t="shared" si="39"/>
        <v>48</v>
      </c>
      <c r="G1076" s="21" t="s">
        <v>863</v>
      </c>
      <c r="H1076" t="s">
        <v>864</v>
      </c>
      <c r="I1076">
        <v>66000</v>
      </c>
      <c r="J1076">
        <v>0</v>
      </c>
      <c r="K1076">
        <v>66000</v>
      </c>
      <c r="L1076">
        <v>66000</v>
      </c>
      <c r="M1076">
        <v>66000</v>
      </c>
      <c r="N1076">
        <v>66000</v>
      </c>
      <c r="O1076">
        <v>66000</v>
      </c>
    </row>
    <row r="1077" spans="1:15" x14ac:dyDescent="0.25">
      <c r="A1077" s="14" t="str">
        <f>MID(Tabla1[[#This Row],[Org 2]],1,2)</f>
        <v>10</v>
      </c>
      <c r="B1077" s="21" t="s">
        <v>145</v>
      </c>
      <c r="C1077" s="21" t="s">
        <v>147</v>
      </c>
      <c r="D1077" s="15" t="str">
        <f>VLOOKUP(Tabla1[[#This Row],[Prog.]],Hoja2!B:C,2,FALSE)</f>
        <v>Iniciativas sociales</v>
      </c>
      <c r="E1077" s="16" t="str">
        <f t="shared" si="38"/>
        <v>4</v>
      </c>
      <c r="F1077" s="16" t="str">
        <f t="shared" si="39"/>
        <v>48</v>
      </c>
      <c r="G1077" s="21" t="s">
        <v>865</v>
      </c>
      <c r="H1077" t="s">
        <v>866</v>
      </c>
      <c r="I1077">
        <v>3000</v>
      </c>
      <c r="J1077">
        <v>0</v>
      </c>
      <c r="K1077">
        <v>3000</v>
      </c>
      <c r="L1077">
        <v>3000</v>
      </c>
      <c r="M1077">
        <v>3000</v>
      </c>
      <c r="N1077">
        <v>3000</v>
      </c>
      <c r="O1077">
        <v>3000</v>
      </c>
    </row>
    <row r="1078" spans="1:15" x14ac:dyDescent="0.25">
      <c r="A1078" s="14" t="str">
        <f>MID(Tabla1[[#This Row],[Org 2]],1,2)</f>
        <v>10</v>
      </c>
      <c r="B1078" s="21" t="s">
        <v>145</v>
      </c>
      <c r="C1078" s="21" t="s">
        <v>147</v>
      </c>
      <c r="D1078" s="15" t="str">
        <f>VLOOKUP(Tabla1[[#This Row],[Prog.]],Hoja2!B:C,2,FALSE)</f>
        <v>Iniciativas sociales</v>
      </c>
      <c r="E1078" s="16" t="str">
        <f t="shared" si="38"/>
        <v>4</v>
      </c>
      <c r="F1078" s="16" t="str">
        <f t="shared" si="39"/>
        <v>48</v>
      </c>
      <c r="G1078" s="21" t="s">
        <v>867</v>
      </c>
      <c r="H1078" t="s">
        <v>868</v>
      </c>
      <c r="I1078">
        <v>25000</v>
      </c>
      <c r="J1078">
        <v>0</v>
      </c>
      <c r="K1078">
        <v>25000</v>
      </c>
      <c r="L1078">
        <v>25000</v>
      </c>
      <c r="M1078">
        <v>25000</v>
      </c>
      <c r="N1078">
        <v>25000</v>
      </c>
      <c r="O1078">
        <v>25000</v>
      </c>
    </row>
    <row r="1079" spans="1:15" x14ac:dyDescent="0.25">
      <c r="A1079" s="14" t="str">
        <f>MID(Tabla1[[#This Row],[Org 2]],1,2)</f>
        <v>10</v>
      </c>
      <c r="B1079" s="21" t="s">
        <v>145</v>
      </c>
      <c r="C1079" s="21" t="s">
        <v>147</v>
      </c>
      <c r="D1079" s="15" t="str">
        <f>VLOOKUP(Tabla1[[#This Row],[Prog.]],Hoja2!B:C,2,FALSE)</f>
        <v>Iniciativas sociales</v>
      </c>
      <c r="E1079" s="16" t="str">
        <f t="shared" si="38"/>
        <v>4</v>
      </c>
      <c r="F1079" s="16" t="str">
        <f t="shared" si="39"/>
        <v>49</v>
      </c>
      <c r="G1079" s="21" t="s">
        <v>869</v>
      </c>
      <c r="H1079" t="s">
        <v>870</v>
      </c>
      <c r="I1079">
        <v>20000</v>
      </c>
      <c r="J1079">
        <v>0</v>
      </c>
      <c r="K1079">
        <v>20000</v>
      </c>
      <c r="L1079">
        <v>20000</v>
      </c>
      <c r="M1079">
        <v>20000</v>
      </c>
      <c r="N1079">
        <v>20000</v>
      </c>
      <c r="O1079">
        <v>20000</v>
      </c>
    </row>
    <row r="1080" spans="1:15" x14ac:dyDescent="0.25">
      <c r="A1080" s="14" t="str">
        <f>MID(Tabla1[[#This Row],[Org 2]],1,2)</f>
        <v>10</v>
      </c>
      <c r="B1080" s="21" t="s">
        <v>145</v>
      </c>
      <c r="C1080" s="21" t="s">
        <v>147</v>
      </c>
      <c r="D1080" s="15" t="str">
        <f>VLOOKUP(Tabla1[[#This Row],[Prog.]],Hoja2!B:C,2,FALSE)</f>
        <v>Iniciativas sociales</v>
      </c>
      <c r="E1080" s="16" t="str">
        <f t="shared" si="38"/>
        <v>4</v>
      </c>
      <c r="F1080" s="16" t="str">
        <f t="shared" si="39"/>
        <v>49</v>
      </c>
      <c r="G1080" s="21" t="s">
        <v>871</v>
      </c>
      <c r="H1080" t="s">
        <v>872</v>
      </c>
      <c r="I1080">
        <v>10000</v>
      </c>
      <c r="J1080">
        <v>0</v>
      </c>
      <c r="K1080">
        <v>10000</v>
      </c>
      <c r="L1080">
        <v>10000</v>
      </c>
      <c r="M1080">
        <v>10000</v>
      </c>
      <c r="N1080">
        <v>10000</v>
      </c>
      <c r="O1080">
        <v>10000</v>
      </c>
    </row>
    <row r="1081" spans="1:15" x14ac:dyDescent="0.25">
      <c r="A1081" s="14" t="str">
        <f>MID(Tabla1[[#This Row],[Org 2]],1,2)</f>
        <v>10</v>
      </c>
      <c r="B1081" s="21" t="s">
        <v>145</v>
      </c>
      <c r="C1081" s="21" t="s">
        <v>147</v>
      </c>
      <c r="D1081" s="15" t="str">
        <f>VLOOKUP(Tabla1[[#This Row],[Prog.]],Hoja2!B:C,2,FALSE)</f>
        <v>Iniciativas sociales</v>
      </c>
      <c r="E1081" s="16" t="str">
        <f t="shared" si="38"/>
        <v>4</v>
      </c>
      <c r="F1081" s="16" t="str">
        <f t="shared" si="39"/>
        <v>49</v>
      </c>
      <c r="G1081" s="21" t="s">
        <v>873</v>
      </c>
      <c r="H1081" t="s">
        <v>874</v>
      </c>
      <c r="I1081">
        <v>10000</v>
      </c>
      <c r="J1081">
        <v>0</v>
      </c>
      <c r="K1081">
        <v>10000</v>
      </c>
      <c r="L1081">
        <v>10000</v>
      </c>
      <c r="M1081">
        <v>10000</v>
      </c>
      <c r="N1081">
        <v>10000</v>
      </c>
      <c r="O1081">
        <v>10000</v>
      </c>
    </row>
    <row r="1082" spans="1:15" x14ac:dyDescent="0.25">
      <c r="A1082" s="14" t="str">
        <f>MID(Tabla1[[#This Row],[Org 2]],1,2)</f>
        <v>10</v>
      </c>
      <c r="B1082" s="21" t="s">
        <v>145</v>
      </c>
      <c r="C1082" s="21" t="s">
        <v>147</v>
      </c>
      <c r="D1082" s="15" t="str">
        <f>VLOOKUP(Tabla1[[#This Row],[Prog.]],Hoja2!B:C,2,FALSE)</f>
        <v>Iniciativas sociales</v>
      </c>
      <c r="E1082" s="16" t="str">
        <f t="shared" si="38"/>
        <v>4</v>
      </c>
      <c r="F1082" s="16" t="str">
        <f t="shared" si="39"/>
        <v>49</v>
      </c>
      <c r="G1082" s="21" t="s">
        <v>875</v>
      </c>
      <c r="H1082" t="s">
        <v>876</v>
      </c>
      <c r="I1082">
        <v>455485</v>
      </c>
      <c r="J1082">
        <v>0</v>
      </c>
      <c r="K1082">
        <v>455485</v>
      </c>
      <c r="L1082">
        <v>438485</v>
      </c>
      <c r="M1082">
        <v>60000</v>
      </c>
      <c r="N1082">
        <v>60000</v>
      </c>
      <c r="O1082">
        <v>60000</v>
      </c>
    </row>
    <row r="1083" spans="1:15" x14ac:dyDescent="0.25">
      <c r="A1083" s="14" t="str">
        <f>MID(Tabla1[[#This Row],[Org 2]],1,2)</f>
        <v>10</v>
      </c>
      <c r="B1083" s="21" t="s">
        <v>145</v>
      </c>
      <c r="C1083" s="21" t="s">
        <v>147</v>
      </c>
      <c r="D1083" s="15" t="str">
        <f>VLOOKUP(Tabla1[[#This Row],[Prog.]],Hoja2!B:C,2,FALSE)</f>
        <v>Iniciativas sociales</v>
      </c>
      <c r="E1083" s="16" t="str">
        <f t="shared" si="38"/>
        <v>6</v>
      </c>
      <c r="F1083" s="16" t="str">
        <f t="shared" si="39"/>
        <v>62</v>
      </c>
      <c r="G1083" s="21" t="s">
        <v>553</v>
      </c>
      <c r="H1083" t="s">
        <v>554</v>
      </c>
      <c r="I1083">
        <v>3000</v>
      </c>
      <c r="J1083">
        <v>0</v>
      </c>
      <c r="K1083">
        <v>3000</v>
      </c>
      <c r="L1083">
        <v>6161.92</v>
      </c>
      <c r="M1083">
        <v>6161.92</v>
      </c>
      <c r="N1083">
        <v>6161.9</v>
      </c>
      <c r="O1083">
        <v>6161.9</v>
      </c>
    </row>
    <row r="1084" spans="1:15" x14ac:dyDescent="0.25">
      <c r="A1084" s="14" t="str">
        <f>MID(Tabla1[[#This Row],[Org 2]],1,2)</f>
        <v>10</v>
      </c>
      <c r="B1084" s="21" t="s">
        <v>145</v>
      </c>
      <c r="C1084" s="21" t="s">
        <v>147</v>
      </c>
      <c r="D1084" s="15" t="str">
        <f>VLOOKUP(Tabla1[[#This Row],[Prog.]],Hoja2!B:C,2,FALSE)</f>
        <v>Iniciativas sociales</v>
      </c>
      <c r="E1084" s="16" t="str">
        <f t="shared" si="38"/>
        <v>6</v>
      </c>
      <c r="F1084" s="16" t="str">
        <f t="shared" si="39"/>
        <v>62</v>
      </c>
      <c r="G1084" s="21" t="s">
        <v>557</v>
      </c>
      <c r="H1084" t="s">
        <v>558</v>
      </c>
      <c r="I1084">
        <v>50000</v>
      </c>
      <c r="J1084">
        <v>0</v>
      </c>
      <c r="K1084">
        <v>50000</v>
      </c>
      <c r="L1084">
        <v>16765.849999999999</v>
      </c>
      <c r="M1084">
        <v>16765.849999999999</v>
      </c>
      <c r="N1084">
        <v>4033.08</v>
      </c>
      <c r="O1084">
        <v>4033.08</v>
      </c>
    </row>
    <row r="1085" spans="1:15" x14ac:dyDescent="0.25">
      <c r="A1085" s="14" t="str">
        <f>MID(Tabla1[[#This Row],[Org 2]],1,2)</f>
        <v>10</v>
      </c>
      <c r="B1085" s="21" t="s">
        <v>145</v>
      </c>
      <c r="C1085" s="21" t="s">
        <v>147</v>
      </c>
      <c r="D1085" s="15" t="str">
        <f>VLOOKUP(Tabla1[[#This Row],[Prog.]],Hoja2!B:C,2,FALSE)</f>
        <v>Iniciativas sociales</v>
      </c>
      <c r="E1085" s="16" t="str">
        <f t="shared" si="38"/>
        <v>6</v>
      </c>
      <c r="F1085" s="16" t="str">
        <f t="shared" si="39"/>
        <v>63</v>
      </c>
      <c r="G1085" s="21" t="s">
        <v>563</v>
      </c>
      <c r="H1085" t="s">
        <v>552</v>
      </c>
      <c r="I1085">
        <v>1524000</v>
      </c>
      <c r="J1085">
        <v>-423000</v>
      </c>
      <c r="K1085">
        <v>1101000</v>
      </c>
      <c r="L1085">
        <v>594792.39</v>
      </c>
      <c r="M1085">
        <v>470867.08</v>
      </c>
      <c r="N1085">
        <v>123867.74</v>
      </c>
      <c r="O1085">
        <v>79460.740000000005</v>
      </c>
    </row>
    <row r="1086" spans="1:15" x14ac:dyDescent="0.25">
      <c r="A1086" s="14" t="str">
        <f>MID(Tabla1[[#This Row],[Org 2]],1,2)</f>
        <v>10</v>
      </c>
      <c r="B1086" s="21" t="s">
        <v>145</v>
      </c>
      <c r="C1086" s="21" t="s">
        <v>148</v>
      </c>
      <c r="D1086" s="15" t="str">
        <f>VLOOKUP(Tabla1[[#This Row],[Prog.]],Hoja2!B:C,2,FALSE)</f>
        <v>Dirección del área de personas mayores, familia y servicios sociales</v>
      </c>
      <c r="E1086" s="16" t="str">
        <f t="shared" ref="E1086:E1149" si="40">LEFT(G1086,1)</f>
        <v>1</v>
      </c>
      <c r="F1086" s="16" t="str">
        <f t="shared" ref="F1086:F1149" si="41">LEFT(G1086,2)</f>
        <v>12</v>
      </c>
      <c r="G1086" s="21" t="s">
        <v>432</v>
      </c>
      <c r="H1086" t="s">
        <v>433</v>
      </c>
      <c r="I1086">
        <v>54262</v>
      </c>
      <c r="J1086">
        <v>0</v>
      </c>
      <c r="K1086">
        <v>54262</v>
      </c>
      <c r="L1086">
        <v>41405.51</v>
      </c>
      <c r="M1086">
        <v>41405.51</v>
      </c>
      <c r="N1086">
        <v>32001.45</v>
      </c>
      <c r="O1086">
        <v>32001.45</v>
      </c>
    </row>
    <row r="1087" spans="1:15" x14ac:dyDescent="0.25">
      <c r="A1087" s="14" t="str">
        <f>MID(Tabla1[[#This Row],[Org 2]],1,2)</f>
        <v>10</v>
      </c>
      <c r="B1087" s="21" t="s">
        <v>145</v>
      </c>
      <c r="C1087" s="21" t="s">
        <v>148</v>
      </c>
      <c r="D1087" s="15" t="str">
        <f>VLOOKUP(Tabla1[[#This Row],[Prog.]],Hoja2!B:C,2,FALSE)</f>
        <v>Dirección del área de personas mayores, familia y servicios sociales</v>
      </c>
      <c r="E1087" s="16" t="str">
        <f t="shared" si="40"/>
        <v>1</v>
      </c>
      <c r="F1087" s="16" t="str">
        <f t="shared" si="41"/>
        <v>12</v>
      </c>
      <c r="G1087" s="21" t="s">
        <v>434</v>
      </c>
      <c r="H1087" t="s">
        <v>435</v>
      </c>
      <c r="I1087">
        <v>31810</v>
      </c>
      <c r="J1087">
        <v>0</v>
      </c>
      <c r="K1087">
        <v>31810</v>
      </c>
      <c r="L1087">
        <v>32709.67</v>
      </c>
      <c r="M1087">
        <v>32709.67</v>
      </c>
      <c r="N1087">
        <v>27169.89</v>
      </c>
      <c r="O1087">
        <v>27169.89</v>
      </c>
    </row>
    <row r="1088" spans="1:15" x14ac:dyDescent="0.25">
      <c r="A1088" s="14" t="str">
        <f>MID(Tabla1[[#This Row],[Org 2]],1,2)</f>
        <v>10</v>
      </c>
      <c r="B1088" s="21" t="s">
        <v>145</v>
      </c>
      <c r="C1088" s="21" t="s">
        <v>148</v>
      </c>
      <c r="D1088" s="15" t="str">
        <f>VLOOKUP(Tabla1[[#This Row],[Prog.]],Hoja2!B:C,2,FALSE)</f>
        <v>Dirección del área de personas mayores, familia y servicios sociales</v>
      </c>
      <c r="E1088" s="16" t="str">
        <f t="shared" si="40"/>
        <v>1</v>
      </c>
      <c r="F1088" s="16" t="str">
        <f t="shared" si="41"/>
        <v>12</v>
      </c>
      <c r="G1088" s="21" t="s">
        <v>436</v>
      </c>
      <c r="H1088" t="s">
        <v>437</v>
      </c>
      <c r="I1088">
        <v>24363</v>
      </c>
      <c r="J1088">
        <v>0</v>
      </c>
      <c r="K1088">
        <v>24363</v>
      </c>
      <c r="L1088">
        <v>31222.22</v>
      </c>
      <c r="M1088">
        <v>31222.22</v>
      </c>
      <c r="N1088">
        <v>25988.99</v>
      </c>
      <c r="O1088">
        <v>25988.99</v>
      </c>
    </row>
    <row r="1089" spans="1:15" x14ac:dyDescent="0.25">
      <c r="A1089" s="14" t="str">
        <f>MID(Tabla1[[#This Row],[Org 2]],1,2)</f>
        <v>10</v>
      </c>
      <c r="B1089" s="21" t="s">
        <v>145</v>
      </c>
      <c r="C1089" s="21" t="s">
        <v>148</v>
      </c>
      <c r="D1089" s="15" t="str">
        <f>VLOOKUP(Tabla1[[#This Row],[Prog.]],Hoja2!B:C,2,FALSE)</f>
        <v>Dirección del área de personas mayores, familia y servicios sociales</v>
      </c>
      <c r="E1089" s="16" t="str">
        <f t="shared" si="40"/>
        <v>1</v>
      </c>
      <c r="F1089" s="16" t="str">
        <f t="shared" si="41"/>
        <v>12</v>
      </c>
      <c r="G1089" s="21" t="s">
        <v>438</v>
      </c>
      <c r="H1089" t="s">
        <v>439</v>
      </c>
      <c r="I1089">
        <v>30976</v>
      </c>
      <c r="J1089">
        <v>0</v>
      </c>
      <c r="K1089">
        <v>30976</v>
      </c>
      <c r="L1089">
        <v>21476.54</v>
      </c>
      <c r="M1089">
        <v>21476.54</v>
      </c>
      <c r="N1089">
        <v>18498.43</v>
      </c>
      <c r="O1089">
        <v>18498.43</v>
      </c>
    </row>
    <row r="1090" spans="1:15" x14ac:dyDescent="0.25">
      <c r="A1090" s="14" t="str">
        <f>MID(Tabla1[[#This Row],[Org 2]],1,2)</f>
        <v>10</v>
      </c>
      <c r="B1090" s="21" t="s">
        <v>145</v>
      </c>
      <c r="C1090" s="21" t="s">
        <v>148</v>
      </c>
      <c r="D1090" s="15" t="str">
        <f>VLOOKUP(Tabla1[[#This Row],[Prog.]],Hoja2!B:C,2,FALSE)</f>
        <v>Dirección del área de personas mayores, familia y servicios sociales</v>
      </c>
      <c r="E1090" s="16" t="str">
        <f t="shared" si="40"/>
        <v>1</v>
      </c>
      <c r="F1090" s="16" t="str">
        <f t="shared" si="41"/>
        <v>12</v>
      </c>
      <c r="G1090" s="21" t="s">
        <v>440</v>
      </c>
      <c r="H1090" t="s">
        <v>441</v>
      </c>
      <c r="I1090">
        <v>42181</v>
      </c>
      <c r="J1090">
        <v>0</v>
      </c>
      <c r="K1090">
        <v>42181</v>
      </c>
      <c r="L1090">
        <v>38266.14</v>
      </c>
      <c r="M1090">
        <v>38266.14</v>
      </c>
      <c r="N1090">
        <v>32407.61</v>
      </c>
      <c r="O1090">
        <v>32407.61</v>
      </c>
    </row>
    <row r="1091" spans="1:15" x14ac:dyDescent="0.25">
      <c r="A1091" s="14" t="str">
        <f>MID(Tabla1[[#This Row],[Org 2]],1,2)</f>
        <v>10</v>
      </c>
      <c r="B1091" s="21" t="s">
        <v>145</v>
      </c>
      <c r="C1091" s="21" t="s">
        <v>148</v>
      </c>
      <c r="D1091" s="15" t="str">
        <f>VLOOKUP(Tabla1[[#This Row],[Prog.]],Hoja2!B:C,2,FALSE)</f>
        <v>Dirección del área de personas mayores, familia y servicios sociales</v>
      </c>
      <c r="E1091" s="16" t="str">
        <f t="shared" si="40"/>
        <v>1</v>
      </c>
      <c r="F1091" s="16" t="str">
        <f t="shared" si="41"/>
        <v>12</v>
      </c>
      <c r="G1091" s="21" t="s">
        <v>442</v>
      </c>
      <c r="H1091" t="s">
        <v>443</v>
      </c>
      <c r="I1091">
        <v>95699</v>
      </c>
      <c r="J1091">
        <v>0</v>
      </c>
      <c r="K1091">
        <v>95699</v>
      </c>
      <c r="L1091">
        <v>86342.44</v>
      </c>
      <c r="M1091">
        <v>86342.44</v>
      </c>
      <c r="N1091">
        <v>72696.36</v>
      </c>
      <c r="O1091">
        <v>72696.36</v>
      </c>
    </row>
    <row r="1092" spans="1:15" x14ac:dyDescent="0.25">
      <c r="A1092" s="14" t="str">
        <f>MID(Tabla1[[#This Row],[Org 2]],1,2)</f>
        <v>10</v>
      </c>
      <c r="B1092" s="21" t="s">
        <v>145</v>
      </c>
      <c r="C1092" s="21" t="s">
        <v>148</v>
      </c>
      <c r="D1092" s="15" t="str">
        <f>VLOOKUP(Tabla1[[#This Row],[Prog.]],Hoja2!B:C,2,FALSE)</f>
        <v>Dirección del área de personas mayores, familia y servicios sociales</v>
      </c>
      <c r="E1092" s="16" t="str">
        <f t="shared" si="40"/>
        <v>1</v>
      </c>
      <c r="F1092" s="16" t="str">
        <f t="shared" si="41"/>
        <v>12</v>
      </c>
      <c r="G1092" s="21" t="s">
        <v>444</v>
      </c>
      <c r="H1092" t="s">
        <v>445</v>
      </c>
      <c r="I1092">
        <v>237517</v>
      </c>
      <c r="J1092">
        <v>0</v>
      </c>
      <c r="K1092">
        <v>237517</v>
      </c>
      <c r="L1092">
        <v>266959.51</v>
      </c>
      <c r="M1092">
        <v>266959.51</v>
      </c>
      <c r="N1092">
        <v>229928.27</v>
      </c>
      <c r="O1092">
        <v>229928.27</v>
      </c>
    </row>
    <row r="1093" spans="1:15" x14ac:dyDescent="0.25">
      <c r="A1093" s="14" t="str">
        <f>MID(Tabla1[[#This Row],[Org 2]],1,2)</f>
        <v>10</v>
      </c>
      <c r="B1093" s="21" t="s">
        <v>145</v>
      </c>
      <c r="C1093" s="21" t="s">
        <v>148</v>
      </c>
      <c r="D1093" s="15" t="str">
        <f>VLOOKUP(Tabla1[[#This Row],[Prog.]],Hoja2!B:C,2,FALSE)</f>
        <v>Dirección del área de personas mayores, familia y servicios sociales</v>
      </c>
      <c r="E1093" s="16" t="str">
        <f t="shared" si="40"/>
        <v>1</v>
      </c>
      <c r="F1093" s="16" t="str">
        <f t="shared" si="41"/>
        <v>12</v>
      </c>
      <c r="G1093" s="21" t="s">
        <v>446</v>
      </c>
      <c r="H1093" t="s">
        <v>447</v>
      </c>
      <c r="I1093">
        <v>19602</v>
      </c>
      <c r="J1093">
        <v>0</v>
      </c>
      <c r="K1093">
        <v>19602</v>
      </c>
      <c r="L1093">
        <v>20981.95</v>
      </c>
      <c r="M1093">
        <v>20981.95</v>
      </c>
      <c r="N1093">
        <v>16958.310000000001</v>
      </c>
      <c r="O1093">
        <v>16958.310000000001</v>
      </c>
    </row>
    <row r="1094" spans="1:15" x14ac:dyDescent="0.25">
      <c r="A1094" s="14" t="str">
        <f>MID(Tabla1[[#This Row],[Org 2]],1,2)</f>
        <v>10</v>
      </c>
      <c r="B1094" s="21" t="s">
        <v>145</v>
      </c>
      <c r="C1094" s="21" t="s">
        <v>148</v>
      </c>
      <c r="D1094" s="15" t="str">
        <f>VLOOKUP(Tabla1[[#This Row],[Prog.]],Hoja2!B:C,2,FALSE)</f>
        <v>Dirección del área de personas mayores, familia y servicios sociales</v>
      </c>
      <c r="E1094" s="16" t="str">
        <f t="shared" si="40"/>
        <v>1</v>
      </c>
      <c r="F1094" s="16" t="str">
        <f t="shared" si="41"/>
        <v>13</v>
      </c>
      <c r="G1094" s="21" t="s">
        <v>448</v>
      </c>
      <c r="H1094" t="s">
        <v>431</v>
      </c>
      <c r="I1094">
        <v>22093</v>
      </c>
      <c r="J1094">
        <v>0</v>
      </c>
      <c r="K1094">
        <v>22093</v>
      </c>
      <c r="L1094">
        <v>26578.46</v>
      </c>
      <c r="M1094">
        <v>26578.46</v>
      </c>
      <c r="N1094">
        <v>21631.41</v>
      </c>
      <c r="O1094">
        <v>21631.41</v>
      </c>
    </row>
    <row r="1095" spans="1:15" x14ac:dyDescent="0.25">
      <c r="A1095" s="14" t="str">
        <f>MID(Tabla1[[#This Row],[Org 2]],1,2)</f>
        <v>10</v>
      </c>
      <c r="B1095" s="21" t="s">
        <v>145</v>
      </c>
      <c r="C1095" s="21" t="s">
        <v>148</v>
      </c>
      <c r="D1095" s="15" t="str">
        <f>VLOOKUP(Tabla1[[#This Row],[Prog.]],Hoja2!B:C,2,FALSE)</f>
        <v>Dirección del área de personas mayores, familia y servicios sociales</v>
      </c>
      <c r="E1095" s="16" t="str">
        <f t="shared" si="40"/>
        <v>1</v>
      </c>
      <c r="F1095" s="16" t="str">
        <f t="shared" si="41"/>
        <v>13</v>
      </c>
      <c r="G1095" s="21" t="s">
        <v>449</v>
      </c>
      <c r="H1095" t="s">
        <v>450</v>
      </c>
      <c r="I1095">
        <v>22576</v>
      </c>
      <c r="J1095">
        <v>0</v>
      </c>
      <c r="K1095">
        <v>22576</v>
      </c>
      <c r="L1095">
        <v>31173.85</v>
      </c>
      <c r="M1095">
        <v>31173.85</v>
      </c>
      <c r="N1095">
        <v>21428.98</v>
      </c>
      <c r="O1095">
        <v>21428.98</v>
      </c>
    </row>
    <row r="1096" spans="1:15" x14ac:dyDescent="0.25">
      <c r="A1096" s="14" t="str">
        <f>MID(Tabla1[[#This Row],[Org 2]],1,2)</f>
        <v>10</v>
      </c>
      <c r="B1096" s="21" t="s">
        <v>145</v>
      </c>
      <c r="C1096" s="21" t="s">
        <v>148</v>
      </c>
      <c r="D1096" s="15" t="str">
        <f>VLOOKUP(Tabla1[[#This Row],[Prog.]],Hoja2!B:C,2,FALSE)</f>
        <v>Dirección del área de personas mayores, familia y servicios sociales</v>
      </c>
      <c r="E1096" s="16" t="str">
        <f t="shared" si="40"/>
        <v>2</v>
      </c>
      <c r="F1096" s="16" t="str">
        <f t="shared" si="41"/>
        <v>20</v>
      </c>
      <c r="G1096" s="21" t="s">
        <v>455</v>
      </c>
      <c r="H1096" t="s">
        <v>456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</row>
    <row r="1097" spans="1:15" x14ac:dyDescent="0.25">
      <c r="A1097" s="14" t="str">
        <f>MID(Tabla1[[#This Row],[Org 2]],1,2)</f>
        <v>10</v>
      </c>
      <c r="B1097" s="21" t="s">
        <v>145</v>
      </c>
      <c r="C1097" s="21" t="s">
        <v>148</v>
      </c>
      <c r="D1097" s="15" t="str">
        <f>VLOOKUP(Tabla1[[#This Row],[Prog.]],Hoja2!B:C,2,FALSE)</f>
        <v>Dirección del área de personas mayores, familia y servicios sociales</v>
      </c>
      <c r="E1097" s="16" t="str">
        <f t="shared" si="40"/>
        <v>2</v>
      </c>
      <c r="F1097" s="16" t="str">
        <f t="shared" si="41"/>
        <v>21</v>
      </c>
      <c r="G1097" s="21" t="s">
        <v>461</v>
      </c>
      <c r="H1097" t="s">
        <v>462</v>
      </c>
      <c r="I1097">
        <v>3190</v>
      </c>
      <c r="J1097">
        <v>0</v>
      </c>
      <c r="K1097">
        <v>3190</v>
      </c>
      <c r="L1097">
        <v>2897.95</v>
      </c>
      <c r="M1097">
        <v>2897.95</v>
      </c>
      <c r="N1097">
        <v>1291.94</v>
      </c>
      <c r="O1097">
        <v>1291.94</v>
      </c>
    </row>
    <row r="1098" spans="1:15" x14ac:dyDescent="0.25">
      <c r="A1098" s="14" t="str">
        <f>MID(Tabla1[[#This Row],[Org 2]],1,2)</f>
        <v>10</v>
      </c>
      <c r="B1098" s="21" t="s">
        <v>145</v>
      </c>
      <c r="C1098" s="21" t="s">
        <v>148</v>
      </c>
      <c r="D1098" s="15" t="str">
        <f>VLOOKUP(Tabla1[[#This Row],[Prog.]],Hoja2!B:C,2,FALSE)</f>
        <v>Dirección del área de personas mayores, familia y servicios sociales</v>
      </c>
      <c r="E1098" s="16" t="str">
        <f t="shared" si="40"/>
        <v>2</v>
      </c>
      <c r="F1098" s="16" t="str">
        <f t="shared" si="41"/>
        <v>22</v>
      </c>
      <c r="G1098" s="21" t="s">
        <v>483</v>
      </c>
      <c r="H1098" t="s">
        <v>484</v>
      </c>
      <c r="I1098">
        <v>13000</v>
      </c>
      <c r="J1098">
        <v>0</v>
      </c>
      <c r="K1098">
        <v>13000</v>
      </c>
      <c r="L1098">
        <v>426.71</v>
      </c>
      <c r="M1098">
        <v>426.71</v>
      </c>
      <c r="N1098">
        <v>426.71</v>
      </c>
      <c r="O1098">
        <v>426.71</v>
      </c>
    </row>
    <row r="1099" spans="1:15" x14ac:dyDescent="0.25">
      <c r="A1099" s="14" t="str">
        <f>MID(Tabla1[[#This Row],[Org 2]],1,2)</f>
        <v>10</v>
      </c>
      <c r="B1099" s="21" t="s">
        <v>145</v>
      </c>
      <c r="C1099" s="21" t="s">
        <v>148</v>
      </c>
      <c r="D1099" s="15" t="str">
        <f>VLOOKUP(Tabla1[[#This Row],[Prog.]],Hoja2!B:C,2,FALSE)</f>
        <v>Dirección del área de personas mayores, familia y servicios sociales</v>
      </c>
      <c r="E1099" s="16" t="str">
        <f t="shared" si="40"/>
        <v>2</v>
      </c>
      <c r="F1099" s="16" t="str">
        <f t="shared" si="41"/>
        <v>22</v>
      </c>
      <c r="G1099" s="21" t="s">
        <v>489</v>
      </c>
      <c r="H1099" t="s">
        <v>490</v>
      </c>
      <c r="I1099">
        <v>167440</v>
      </c>
      <c r="J1099">
        <v>0</v>
      </c>
      <c r="K1099">
        <v>167440</v>
      </c>
      <c r="L1099">
        <v>167440</v>
      </c>
      <c r="M1099">
        <v>167440</v>
      </c>
      <c r="N1099">
        <v>92304.68</v>
      </c>
      <c r="O1099">
        <v>92304.68</v>
      </c>
    </row>
    <row r="1100" spans="1:15" x14ac:dyDescent="0.25">
      <c r="A1100" s="14" t="str">
        <f>MID(Tabla1[[#This Row],[Org 2]],1,2)</f>
        <v>10</v>
      </c>
      <c r="B1100" s="21" t="s">
        <v>145</v>
      </c>
      <c r="C1100" s="21" t="s">
        <v>148</v>
      </c>
      <c r="D1100" s="15" t="str">
        <f>VLOOKUP(Tabla1[[#This Row],[Prog.]],Hoja2!B:C,2,FALSE)</f>
        <v>Dirección del área de personas mayores, familia y servicios sociales</v>
      </c>
      <c r="E1100" s="16" t="str">
        <f t="shared" si="40"/>
        <v>3</v>
      </c>
      <c r="F1100" s="16" t="str">
        <f t="shared" si="41"/>
        <v>35</v>
      </c>
      <c r="G1100" s="21" t="s">
        <v>606</v>
      </c>
      <c r="H1100" t="s">
        <v>607</v>
      </c>
      <c r="I1100">
        <v>200</v>
      </c>
      <c r="J1100">
        <v>0</v>
      </c>
      <c r="K1100">
        <v>200</v>
      </c>
      <c r="L1100">
        <v>116.83</v>
      </c>
      <c r="M1100">
        <v>116.83</v>
      </c>
      <c r="N1100">
        <v>116.83</v>
      </c>
      <c r="O1100">
        <v>116.83</v>
      </c>
    </row>
    <row r="1101" spans="1:15" x14ac:dyDescent="0.25">
      <c r="A1101" s="14" t="str">
        <f>MID(Tabla1[[#This Row],[Org 2]],1,2)</f>
        <v>10</v>
      </c>
      <c r="B1101" s="21" t="s">
        <v>145</v>
      </c>
      <c r="C1101" s="21" t="s">
        <v>123</v>
      </c>
      <c r="D1101" s="15" t="str">
        <f>VLOOKUP(Tabla1[[#This Row],[Prog.]],Hoja2!B:C,2,FALSE)</f>
        <v>Centro de programas juveniles</v>
      </c>
      <c r="E1101" s="16" t="str">
        <f t="shared" si="40"/>
        <v>1</v>
      </c>
      <c r="F1101" s="16" t="str">
        <f t="shared" si="41"/>
        <v>12</v>
      </c>
      <c r="G1101" s="21" t="s">
        <v>434</v>
      </c>
      <c r="H1101" t="s">
        <v>435</v>
      </c>
      <c r="I1101">
        <v>15905</v>
      </c>
      <c r="J1101">
        <v>0</v>
      </c>
      <c r="K1101">
        <v>15905</v>
      </c>
      <c r="L1101">
        <v>18119.080000000002</v>
      </c>
      <c r="M1101">
        <v>18119.080000000002</v>
      </c>
      <c r="N1101">
        <v>15286.07</v>
      </c>
      <c r="O1101">
        <v>15286.07</v>
      </c>
    </row>
    <row r="1102" spans="1:15" x14ac:dyDescent="0.25">
      <c r="A1102" s="14" t="str">
        <f>MID(Tabla1[[#This Row],[Org 2]],1,2)</f>
        <v>10</v>
      </c>
      <c r="B1102" s="21" t="s">
        <v>145</v>
      </c>
      <c r="C1102" s="21" t="s">
        <v>123</v>
      </c>
      <c r="D1102" s="15" t="str">
        <f>VLOOKUP(Tabla1[[#This Row],[Prog.]],Hoja2!B:C,2,FALSE)</f>
        <v>Centro de programas juveniles</v>
      </c>
      <c r="E1102" s="16" t="str">
        <f t="shared" si="40"/>
        <v>1</v>
      </c>
      <c r="F1102" s="16" t="str">
        <f t="shared" si="41"/>
        <v>12</v>
      </c>
      <c r="G1102" s="21" t="s">
        <v>438</v>
      </c>
      <c r="H1102" t="s">
        <v>439</v>
      </c>
      <c r="I1102">
        <v>10325</v>
      </c>
      <c r="J1102">
        <v>0</v>
      </c>
      <c r="K1102">
        <v>10325</v>
      </c>
      <c r="L1102">
        <v>8056.1</v>
      </c>
      <c r="M1102">
        <v>8056.1</v>
      </c>
      <c r="N1102">
        <v>1490.06</v>
      </c>
      <c r="O1102">
        <v>1490.06</v>
      </c>
    </row>
    <row r="1103" spans="1:15" x14ac:dyDescent="0.25">
      <c r="A1103" s="14" t="str">
        <f>MID(Tabla1[[#This Row],[Org 2]],1,2)</f>
        <v>10</v>
      </c>
      <c r="B1103" s="21" t="s">
        <v>145</v>
      </c>
      <c r="C1103" s="21" t="s">
        <v>123</v>
      </c>
      <c r="D1103" s="15" t="str">
        <f>VLOOKUP(Tabla1[[#This Row],[Prog.]],Hoja2!B:C,2,FALSE)</f>
        <v>Centro de programas juveniles</v>
      </c>
      <c r="E1103" s="16" t="str">
        <f t="shared" si="40"/>
        <v>1</v>
      </c>
      <c r="F1103" s="16" t="str">
        <f t="shared" si="41"/>
        <v>12</v>
      </c>
      <c r="G1103" s="21" t="s">
        <v>440</v>
      </c>
      <c r="H1103" t="s">
        <v>441</v>
      </c>
      <c r="I1103">
        <v>7668</v>
      </c>
      <c r="J1103">
        <v>0</v>
      </c>
      <c r="K1103">
        <v>7668</v>
      </c>
      <c r="L1103">
        <v>6854.02</v>
      </c>
      <c r="M1103">
        <v>6854.02</v>
      </c>
      <c r="N1103">
        <v>5670.21</v>
      </c>
      <c r="O1103">
        <v>5670.21</v>
      </c>
    </row>
    <row r="1104" spans="1:15" x14ac:dyDescent="0.25">
      <c r="A1104" s="14" t="str">
        <f>MID(Tabla1[[#This Row],[Org 2]],1,2)</f>
        <v>10</v>
      </c>
      <c r="B1104" s="21" t="s">
        <v>145</v>
      </c>
      <c r="C1104" s="21" t="s">
        <v>123</v>
      </c>
      <c r="D1104" s="15" t="str">
        <f>VLOOKUP(Tabla1[[#This Row],[Prog.]],Hoja2!B:C,2,FALSE)</f>
        <v>Centro de programas juveniles</v>
      </c>
      <c r="E1104" s="16" t="str">
        <f t="shared" si="40"/>
        <v>1</v>
      </c>
      <c r="F1104" s="16" t="str">
        <f t="shared" si="41"/>
        <v>12</v>
      </c>
      <c r="G1104" s="21" t="s">
        <v>442</v>
      </c>
      <c r="H1104" t="s">
        <v>443</v>
      </c>
      <c r="I1104">
        <v>17309</v>
      </c>
      <c r="J1104">
        <v>0</v>
      </c>
      <c r="K1104">
        <v>17309</v>
      </c>
      <c r="L1104">
        <v>12918.84</v>
      </c>
      <c r="M1104">
        <v>12918.84</v>
      </c>
      <c r="N1104">
        <v>10889.74</v>
      </c>
      <c r="O1104">
        <v>10889.74</v>
      </c>
    </row>
    <row r="1105" spans="1:15" x14ac:dyDescent="0.25">
      <c r="A1105" s="14" t="str">
        <f>MID(Tabla1[[#This Row],[Org 2]],1,2)</f>
        <v>10</v>
      </c>
      <c r="B1105" s="21" t="s">
        <v>145</v>
      </c>
      <c r="C1105" s="21" t="s">
        <v>123</v>
      </c>
      <c r="D1105" s="15" t="str">
        <f>VLOOKUP(Tabla1[[#This Row],[Prog.]],Hoja2!B:C,2,FALSE)</f>
        <v>Centro de programas juveniles</v>
      </c>
      <c r="E1105" s="16" t="str">
        <f t="shared" si="40"/>
        <v>1</v>
      </c>
      <c r="F1105" s="16" t="str">
        <f t="shared" si="41"/>
        <v>12</v>
      </c>
      <c r="G1105" s="21" t="s">
        <v>444</v>
      </c>
      <c r="H1105" t="s">
        <v>445</v>
      </c>
      <c r="I1105">
        <v>45443</v>
      </c>
      <c r="J1105">
        <v>0</v>
      </c>
      <c r="K1105">
        <v>45443</v>
      </c>
      <c r="L1105">
        <v>36313.919999999998</v>
      </c>
      <c r="M1105">
        <v>36313.919999999998</v>
      </c>
      <c r="N1105">
        <v>30771.35</v>
      </c>
      <c r="O1105">
        <v>30771.35</v>
      </c>
    </row>
    <row r="1106" spans="1:15" x14ac:dyDescent="0.25">
      <c r="A1106" s="14" t="str">
        <f>MID(Tabla1[[#This Row],[Org 2]],1,2)</f>
        <v>10</v>
      </c>
      <c r="B1106" s="21" t="s">
        <v>145</v>
      </c>
      <c r="C1106" s="21" t="s">
        <v>123</v>
      </c>
      <c r="D1106" s="15" t="str">
        <f>VLOOKUP(Tabla1[[#This Row],[Prog.]],Hoja2!B:C,2,FALSE)</f>
        <v>Centro de programas juveniles</v>
      </c>
      <c r="E1106" s="16" t="str">
        <f t="shared" si="40"/>
        <v>1</v>
      </c>
      <c r="F1106" s="16" t="str">
        <f t="shared" si="41"/>
        <v>12</v>
      </c>
      <c r="G1106" s="21" t="s">
        <v>446</v>
      </c>
      <c r="H1106" t="s">
        <v>447</v>
      </c>
      <c r="I1106">
        <v>3736</v>
      </c>
      <c r="J1106">
        <v>0</v>
      </c>
      <c r="K1106">
        <v>3736</v>
      </c>
      <c r="L1106">
        <v>3298.22</v>
      </c>
      <c r="M1106">
        <v>3298.22</v>
      </c>
      <c r="N1106">
        <v>2666.77</v>
      </c>
      <c r="O1106">
        <v>2666.77</v>
      </c>
    </row>
    <row r="1107" spans="1:15" x14ac:dyDescent="0.25">
      <c r="A1107" s="14" t="str">
        <f>MID(Tabla1[[#This Row],[Org 2]],1,2)</f>
        <v>10</v>
      </c>
      <c r="B1107" s="21" t="s">
        <v>145</v>
      </c>
      <c r="C1107" s="21" t="s">
        <v>123</v>
      </c>
      <c r="D1107" s="15" t="str">
        <f>VLOOKUP(Tabla1[[#This Row],[Prog.]],Hoja2!B:C,2,FALSE)</f>
        <v>Centro de programas juveniles</v>
      </c>
      <c r="E1107" s="16" t="str">
        <f t="shared" si="40"/>
        <v>1</v>
      </c>
      <c r="F1107" s="16" t="str">
        <f t="shared" si="41"/>
        <v>13</v>
      </c>
      <c r="G1107" s="21" t="s">
        <v>448</v>
      </c>
      <c r="H1107" t="s">
        <v>431</v>
      </c>
      <c r="I1107">
        <v>0</v>
      </c>
      <c r="J1107">
        <v>0</v>
      </c>
      <c r="K1107">
        <v>0</v>
      </c>
      <c r="L1107">
        <v>19060.599999999999</v>
      </c>
      <c r="M1107">
        <v>19060.599999999999</v>
      </c>
      <c r="N1107">
        <v>14872.62</v>
      </c>
      <c r="O1107">
        <v>14872.62</v>
      </c>
    </row>
    <row r="1108" spans="1:15" x14ac:dyDescent="0.25">
      <c r="A1108" s="14" t="str">
        <f>MID(Tabla1[[#This Row],[Org 2]],1,2)</f>
        <v>10</v>
      </c>
      <c r="B1108" s="21" t="s">
        <v>145</v>
      </c>
      <c r="C1108" s="21" t="s">
        <v>123</v>
      </c>
      <c r="D1108" s="15" t="str">
        <f>VLOOKUP(Tabla1[[#This Row],[Prog.]],Hoja2!B:C,2,FALSE)</f>
        <v>Centro de programas juveniles</v>
      </c>
      <c r="E1108" s="16" t="str">
        <f t="shared" si="40"/>
        <v>1</v>
      </c>
      <c r="F1108" s="16" t="str">
        <f t="shared" si="41"/>
        <v>13</v>
      </c>
      <c r="G1108" s="21" t="s">
        <v>449</v>
      </c>
      <c r="H1108" t="s">
        <v>450</v>
      </c>
      <c r="I1108">
        <v>0</v>
      </c>
      <c r="J1108">
        <v>0</v>
      </c>
      <c r="K1108">
        <v>0</v>
      </c>
      <c r="L1108">
        <v>19159.439999999999</v>
      </c>
      <c r="M1108">
        <v>19159.439999999999</v>
      </c>
      <c r="N1108">
        <v>15995.75</v>
      </c>
      <c r="O1108">
        <v>15995.75</v>
      </c>
    </row>
    <row r="1109" spans="1:15" x14ac:dyDescent="0.25">
      <c r="A1109" s="14" t="str">
        <f>MID(Tabla1[[#This Row],[Org 2]],1,2)</f>
        <v>10</v>
      </c>
      <c r="B1109" s="21" t="s">
        <v>145</v>
      </c>
      <c r="C1109" s="21" t="s">
        <v>123</v>
      </c>
      <c r="D1109" s="15" t="str">
        <f>VLOOKUP(Tabla1[[#This Row],[Prog.]],Hoja2!B:C,2,FALSE)</f>
        <v>Centro de programas juveniles</v>
      </c>
      <c r="E1109" s="16" t="str">
        <f t="shared" si="40"/>
        <v>1</v>
      </c>
      <c r="F1109" s="16" t="str">
        <f t="shared" si="41"/>
        <v>14</v>
      </c>
      <c r="G1109" s="21" t="s">
        <v>453</v>
      </c>
      <c r="H1109" t="s">
        <v>454</v>
      </c>
      <c r="I1109">
        <v>0</v>
      </c>
      <c r="J1109">
        <v>0</v>
      </c>
      <c r="K1109">
        <v>0</v>
      </c>
      <c r="L1109">
        <v>4249.05</v>
      </c>
      <c r="M1109">
        <v>4249.05</v>
      </c>
      <c r="N1109">
        <v>3766.3</v>
      </c>
      <c r="O1109">
        <v>3766.3</v>
      </c>
    </row>
    <row r="1110" spans="1:15" x14ac:dyDescent="0.25">
      <c r="A1110" s="14" t="str">
        <f>MID(Tabla1[[#This Row],[Org 2]],1,2)</f>
        <v>10</v>
      </c>
      <c r="B1110" s="21" t="s">
        <v>145</v>
      </c>
      <c r="C1110" s="21" t="s">
        <v>123</v>
      </c>
      <c r="D1110" s="15" t="str">
        <f>VLOOKUP(Tabla1[[#This Row],[Prog.]],Hoja2!B:C,2,FALSE)</f>
        <v>Centro de programas juveniles</v>
      </c>
      <c r="E1110" s="16" t="str">
        <f t="shared" si="40"/>
        <v>2</v>
      </c>
      <c r="F1110" s="16" t="str">
        <f t="shared" si="41"/>
        <v>20</v>
      </c>
      <c r="G1110" s="21" t="s">
        <v>455</v>
      </c>
      <c r="H1110" t="s">
        <v>456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</row>
    <row r="1111" spans="1:15" x14ac:dyDescent="0.25">
      <c r="A1111" s="14" t="str">
        <f>MID(Tabla1[[#This Row],[Org 2]],1,2)</f>
        <v>10</v>
      </c>
      <c r="B1111" s="21" t="s">
        <v>145</v>
      </c>
      <c r="C1111" s="21" t="s">
        <v>123</v>
      </c>
      <c r="D1111" s="15" t="str">
        <f>VLOOKUP(Tabla1[[#This Row],[Prog.]],Hoja2!B:C,2,FALSE)</f>
        <v>Centro de programas juveniles</v>
      </c>
      <c r="E1111" s="16" t="str">
        <f t="shared" si="40"/>
        <v>2</v>
      </c>
      <c r="F1111" s="16" t="str">
        <f t="shared" si="41"/>
        <v>21</v>
      </c>
      <c r="G1111" s="21" t="s">
        <v>459</v>
      </c>
      <c r="H1111" t="s">
        <v>460</v>
      </c>
      <c r="I1111">
        <v>10000</v>
      </c>
      <c r="J1111">
        <v>0</v>
      </c>
      <c r="K1111">
        <v>10000</v>
      </c>
      <c r="L1111">
        <v>10034.14</v>
      </c>
      <c r="M1111">
        <v>8125.17</v>
      </c>
      <c r="N1111">
        <v>8125.17</v>
      </c>
      <c r="O1111">
        <v>8125.17</v>
      </c>
    </row>
    <row r="1112" spans="1:15" x14ac:dyDescent="0.25">
      <c r="A1112" s="14" t="str">
        <f>MID(Tabla1[[#This Row],[Org 2]],1,2)</f>
        <v>10</v>
      </c>
      <c r="B1112" s="21" t="s">
        <v>145</v>
      </c>
      <c r="C1112" s="21" t="s">
        <v>123</v>
      </c>
      <c r="D1112" s="15" t="str">
        <f>VLOOKUP(Tabla1[[#This Row],[Prog.]],Hoja2!B:C,2,FALSE)</f>
        <v>Centro de programas juveniles</v>
      </c>
      <c r="E1112" s="16" t="str">
        <f t="shared" si="40"/>
        <v>2</v>
      </c>
      <c r="F1112" s="16" t="str">
        <f t="shared" si="41"/>
        <v>21</v>
      </c>
      <c r="G1112" s="21" t="s">
        <v>461</v>
      </c>
      <c r="H1112" t="s">
        <v>462</v>
      </c>
      <c r="I1112">
        <v>15000</v>
      </c>
      <c r="J1112">
        <v>0</v>
      </c>
      <c r="K1112">
        <v>15000</v>
      </c>
      <c r="L1112">
        <v>21073.8</v>
      </c>
      <c r="M1112">
        <v>15998.18</v>
      </c>
      <c r="N1112">
        <v>11810.33</v>
      </c>
      <c r="O1112">
        <v>11810.33</v>
      </c>
    </row>
    <row r="1113" spans="1:15" x14ac:dyDescent="0.25">
      <c r="A1113" s="14" t="str">
        <f>MID(Tabla1[[#This Row],[Org 2]],1,2)</f>
        <v>10</v>
      </c>
      <c r="B1113" s="21" t="s">
        <v>145</v>
      </c>
      <c r="C1113" s="21" t="s">
        <v>123</v>
      </c>
      <c r="D1113" s="15" t="str">
        <f>VLOOKUP(Tabla1[[#This Row],[Prog.]],Hoja2!B:C,2,FALSE)</f>
        <v>Centro de programas juveniles</v>
      </c>
      <c r="E1113" s="16" t="str">
        <f t="shared" si="40"/>
        <v>2</v>
      </c>
      <c r="F1113" s="16" t="str">
        <f t="shared" si="41"/>
        <v>22</v>
      </c>
      <c r="G1113" s="21" t="s">
        <v>469</v>
      </c>
      <c r="H1113" t="s">
        <v>470</v>
      </c>
      <c r="I1113">
        <v>65000</v>
      </c>
      <c r="J1113">
        <v>0</v>
      </c>
      <c r="K1113">
        <v>65000</v>
      </c>
      <c r="L1113">
        <v>65000</v>
      </c>
      <c r="M1113">
        <v>65000</v>
      </c>
      <c r="N1113">
        <v>38549.120000000003</v>
      </c>
      <c r="O1113">
        <v>38549.120000000003</v>
      </c>
    </row>
    <row r="1114" spans="1:15" x14ac:dyDescent="0.25">
      <c r="A1114" s="14" t="str">
        <f>MID(Tabla1[[#This Row],[Org 2]],1,2)</f>
        <v>10</v>
      </c>
      <c r="B1114" s="21" t="s">
        <v>145</v>
      </c>
      <c r="C1114" s="21" t="s">
        <v>123</v>
      </c>
      <c r="D1114" s="15" t="str">
        <f>VLOOKUP(Tabla1[[#This Row],[Prog.]],Hoja2!B:C,2,FALSE)</f>
        <v>Centro de programas juveniles</v>
      </c>
      <c r="E1114" s="16" t="str">
        <f t="shared" si="40"/>
        <v>2</v>
      </c>
      <c r="F1114" s="16" t="str">
        <f t="shared" si="41"/>
        <v>22</v>
      </c>
      <c r="G1114" s="21" t="s">
        <v>877</v>
      </c>
      <c r="H1114" t="s">
        <v>878</v>
      </c>
      <c r="I1114">
        <v>60000</v>
      </c>
      <c r="J1114">
        <v>15000</v>
      </c>
      <c r="K1114">
        <v>75000</v>
      </c>
      <c r="L1114">
        <v>54464.29</v>
      </c>
      <c r="M1114">
        <v>54464.29</v>
      </c>
      <c r="N1114">
        <v>33369.230000000003</v>
      </c>
      <c r="O1114">
        <v>33369.230000000003</v>
      </c>
    </row>
    <row r="1115" spans="1:15" x14ac:dyDescent="0.25">
      <c r="A1115" s="14" t="str">
        <f>MID(Tabla1[[#This Row],[Org 2]],1,2)</f>
        <v>10</v>
      </c>
      <c r="B1115" s="21" t="s">
        <v>145</v>
      </c>
      <c r="C1115" s="21" t="s">
        <v>123</v>
      </c>
      <c r="D1115" s="15" t="str">
        <f>VLOOKUP(Tabla1[[#This Row],[Prog.]],Hoja2!B:C,2,FALSE)</f>
        <v>Centro de programas juveniles</v>
      </c>
      <c r="E1115" s="16" t="str">
        <f t="shared" si="40"/>
        <v>2</v>
      </c>
      <c r="F1115" s="16" t="str">
        <f t="shared" si="41"/>
        <v>22</v>
      </c>
      <c r="G1115" s="21" t="s">
        <v>879</v>
      </c>
      <c r="H1115" t="s">
        <v>880</v>
      </c>
      <c r="I1115">
        <v>10000</v>
      </c>
      <c r="J1115">
        <v>0</v>
      </c>
      <c r="K1115">
        <v>10000</v>
      </c>
      <c r="L1115">
        <v>7475</v>
      </c>
      <c r="M1115">
        <v>7475</v>
      </c>
      <c r="N1115">
        <v>7475</v>
      </c>
      <c r="O1115">
        <v>7475</v>
      </c>
    </row>
    <row r="1116" spans="1:15" x14ac:dyDescent="0.25">
      <c r="A1116" s="14" t="str">
        <f>MID(Tabla1[[#This Row],[Org 2]],1,2)</f>
        <v>10</v>
      </c>
      <c r="B1116" s="21" t="s">
        <v>145</v>
      </c>
      <c r="C1116" s="21" t="s">
        <v>123</v>
      </c>
      <c r="D1116" s="15" t="str">
        <f>VLOOKUP(Tabla1[[#This Row],[Prog.]],Hoja2!B:C,2,FALSE)</f>
        <v>Centro de programas juveniles</v>
      </c>
      <c r="E1116" s="16" t="str">
        <f t="shared" si="40"/>
        <v>2</v>
      </c>
      <c r="F1116" s="16" t="str">
        <f t="shared" si="41"/>
        <v>22</v>
      </c>
      <c r="G1116" s="21" t="s">
        <v>483</v>
      </c>
      <c r="H1116" t="s">
        <v>484</v>
      </c>
      <c r="I1116">
        <v>10000</v>
      </c>
      <c r="J1116">
        <v>0</v>
      </c>
      <c r="K1116">
        <v>10000</v>
      </c>
      <c r="L1116">
        <v>6121.76</v>
      </c>
      <c r="M1116">
        <v>6121.76</v>
      </c>
      <c r="N1116">
        <v>2822.76</v>
      </c>
      <c r="O1116">
        <v>2822.76</v>
      </c>
    </row>
    <row r="1117" spans="1:15" x14ac:dyDescent="0.25">
      <c r="A1117" s="14" t="str">
        <f>MID(Tabla1[[#This Row],[Org 2]],1,2)</f>
        <v>10</v>
      </c>
      <c r="B1117" s="21" t="s">
        <v>145</v>
      </c>
      <c r="C1117" s="21" t="s">
        <v>123</v>
      </c>
      <c r="D1117" s="15" t="str">
        <f>VLOOKUP(Tabla1[[#This Row],[Prog.]],Hoja2!B:C,2,FALSE)</f>
        <v>Centro de programas juveniles</v>
      </c>
      <c r="E1117" s="16" t="str">
        <f t="shared" si="40"/>
        <v>2</v>
      </c>
      <c r="F1117" s="16" t="str">
        <f t="shared" si="41"/>
        <v>22</v>
      </c>
      <c r="G1117" s="21" t="s">
        <v>485</v>
      </c>
      <c r="H1117" t="s">
        <v>486</v>
      </c>
      <c r="I1117">
        <v>46800</v>
      </c>
      <c r="J1117">
        <v>0</v>
      </c>
      <c r="K1117">
        <v>46800</v>
      </c>
      <c r="L1117">
        <v>58197.93</v>
      </c>
      <c r="M1117">
        <v>58197.93</v>
      </c>
      <c r="N1117">
        <v>48410.62</v>
      </c>
      <c r="O1117">
        <v>48410.62</v>
      </c>
    </row>
    <row r="1118" spans="1:15" x14ac:dyDescent="0.25">
      <c r="A1118" s="14" t="str">
        <f>MID(Tabla1[[#This Row],[Org 2]],1,2)</f>
        <v>10</v>
      </c>
      <c r="B1118" s="21" t="s">
        <v>145</v>
      </c>
      <c r="C1118" s="21" t="s">
        <v>123</v>
      </c>
      <c r="D1118" s="15" t="str">
        <f>VLOOKUP(Tabla1[[#This Row],[Prog.]],Hoja2!B:C,2,FALSE)</f>
        <v>Centro de programas juveniles</v>
      </c>
      <c r="E1118" s="16" t="str">
        <f t="shared" si="40"/>
        <v>2</v>
      </c>
      <c r="F1118" s="16" t="str">
        <f t="shared" si="41"/>
        <v>22</v>
      </c>
      <c r="G1118" s="21" t="s">
        <v>694</v>
      </c>
      <c r="H1118" t="s">
        <v>695</v>
      </c>
      <c r="I1118">
        <v>0</v>
      </c>
      <c r="J1118">
        <v>0</v>
      </c>
      <c r="K1118">
        <v>0</v>
      </c>
      <c r="L1118">
        <v>23378.12</v>
      </c>
      <c r="M1118">
        <v>23378.12</v>
      </c>
      <c r="N1118">
        <v>23378.12</v>
      </c>
      <c r="O1118">
        <v>23378.12</v>
      </c>
    </row>
    <row r="1119" spans="1:15" x14ac:dyDescent="0.25">
      <c r="A1119" s="14" t="str">
        <f>MID(Tabla1[[#This Row],[Org 2]],1,2)</f>
        <v>10</v>
      </c>
      <c r="B1119" s="21" t="s">
        <v>145</v>
      </c>
      <c r="C1119" s="21" t="s">
        <v>123</v>
      </c>
      <c r="D1119" s="15" t="str">
        <f>VLOOKUP(Tabla1[[#This Row],[Prog.]],Hoja2!B:C,2,FALSE)</f>
        <v>Centro de programas juveniles</v>
      </c>
      <c r="E1119" s="16" t="str">
        <f t="shared" si="40"/>
        <v>2</v>
      </c>
      <c r="F1119" s="16" t="str">
        <f t="shared" si="41"/>
        <v>22</v>
      </c>
      <c r="G1119" s="21" t="s">
        <v>489</v>
      </c>
      <c r="H1119" t="s">
        <v>490</v>
      </c>
      <c r="I1119">
        <v>886022</v>
      </c>
      <c r="J1119">
        <v>0</v>
      </c>
      <c r="K1119">
        <v>886022</v>
      </c>
      <c r="L1119">
        <v>861285.21</v>
      </c>
      <c r="M1119">
        <v>861285.21</v>
      </c>
      <c r="N1119">
        <v>673210.43</v>
      </c>
      <c r="O1119">
        <v>673210.43</v>
      </c>
    </row>
    <row r="1120" spans="1:15" x14ac:dyDescent="0.25">
      <c r="A1120" s="14" t="str">
        <f>MID(Tabla1[[#This Row],[Org 2]],1,2)</f>
        <v>10</v>
      </c>
      <c r="B1120" s="21" t="s">
        <v>145</v>
      </c>
      <c r="C1120" s="21" t="s">
        <v>123</v>
      </c>
      <c r="D1120" s="15" t="str">
        <f>VLOOKUP(Tabla1[[#This Row],[Prog.]],Hoja2!B:C,2,FALSE)</f>
        <v>Centro de programas juveniles</v>
      </c>
      <c r="E1120" s="16" t="str">
        <f t="shared" si="40"/>
        <v>4</v>
      </c>
      <c r="F1120" s="16" t="str">
        <f t="shared" si="41"/>
        <v>48</v>
      </c>
      <c r="G1120" s="21" t="s">
        <v>751</v>
      </c>
      <c r="H1120" t="s">
        <v>752</v>
      </c>
      <c r="I1120">
        <v>137565</v>
      </c>
      <c r="J1120">
        <v>0</v>
      </c>
      <c r="K1120">
        <v>137565</v>
      </c>
      <c r="L1120">
        <v>137565</v>
      </c>
      <c r="M1120">
        <v>137565</v>
      </c>
      <c r="N1120">
        <v>137565</v>
      </c>
      <c r="O1120">
        <v>137565</v>
      </c>
    </row>
    <row r="1121" spans="1:15" x14ac:dyDescent="0.25">
      <c r="A1121" s="14" t="str">
        <f>MID(Tabla1[[#This Row],[Org 2]],1,2)</f>
        <v>10</v>
      </c>
      <c r="B1121" s="21" t="s">
        <v>145</v>
      </c>
      <c r="C1121" s="21" t="s">
        <v>123</v>
      </c>
      <c r="D1121" s="15" t="str">
        <f>VLOOKUP(Tabla1[[#This Row],[Prog.]],Hoja2!B:C,2,FALSE)</f>
        <v>Centro de programas juveniles</v>
      </c>
      <c r="E1121" s="16" t="str">
        <f t="shared" si="40"/>
        <v>4</v>
      </c>
      <c r="F1121" s="16" t="str">
        <f t="shared" si="41"/>
        <v>48</v>
      </c>
      <c r="G1121" s="21" t="s">
        <v>881</v>
      </c>
      <c r="H1121" t="s">
        <v>882</v>
      </c>
      <c r="I1121">
        <v>58500</v>
      </c>
      <c r="J1121">
        <v>0</v>
      </c>
      <c r="K1121">
        <v>58500</v>
      </c>
      <c r="L1121">
        <v>58500</v>
      </c>
      <c r="M1121">
        <v>58500</v>
      </c>
      <c r="N1121">
        <v>58500</v>
      </c>
      <c r="O1121">
        <v>58500</v>
      </c>
    </row>
    <row r="1122" spans="1:15" x14ac:dyDescent="0.25">
      <c r="A1122" s="14" t="str">
        <f>MID(Tabla1[[#This Row],[Org 2]],1,2)</f>
        <v>10</v>
      </c>
      <c r="B1122" s="21" t="s">
        <v>145</v>
      </c>
      <c r="C1122" s="21" t="s">
        <v>123</v>
      </c>
      <c r="D1122" s="15" t="str">
        <f>VLOOKUP(Tabla1[[#This Row],[Prog.]],Hoja2!B:C,2,FALSE)</f>
        <v>Centro de programas juveniles</v>
      </c>
      <c r="E1122" s="16" t="str">
        <f t="shared" si="40"/>
        <v>4</v>
      </c>
      <c r="F1122" s="16" t="str">
        <f t="shared" si="41"/>
        <v>48</v>
      </c>
      <c r="G1122" s="21" t="s">
        <v>883</v>
      </c>
      <c r="H1122" t="s">
        <v>884</v>
      </c>
      <c r="I1122">
        <v>15000</v>
      </c>
      <c r="J1122">
        <v>-15000</v>
      </c>
      <c r="K1122">
        <v>0</v>
      </c>
      <c r="L1122">
        <v>0</v>
      </c>
      <c r="M1122">
        <v>0</v>
      </c>
      <c r="N1122">
        <v>0</v>
      </c>
      <c r="O1122">
        <v>0</v>
      </c>
    </row>
    <row r="1123" spans="1:15" x14ac:dyDescent="0.25">
      <c r="A1123" s="14" t="str">
        <f>MID(Tabla1[[#This Row],[Org 2]],1,2)</f>
        <v>10</v>
      </c>
      <c r="B1123" s="21" t="s">
        <v>145</v>
      </c>
      <c r="C1123" s="21" t="s">
        <v>123</v>
      </c>
      <c r="D1123" s="15" t="str">
        <f>VLOOKUP(Tabla1[[#This Row],[Prog.]],Hoja2!B:C,2,FALSE)</f>
        <v>Centro de programas juveniles</v>
      </c>
      <c r="E1123" s="16" t="str">
        <f t="shared" si="40"/>
        <v>6</v>
      </c>
      <c r="F1123" s="16" t="str">
        <f t="shared" si="41"/>
        <v>62</v>
      </c>
      <c r="G1123" s="21" t="s">
        <v>553</v>
      </c>
      <c r="H1123" t="s">
        <v>554</v>
      </c>
      <c r="I1123">
        <v>0</v>
      </c>
      <c r="J1123">
        <v>0</v>
      </c>
      <c r="K1123">
        <v>0</v>
      </c>
      <c r="L1123">
        <v>6267.8</v>
      </c>
      <c r="M1123">
        <v>6267.8</v>
      </c>
      <c r="N1123">
        <v>6267.8</v>
      </c>
      <c r="O1123">
        <v>0</v>
      </c>
    </row>
    <row r="1124" spans="1:15" x14ac:dyDescent="0.25">
      <c r="A1124" s="14" t="str">
        <f>MID(Tabla1[[#This Row],[Org 2]],1,2)</f>
        <v>10</v>
      </c>
      <c r="B1124" s="21" t="s">
        <v>145</v>
      </c>
      <c r="C1124" s="21" t="s">
        <v>124</v>
      </c>
      <c r="D1124" s="15" t="str">
        <f>VLOOKUP(Tabla1[[#This Row],[Prog.]],Hoja2!B:C,2,FALSE)</f>
        <v>Políticas de igualdad</v>
      </c>
      <c r="E1124" s="16" t="str">
        <f t="shared" si="40"/>
        <v>1</v>
      </c>
      <c r="F1124" s="16" t="str">
        <f t="shared" si="41"/>
        <v>12</v>
      </c>
      <c r="G1124" s="21" t="s">
        <v>432</v>
      </c>
      <c r="H1124" t="s">
        <v>433</v>
      </c>
      <c r="I1124">
        <v>18087</v>
      </c>
      <c r="J1124">
        <v>0</v>
      </c>
      <c r="K1124">
        <v>18087</v>
      </c>
      <c r="L1124">
        <v>18335.53</v>
      </c>
      <c r="M1124">
        <v>18335.53</v>
      </c>
      <c r="N1124">
        <v>15576.25</v>
      </c>
      <c r="O1124">
        <v>15576.25</v>
      </c>
    </row>
    <row r="1125" spans="1:15" x14ac:dyDescent="0.25">
      <c r="A1125" s="14" t="str">
        <f>MID(Tabla1[[#This Row],[Org 2]],1,2)</f>
        <v>10</v>
      </c>
      <c r="B1125" s="21" t="s">
        <v>145</v>
      </c>
      <c r="C1125" s="21" t="s">
        <v>124</v>
      </c>
      <c r="D1125" s="15" t="str">
        <f>VLOOKUP(Tabla1[[#This Row],[Prog.]],Hoja2!B:C,2,FALSE)</f>
        <v>Políticas de igualdad</v>
      </c>
      <c r="E1125" s="16" t="str">
        <f t="shared" si="40"/>
        <v>1</v>
      </c>
      <c r="F1125" s="16" t="str">
        <f t="shared" si="41"/>
        <v>12</v>
      </c>
      <c r="G1125" s="21" t="s">
        <v>434</v>
      </c>
      <c r="H1125" t="s">
        <v>435</v>
      </c>
      <c r="I1125">
        <v>63620</v>
      </c>
      <c r="J1125">
        <v>0</v>
      </c>
      <c r="K1125">
        <v>63620</v>
      </c>
      <c r="L1125">
        <v>55446.02</v>
      </c>
      <c r="M1125">
        <v>55446.02</v>
      </c>
      <c r="N1125">
        <v>31654</v>
      </c>
      <c r="O1125">
        <v>31654</v>
      </c>
    </row>
    <row r="1126" spans="1:15" x14ac:dyDescent="0.25">
      <c r="A1126" s="14" t="str">
        <f>MID(Tabla1[[#This Row],[Org 2]],1,2)</f>
        <v>10</v>
      </c>
      <c r="B1126" s="21" t="s">
        <v>145</v>
      </c>
      <c r="C1126" s="21" t="s">
        <v>124</v>
      </c>
      <c r="D1126" s="15" t="str">
        <f>VLOOKUP(Tabla1[[#This Row],[Prog.]],Hoja2!B:C,2,FALSE)</f>
        <v>Políticas de igualdad</v>
      </c>
      <c r="E1126" s="16" t="str">
        <f t="shared" si="40"/>
        <v>1</v>
      </c>
      <c r="F1126" s="16" t="str">
        <f t="shared" si="41"/>
        <v>12</v>
      </c>
      <c r="G1126" s="21" t="s">
        <v>436</v>
      </c>
      <c r="H1126" t="s">
        <v>437</v>
      </c>
      <c r="I1126">
        <v>0</v>
      </c>
      <c r="J1126">
        <v>0</v>
      </c>
      <c r="K1126">
        <v>0</v>
      </c>
      <c r="L1126">
        <v>9875.2199999999993</v>
      </c>
      <c r="M1126">
        <v>9875.2199999999993</v>
      </c>
      <c r="N1126">
        <v>7377.07</v>
      </c>
      <c r="O1126">
        <v>7377.07</v>
      </c>
    </row>
    <row r="1127" spans="1:15" x14ac:dyDescent="0.25">
      <c r="A1127" s="14" t="str">
        <f>MID(Tabla1[[#This Row],[Org 2]],1,2)</f>
        <v>10</v>
      </c>
      <c r="B1127" s="21" t="s">
        <v>145</v>
      </c>
      <c r="C1127" s="21" t="s">
        <v>124</v>
      </c>
      <c r="D1127" s="15" t="str">
        <f>VLOOKUP(Tabla1[[#This Row],[Prog.]],Hoja2!B:C,2,FALSE)</f>
        <v>Políticas de igualdad</v>
      </c>
      <c r="E1127" s="16" t="str">
        <f t="shared" si="40"/>
        <v>1</v>
      </c>
      <c r="F1127" s="16" t="str">
        <f t="shared" si="41"/>
        <v>12</v>
      </c>
      <c r="G1127" s="21" t="s">
        <v>438</v>
      </c>
      <c r="H1127" t="s">
        <v>439</v>
      </c>
      <c r="I1127">
        <v>20651</v>
      </c>
      <c r="J1127">
        <v>0</v>
      </c>
      <c r="K1127">
        <v>20651</v>
      </c>
      <c r="L1127">
        <v>16455.849999999999</v>
      </c>
      <c r="M1127">
        <v>16455.849999999999</v>
      </c>
      <c r="N1127">
        <v>8692.0400000000009</v>
      </c>
      <c r="O1127">
        <v>8692.0400000000009</v>
      </c>
    </row>
    <row r="1128" spans="1:15" x14ac:dyDescent="0.25">
      <c r="A1128" s="14" t="str">
        <f>MID(Tabla1[[#This Row],[Org 2]],1,2)</f>
        <v>10</v>
      </c>
      <c r="B1128" s="21" t="s">
        <v>145</v>
      </c>
      <c r="C1128" s="21" t="s">
        <v>124</v>
      </c>
      <c r="D1128" s="15" t="str">
        <f>VLOOKUP(Tabla1[[#This Row],[Prog.]],Hoja2!B:C,2,FALSE)</f>
        <v>Políticas de igualdad</v>
      </c>
      <c r="E1128" s="16" t="str">
        <f t="shared" si="40"/>
        <v>1</v>
      </c>
      <c r="F1128" s="16" t="str">
        <f t="shared" si="41"/>
        <v>12</v>
      </c>
      <c r="G1128" s="21" t="s">
        <v>440</v>
      </c>
      <c r="H1128" t="s">
        <v>441</v>
      </c>
      <c r="I1128">
        <v>7638</v>
      </c>
      <c r="J1128">
        <v>0</v>
      </c>
      <c r="K1128">
        <v>7638</v>
      </c>
      <c r="L1128">
        <v>8861.76</v>
      </c>
      <c r="M1128">
        <v>8861.76</v>
      </c>
      <c r="N1128">
        <v>7134.26</v>
      </c>
      <c r="O1128">
        <v>7134.26</v>
      </c>
    </row>
    <row r="1129" spans="1:15" x14ac:dyDescent="0.25">
      <c r="A1129" s="14" t="str">
        <f>MID(Tabla1[[#This Row],[Org 2]],1,2)</f>
        <v>10</v>
      </c>
      <c r="B1129" s="21" t="s">
        <v>145</v>
      </c>
      <c r="C1129" s="21" t="s">
        <v>124</v>
      </c>
      <c r="D1129" s="15" t="str">
        <f>VLOOKUP(Tabla1[[#This Row],[Prog.]],Hoja2!B:C,2,FALSE)</f>
        <v>Políticas de igualdad</v>
      </c>
      <c r="E1129" s="16" t="str">
        <f t="shared" si="40"/>
        <v>1</v>
      </c>
      <c r="F1129" s="16" t="str">
        <f t="shared" si="41"/>
        <v>12</v>
      </c>
      <c r="G1129" s="21" t="s">
        <v>442</v>
      </c>
      <c r="H1129" t="s">
        <v>443</v>
      </c>
      <c r="I1129">
        <v>55232</v>
      </c>
      <c r="J1129">
        <v>0</v>
      </c>
      <c r="K1129">
        <v>55232</v>
      </c>
      <c r="L1129">
        <v>48412.41</v>
      </c>
      <c r="M1129">
        <v>48412.41</v>
      </c>
      <c r="N1129">
        <v>35331.120000000003</v>
      </c>
      <c r="O1129">
        <v>35331.120000000003</v>
      </c>
    </row>
    <row r="1130" spans="1:15" x14ac:dyDescent="0.25">
      <c r="A1130" s="14" t="str">
        <f>MID(Tabla1[[#This Row],[Org 2]],1,2)</f>
        <v>10</v>
      </c>
      <c r="B1130" s="21" t="s">
        <v>145</v>
      </c>
      <c r="C1130" s="21" t="s">
        <v>124</v>
      </c>
      <c r="D1130" s="15" t="str">
        <f>VLOOKUP(Tabla1[[#This Row],[Prog.]],Hoja2!B:C,2,FALSE)</f>
        <v>Políticas de igualdad</v>
      </c>
      <c r="E1130" s="16" t="str">
        <f t="shared" si="40"/>
        <v>1</v>
      </c>
      <c r="F1130" s="16" t="str">
        <f t="shared" si="41"/>
        <v>12</v>
      </c>
      <c r="G1130" s="21" t="s">
        <v>444</v>
      </c>
      <c r="H1130" t="s">
        <v>445</v>
      </c>
      <c r="I1130">
        <v>135581</v>
      </c>
      <c r="J1130">
        <v>0</v>
      </c>
      <c r="K1130">
        <v>135581</v>
      </c>
      <c r="L1130">
        <v>118298.72</v>
      </c>
      <c r="M1130">
        <v>118298.72</v>
      </c>
      <c r="N1130">
        <v>85299.77</v>
      </c>
      <c r="O1130">
        <v>85299.77</v>
      </c>
    </row>
    <row r="1131" spans="1:15" x14ac:dyDescent="0.25">
      <c r="A1131" s="14" t="str">
        <f>MID(Tabla1[[#This Row],[Org 2]],1,2)</f>
        <v>10</v>
      </c>
      <c r="B1131" s="21" t="s">
        <v>145</v>
      </c>
      <c r="C1131" s="21" t="s">
        <v>124</v>
      </c>
      <c r="D1131" s="15" t="str">
        <f>VLOOKUP(Tabla1[[#This Row],[Prog.]],Hoja2!B:C,2,FALSE)</f>
        <v>Políticas de igualdad</v>
      </c>
      <c r="E1131" s="16" t="str">
        <f t="shared" si="40"/>
        <v>1</v>
      </c>
      <c r="F1131" s="16" t="str">
        <f t="shared" si="41"/>
        <v>12</v>
      </c>
      <c r="G1131" s="21" t="s">
        <v>446</v>
      </c>
      <c r="H1131" t="s">
        <v>447</v>
      </c>
      <c r="I1131">
        <v>1643</v>
      </c>
      <c r="J1131">
        <v>0</v>
      </c>
      <c r="K1131">
        <v>1643</v>
      </c>
      <c r="L1131">
        <v>4353.8900000000003</v>
      </c>
      <c r="M1131">
        <v>4353.8900000000003</v>
      </c>
      <c r="N1131">
        <v>3659.21</v>
      </c>
      <c r="O1131">
        <v>3659.21</v>
      </c>
    </row>
    <row r="1132" spans="1:15" x14ac:dyDescent="0.25">
      <c r="A1132" s="14" t="str">
        <f>MID(Tabla1[[#This Row],[Org 2]],1,2)</f>
        <v>10</v>
      </c>
      <c r="B1132" s="21" t="s">
        <v>145</v>
      </c>
      <c r="C1132" s="21" t="s">
        <v>124</v>
      </c>
      <c r="D1132" s="15" t="str">
        <f>VLOOKUP(Tabla1[[#This Row],[Prog.]],Hoja2!B:C,2,FALSE)</f>
        <v>Políticas de igualdad</v>
      </c>
      <c r="E1132" s="16" t="str">
        <f t="shared" si="40"/>
        <v>1</v>
      </c>
      <c r="F1132" s="16" t="str">
        <f t="shared" si="41"/>
        <v>13</v>
      </c>
      <c r="G1132" s="21" t="s">
        <v>448</v>
      </c>
      <c r="H1132" t="s">
        <v>431</v>
      </c>
      <c r="I1132">
        <v>32667</v>
      </c>
      <c r="J1132">
        <v>0</v>
      </c>
      <c r="K1132">
        <v>32667</v>
      </c>
      <c r="L1132">
        <v>23181.1</v>
      </c>
      <c r="M1132">
        <v>23181.1</v>
      </c>
      <c r="N1132">
        <v>5391.47</v>
      </c>
      <c r="O1132">
        <v>5391.47</v>
      </c>
    </row>
    <row r="1133" spans="1:15" x14ac:dyDescent="0.25">
      <c r="A1133" s="14" t="str">
        <f>MID(Tabla1[[#This Row],[Org 2]],1,2)</f>
        <v>10</v>
      </c>
      <c r="B1133" s="21" t="s">
        <v>145</v>
      </c>
      <c r="C1133" s="21" t="s">
        <v>124</v>
      </c>
      <c r="D1133" s="15" t="str">
        <f>VLOOKUP(Tabla1[[#This Row],[Prog.]],Hoja2!B:C,2,FALSE)</f>
        <v>Políticas de igualdad</v>
      </c>
      <c r="E1133" s="16" t="str">
        <f t="shared" si="40"/>
        <v>1</v>
      </c>
      <c r="F1133" s="16" t="str">
        <f t="shared" si="41"/>
        <v>13</v>
      </c>
      <c r="G1133" s="21" t="s">
        <v>449</v>
      </c>
      <c r="H1133" t="s">
        <v>450</v>
      </c>
      <c r="I1133">
        <v>28902</v>
      </c>
      <c r="J1133">
        <v>0</v>
      </c>
      <c r="K1133">
        <v>28902</v>
      </c>
      <c r="L1133">
        <v>53412.7</v>
      </c>
      <c r="M1133">
        <v>53412.7</v>
      </c>
      <c r="N1133">
        <v>46253.09</v>
      </c>
      <c r="O1133">
        <v>46253.09</v>
      </c>
    </row>
    <row r="1134" spans="1:15" x14ac:dyDescent="0.25">
      <c r="A1134" s="14" t="str">
        <f>MID(Tabla1[[#This Row],[Org 2]],1,2)</f>
        <v>10</v>
      </c>
      <c r="B1134" s="21" t="s">
        <v>145</v>
      </c>
      <c r="C1134" s="21" t="s">
        <v>124</v>
      </c>
      <c r="D1134" s="15" t="str">
        <f>VLOOKUP(Tabla1[[#This Row],[Prog.]],Hoja2!B:C,2,FALSE)</f>
        <v>Políticas de igualdad</v>
      </c>
      <c r="E1134" s="16" t="str">
        <f t="shared" si="40"/>
        <v>2</v>
      </c>
      <c r="F1134" s="16" t="str">
        <f t="shared" si="41"/>
        <v>20</v>
      </c>
      <c r="G1134" s="21" t="s">
        <v>455</v>
      </c>
      <c r="H1134" t="s">
        <v>456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</row>
    <row r="1135" spans="1:15" x14ac:dyDescent="0.25">
      <c r="A1135" s="14" t="str">
        <f>MID(Tabla1[[#This Row],[Org 2]],1,2)</f>
        <v>10</v>
      </c>
      <c r="B1135" s="21" t="s">
        <v>145</v>
      </c>
      <c r="C1135" s="21" t="s">
        <v>124</v>
      </c>
      <c r="D1135" s="15" t="str">
        <f>VLOOKUP(Tabla1[[#This Row],[Prog.]],Hoja2!B:C,2,FALSE)</f>
        <v>Políticas de igualdad</v>
      </c>
      <c r="E1135" s="16" t="str">
        <f t="shared" si="40"/>
        <v>2</v>
      </c>
      <c r="F1135" s="16" t="str">
        <f t="shared" si="41"/>
        <v>21</v>
      </c>
      <c r="G1135" s="21" t="s">
        <v>459</v>
      </c>
      <c r="H1135" t="s">
        <v>460</v>
      </c>
      <c r="I1135">
        <v>4000</v>
      </c>
      <c r="J1135">
        <v>0</v>
      </c>
      <c r="K1135">
        <v>4000</v>
      </c>
      <c r="L1135">
        <v>2358.46</v>
      </c>
      <c r="M1135">
        <v>716.89</v>
      </c>
      <c r="N1135">
        <v>716.89</v>
      </c>
      <c r="O1135">
        <v>716.89</v>
      </c>
    </row>
    <row r="1136" spans="1:15" x14ac:dyDescent="0.25">
      <c r="A1136" s="14" t="str">
        <f>MID(Tabla1[[#This Row],[Org 2]],1,2)</f>
        <v>10</v>
      </c>
      <c r="B1136" s="21" t="s">
        <v>145</v>
      </c>
      <c r="C1136" s="21" t="s">
        <v>124</v>
      </c>
      <c r="D1136" s="15" t="str">
        <f>VLOOKUP(Tabla1[[#This Row],[Prog.]],Hoja2!B:C,2,FALSE)</f>
        <v>Políticas de igualdad</v>
      </c>
      <c r="E1136" s="16" t="str">
        <f t="shared" si="40"/>
        <v>2</v>
      </c>
      <c r="F1136" s="16" t="str">
        <f t="shared" si="41"/>
        <v>21</v>
      </c>
      <c r="G1136" s="21" t="s">
        <v>461</v>
      </c>
      <c r="H1136" t="s">
        <v>462</v>
      </c>
      <c r="I1136">
        <v>6000</v>
      </c>
      <c r="J1136">
        <v>0</v>
      </c>
      <c r="K1136">
        <v>6000</v>
      </c>
      <c r="L1136">
        <v>8268.14</v>
      </c>
      <c r="M1136">
        <v>7687.29</v>
      </c>
      <c r="N1136">
        <v>4623.1000000000004</v>
      </c>
      <c r="O1136">
        <v>4623.1000000000004</v>
      </c>
    </row>
    <row r="1137" spans="1:15" x14ac:dyDescent="0.25">
      <c r="A1137" s="14" t="str">
        <f>MID(Tabla1[[#This Row],[Org 2]],1,2)</f>
        <v>10</v>
      </c>
      <c r="B1137" s="21" t="s">
        <v>145</v>
      </c>
      <c r="C1137" s="21" t="s">
        <v>124</v>
      </c>
      <c r="D1137" s="15" t="str">
        <f>VLOOKUP(Tabla1[[#This Row],[Prog.]],Hoja2!B:C,2,FALSE)</f>
        <v>Políticas de igualdad</v>
      </c>
      <c r="E1137" s="16" t="str">
        <f t="shared" si="40"/>
        <v>2</v>
      </c>
      <c r="F1137" s="16" t="str">
        <f t="shared" si="41"/>
        <v>22</v>
      </c>
      <c r="G1137" s="21" t="s">
        <v>469</v>
      </c>
      <c r="H1137" t="s">
        <v>470</v>
      </c>
      <c r="I1137">
        <v>4000</v>
      </c>
      <c r="J1137">
        <v>0</v>
      </c>
      <c r="K1137">
        <v>4000</v>
      </c>
      <c r="L1137">
        <v>3500</v>
      </c>
      <c r="M1137">
        <v>3500</v>
      </c>
      <c r="N1137">
        <v>2286.7800000000002</v>
      </c>
      <c r="O1137">
        <v>2286.7800000000002</v>
      </c>
    </row>
    <row r="1138" spans="1:15" x14ac:dyDescent="0.25">
      <c r="A1138" s="14" t="str">
        <f>MID(Tabla1[[#This Row],[Org 2]],1,2)</f>
        <v>10</v>
      </c>
      <c r="B1138" s="21" t="s">
        <v>145</v>
      </c>
      <c r="C1138" s="21" t="s">
        <v>124</v>
      </c>
      <c r="D1138" s="15" t="str">
        <f>VLOOKUP(Tabla1[[#This Row],[Prog.]],Hoja2!B:C,2,FALSE)</f>
        <v>Políticas de igualdad</v>
      </c>
      <c r="E1138" s="16" t="str">
        <f t="shared" si="40"/>
        <v>2</v>
      </c>
      <c r="F1138" s="16" t="str">
        <f t="shared" si="41"/>
        <v>22</v>
      </c>
      <c r="G1138" s="21" t="s">
        <v>632</v>
      </c>
      <c r="H1138" t="s">
        <v>633</v>
      </c>
      <c r="I1138">
        <v>5500</v>
      </c>
      <c r="J1138">
        <v>0</v>
      </c>
      <c r="K1138">
        <v>5500</v>
      </c>
      <c r="L1138">
        <v>5200</v>
      </c>
      <c r="M1138">
        <v>5200</v>
      </c>
      <c r="N1138">
        <v>2905.42</v>
      </c>
      <c r="O1138">
        <v>2905.42</v>
      </c>
    </row>
    <row r="1139" spans="1:15" x14ac:dyDescent="0.25">
      <c r="A1139" s="14" t="str">
        <f>MID(Tabla1[[#This Row],[Org 2]],1,2)</f>
        <v>10</v>
      </c>
      <c r="B1139" s="21" t="s">
        <v>145</v>
      </c>
      <c r="C1139" s="21" t="s">
        <v>124</v>
      </c>
      <c r="D1139" s="15" t="str">
        <f>VLOOKUP(Tabla1[[#This Row],[Prog.]],Hoja2!B:C,2,FALSE)</f>
        <v>Políticas de igualdad</v>
      </c>
      <c r="E1139" s="16" t="str">
        <f t="shared" si="40"/>
        <v>2</v>
      </c>
      <c r="F1139" s="16" t="str">
        <f t="shared" si="41"/>
        <v>22</v>
      </c>
      <c r="G1139" s="21" t="s">
        <v>885</v>
      </c>
      <c r="H1139" t="s">
        <v>886</v>
      </c>
      <c r="I1139">
        <v>50000</v>
      </c>
      <c r="J1139">
        <v>0</v>
      </c>
      <c r="K1139">
        <v>50000</v>
      </c>
      <c r="L1139">
        <v>72532.460000000006</v>
      </c>
      <c r="M1139">
        <v>72532.460000000006</v>
      </c>
      <c r="N1139">
        <v>67349.11</v>
      </c>
      <c r="O1139">
        <v>67349.11</v>
      </c>
    </row>
    <row r="1140" spans="1:15" x14ac:dyDescent="0.25">
      <c r="A1140" s="14" t="str">
        <f>MID(Tabla1[[#This Row],[Org 2]],1,2)</f>
        <v>10</v>
      </c>
      <c r="B1140" s="21" t="s">
        <v>145</v>
      </c>
      <c r="C1140" s="21" t="s">
        <v>124</v>
      </c>
      <c r="D1140" s="15" t="str">
        <f>VLOOKUP(Tabla1[[#This Row],[Prog.]],Hoja2!B:C,2,FALSE)</f>
        <v>Políticas de igualdad</v>
      </c>
      <c r="E1140" s="16" t="str">
        <f t="shared" si="40"/>
        <v>2</v>
      </c>
      <c r="F1140" s="16" t="str">
        <f t="shared" si="41"/>
        <v>22</v>
      </c>
      <c r="G1140" s="21" t="s">
        <v>887</v>
      </c>
      <c r="H1140" t="s">
        <v>888</v>
      </c>
      <c r="I1140">
        <v>27896</v>
      </c>
      <c r="J1140">
        <v>0</v>
      </c>
      <c r="K1140">
        <v>27896</v>
      </c>
      <c r="L1140">
        <v>31644.82</v>
      </c>
      <c r="M1140">
        <v>31644.82</v>
      </c>
      <c r="N1140">
        <v>26762.05</v>
      </c>
      <c r="O1140">
        <v>26762.05</v>
      </c>
    </row>
    <row r="1141" spans="1:15" x14ac:dyDescent="0.25">
      <c r="A1141" s="14" t="str">
        <f>MID(Tabla1[[#This Row],[Org 2]],1,2)</f>
        <v>10</v>
      </c>
      <c r="B1141" s="21" t="s">
        <v>145</v>
      </c>
      <c r="C1141" s="21" t="s">
        <v>124</v>
      </c>
      <c r="D1141" s="15" t="str">
        <f>VLOOKUP(Tabla1[[#This Row],[Prog.]],Hoja2!B:C,2,FALSE)</f>
        <v>Políticas de igualdad</v>
      </c>
      <c r="E1141" s="16" t="str">
        <f t="shared" si="40"/>
        <v>2</v>
      </c>
      <c r="F1141" s="16" t="str">
        <f t="shared" si="41"/>
        <v>22</v>
      </c>
      <c r="G1141" s="21" t="s">
        <v>889</v>
      </c>
      <c r="H1141" t="s">
        <v>890</v>
      </c>
      <c r="I1141">
        <v>68200</v>
      </c>
      <c r="J1141">
        <v>0</v>
      </c>
      <c r="K1141">
        <v>68200</v>
      </c>
      <c r="L1141">
        <v>68125.86</v>
      </c>
      <c r="M1141">
        <v>68125.86</v>
      </c>
      <c r="N1141">
        <v>65384.54</v>
      </c>
      <c r="O1141">
        <v>65384.54</v>
      </c>
    </row>
    <row r="1142" spans="1:15" x14ac:dyDescent="0.25">
      <c r="A1142" s="14" t="str">
        <f>MID(Tabla1[[#This Row],[Org 2]],1,2)</f>
        <v>10</v>
      </c>
      <c r="B1142" s="21" t="s">
        <v>145</v>
      </c>
      <c r="C1142" s="21" t="s">
        <v>124</v>
      </c>
      <c r="D1142" s="15" t="str">
        <f>VLOOKUP(Tabla1[[#This Row],[Prog.]],Hoja2!B:C,2,FALSE)</f>
        <v>Políticas de igualdad</v>
      </c>
      <c r="E1142" s="16" t="str">
        <f t="shared" si="40"/>
        <v>2</v>
      </c>
      <c r="F1142" s="16" t="str">
        <f t="shared" si="41"/>
        <v>22</v>
      </c>
      <c r="G1142" s="21" t="s">
        <v>891</v>
      </c>
      <c r="H1142" t="s">
        <v>892</v>
      </c>
      <c r="I1142">
        <v>20000</v>
      </c>
      <c r="J1142">
        <v>0</v>
      </c>
      <c r="K1142">
        <v>20000</v>
      </c>
      <c r="L1142">
        <v>4610.3599999999997</v>
      </c>
      <c r="M1142">
        <v>4610.3599999999997</v>
      </c>
      <c r="N1142">
        <v>4609.66</v>
      </c>
      <c r="O1142">
        <v>4609.66</v>
      </c>
    </row>
    <row r="1143" spans="1:15" x14ac:dyDescent="0.25">
      <c r="A1143" s="14" t="str">
        <f>MID(Tabla1[[#This Row],[Org 2]],1,2)</f>
        <v>10</v>
      </c>
      <c r="B1143" s="21" t="s">
        <v>145</v>
      </c>
      <c r="C1143" s="21" t="s">
        <v>124</v>
      </c>
      <c r="D1143" s="15" t="str">
        <f>VLOOKUP(Tabla1[[#This Row],[Prog.]],Hoja2!B:C,2,FALSE)</f>
        <v>Políticas de igualdad</v>
      </c>
      <c r="E1143" s="16" t="str">
        <f t="shared" si="40"/>
        <v>2</v>
      </c>
      <c r="F1143" s="16" t="str">
        <f t="shared" si="41"/>
        <v>22</v>
      </c>
      <c r="G1143" s="21" t="s">
        <v>483</v>
      </c>
      <c r="H1143" t="s">
        <v>484</v>
      </c>
      <c r="I1143">
        <v>0</v>
      </c>
      <c r="J1143">
        <v>0</v>
      </c>
      <c r="K1143">
        <v>0</v>
      </c>
      <c r="L1143">
        <v>1936</v>
      </c>
      <c r="M1143">
        <v>1936</v>
      </c>
      <c r="N1143">
        <v>1936</v>
      </c>
      <c r="O1143">
        <v>1936</v>
      </c>
    </row>
    <row r="1144" spans="1:15" x14ac:dyDescent="0.25">
      <c r="A1144" s="14" t="str">
        <f>MID(Tabla1[[#This Row],[Org 2]],1,2)</f>
        <v>10</v>
      </c>
      <c r="B1144" s="21" t="s">
        <v>145</v>
      </c>
      <c r="C1144" s="21" t="s">
        <v>124</v>
      </c>
      <c r="D1144" s="15" t="str">
        <f>VLOOKUP(Tabla1[[#This Row],[Prog.]],Hoja2!B:C,2,FALSE)</f>
        <v>Políticas de igualdad</v>
      </c>
      <c r="E1144" s="16" t="str">
        <f t="shared" si="40"/>
        <v>2</v>
      </c>
      <c r="F1144" s="16" t="str">
        <f t="shared" si="41"/>
        <v>22</v>
      </c>
      <c r="G1144" s="21" t="s">
        <v>485</v>
      </c>
      <c r="H1144" t="s">
        <v>486</v>
      </c>
      <c r="I1144">
        <v>5033</v>
      </c>
      <c r="J1144">
        <v>0</v>
      </c>
      <c r="K1144">
        <v>5033</v>
      </c>
      <c r="L1144">
        <v>6456.47</v>
      </c>
      <c r="M1144">
        <v>6456.47</v>
      </c>
      <c r="N1144">
        <v>5370.72</v>
      </c>
      <c r="O1144">
        <v>5370.72</v>
      </c>
    </row>
    <row r="1145" spans="1:15" x14ac:dyDescent="0.25">
      <c r="A1145" s="14" t="str">
        <f>MID(Tabla1[[#This Row],[Org 2]],1,2)</f>
        <v>10</v>
      </c>
      <c r="B1145" s="21" t="s">
        <v>145</v>
      </c>
      <c r="C1145" s="21" t="s">
        <v>124</v>
      </c>
      <c r="D1145" s="15" t="str">
        <f>VLOOKUP(Tabla1[[#This Row],[Prog.]],Hoja2!B:C,2,FALSE)</f>
        <v>Políticas de igualdad</v>
      </c>
      <c r="E1145" s="16" t="str">
        <f t="shared" si="40"/>
        <v>2</v>
      </c>
      <c r="F1145" s="16" t="str">
        <f t="shared" si="41"/>
        <v>22</v>
      </c>
      <c r="G1145" s="21" t="s">
        <v>489</v>
      </c>
      <c r="H1145" t="s">
        <v>490</v>
      </c>
      <c r="I1145">
        <v>196640</v>
      </c>
      <c r="J1145">
        <v>3020</v>
      </c>
      <c r="K1145">
        <v>199660</v>
      </c>
      <c r="L1145">
        <v>160066.46</v>
      </c>
      <c r="M1145">
        <v>153379.21</v>
      </c>
      <c r="N1145">
        <v>87831.92</v>
      </c>
      <c r="O1145">
        <v>87831.92</v>
      </c>
    </row>
    <row r="1146" spans="1:15" x14ac:dyDescent="0.25">
      <c r="A1146" s="14" t="str">
        <f>MID(Tabla1[[#This Row],[Org 2]],1,2)</f>
        <v>10</v>
      </c>
      <c r="B1146" s="21" t="s">
        <v>145</v>
      </c>
      <c r="C1146" s="21" t="s">
        <v>124</v>
      </c>
      <c r="D1146" s="15" t="str">
        <f>VLOOKUP(Tabla1[[#This Row],[Prog.]],Hoja2!B:C,2,FALSE)</f>
        <v>Políticas de igualdad</v>
      </c>
      <c r="E1146" s="16" t="str">
        <f t="shared" si="40"/>
        <v>2</v>
      </c>
      <c r="F1146" s="16" t="str">
        <f t="shared" si="41"/>
        <v>23</v>
      </c>
      <c r="G1146" s="21" t="s">
        <v>491</v>
      </c>
      <c r="H1146" t="s">
        <v>492</v>
      </c>
      <c r="I1146">
        <v>500</v>
      </c>
      <c r="J1146">
        <v>0</v>
      </c>
      <c r="K1146">
        <v>500</v>
      </c>
      <c r="L1146">
        <v>0</v>
      </c>
      <c r="M1146">
        <v>0</v>
      </c>
      <c r="N1146">
        <v>0</v>
      </c>
      <c r="O1146">
        <v>0</v>
      </c>
    </row>
    <row r="1147" spans="1:15" x14ac:dyDescent="0.25">
      <c r="A1147" s="14" t="str">
        <f>MID(Tabla1[[#This Row],[Org 2]],1,2)</f>
        <v>10</v>
      </c>
      <c r="B1147" s="21" t="s">
        <v>145</v>
      </c>
      <c r="C1147" s="21" t="s">
        <v>124</v>
      </c>
      <c r="D1147" s="15" t="str">
        <f>VLOOKUP(Tabla1[[#This Row],[Prog.]],Hoja2!B:C,2,FALSE)</f>
        <v>Políticas de igualdad</v>
      </c>
      <c r="E1147" s="16" t="str">
        <f t="shared" si="40"/>
        <v>2</v>
      </c>
      <c r="F1147" s="16" t="str">
        <f t="shared" si="41"/>
        <v>23</v>
      </c>
      <c r="G1147" s="21" t="s">
        <v>493</v>
      </c>
      <c r="H1147" t="s">
        <v>494</v>
      </c>
      <c r="I1147">
        <v>500</v>
      </c>
      <c r="J1147">
        <v>0</v>
      </c>
      <c r="K1147">
        <v>500</v>
      </c>
      <c r="L1147">
        <v>0</v>
      </c>
      <c r="M1147">
        <v>0</v>
      </c>
      <c r="N1147">
        <v>0</v>
      </c>
      <c r="O1147">
        <v>0</v>
      </c>
    </row>
    <row r="1148" spans="1:15" x14ac:dyDescent="0.25">
      <c r="A1148" s="14" t="str">
        <f>MID(Tabla1[[#This Row],[Org 2]],1,2)</f>
        <v>10</v>
      </c>
      <c r="B1148" s="21" t="s">
        <v>145</v>
      </c>
      <c r="C1148" s="21" t="s">
        <v>124</v>
      </c>
      <c r="D1148" s="15" t="str">
        <f>VLOOKUP(Tabla1[[#This Row],[Prog.]],Hoja2!B:C,2,FALSE)</f>
        <v>Políticas de igualdad</v>
      </c>
      <c r="E1148" s="16" t="str">
        <f t="shared" si="40"/>
        <v>4</v>
      </c>
      <c r="F1148" s="16" t="str">
        <f t="shared" si="41"/>
        <v>48</v>
      </c>
      <c r="G1148" s="21" t="s">
        <v>751</v>
      </c>
      <c r="H1148" t="s">
        <v>752</v>
      </c>
      <c r="I1148">
        <v>42500</v>
      </c>
      <c r="J1148">
        <v>-3020</v>
      </c>
      <c r="K1148">
        <v>39480</v>
      </c>
      <c r="L1148">
        <v>39480</v>
      </c>
      <c r="M1148">
        <v>39480</v>
      </c>
      <c r="N1148">
        <v>39480</v>
      </c>
      <c r="O1148">
        <v>39480</v>
      </c>
    </row>
    <row r="1149" spans="1:15" x14ac:dyDescent="0.25">
      <c r="A1149" s="14" t="str">
        <f>MID(Tabla1[[#This Row],[Org 2]],1,2)</f>
        <v>10</v>
      </c>
      <c r="B1149" s="21" t="s">
        <v>145</v>
      </c>
      <c r="C1149" s="21" t="s">
        <v>124</v>
      </c>
      <c r="D1149" s="15" t="str">
        <f>VLOOKUP(Tabla1[[#This Row],[Prog.]],Hoja2!B:C,2,FALSE)</f>
        <v>Políticas de igualdad</v>
      </c>
      <c r="E1149" s="16" t="str">
        <f t="shared" si="40"/>
        <v>4</v>
      </c>
      <c r="F1149" s="16" t="str">
        <f t="shared" si="41"/>
        <v>48</v>
      </c>
      <c r="G1149" s="21" t="s">
        <v>893</v>
      </c>
      <c r="H1149" t="s">
        <v>894</v>
      </c>
      <c r="I1149">
        <v>13550</v>
      </c>
      <c r="J1149">
        <v>0</v>
      </c>
      <c r="K1149">
        <v>13550</v>
      </c>
      <c r="L1149">
        <v>13550</v>
      </c>
      <c r="M1149">
        <v>13550</v>
      </c>
      <c r="N1149">
        <v>13550</v>
      </c>
      <c r="O1149">
        <v>13550</v>
      </c>
    </row>
    <row r="1150" spans="1:15" x14ac:dyDescent="0.25">
      <c r="A1150" s="14" t="str">
        <f>MID(Tabla1[[#This Row],[Org 2]],1,2)</f>
        <v>10</v>
      </c>
      <c r="B1150" s="21" t="s">
        <v>145</v>
      </c>
      <c r="C1150" s="21" t="s">
        <v>124</v>
      </c>
      <c r="D1150" s="15" t="str">
        <f>VLOOKUP(Tabla1[[#This Row],[Prog.]],Hoja2!B:C,2,FALSE)</f>
        <v>Políticas de igualdad</v>
      </c>
      <c r="E1150" s="16" t="str">
        <f t="shared" ref="E1150:E1158" si="42">LEFT(G1150,1)</f>
        <v>4</v>
      </c>
      <c r="F1150" s="16" t="str">
        <f t="shared" ref="F1150:F1158" si="43">LEFT(G1150,2)</f>
        <v>48</v>
      </c>
      <c r="G1150" s="21" t="s">
        <v>895</v>
      </c>
      <c r="H1150" t="s">
        <v>896</v>
      </c>
      <c r="I1150">
        <v>11350</v>
      </c>
      <c r="J1150">
        <v>0</v>
      </c>
      <c r="K1150">
        <v>11350</v>
      </c>
      <c r="L1150">
        <v>11350</v>
      </c>
      <c r="M1150">
        <v>11350</v>
      </c>
      <c r="N1150">
        <v>11350</v>
      </c>
      <c r="O1150">
        <v>11350</v>
      </c>
    </row>
    <row r="1151" spans="1:15" x14ac:dyDescent="0.25">
      <c r="A1151" s="14" t="str">
        <f>MID(Tabla1[[#This Row],[Org 2]],1,2)</f>
        <v>10</v>
      </c>
      <c r="B1151" s="21" t="s">
        <v>145</v>
      </c>
      <c r="C1151" s="21" t="s">
        <v>124</v>
      </c>
      <c r="D1151" s="15" t="str">
        <f>VLOOKUP(Tabla1[[#This Row],[Prog.]],Hoja2!B:C,2,FALSE)</f>
        <v>Políticas de igualdad</v>
      </c>
      <c r="E1151" s="16" t="str">
        <f t="shared" si="42"/>
        <v>4</v>
      </c>
      <c r="F1151" s="16" t="str">
        <f t="shared" si="43"/>
        <v>48</v>
      </c>
      <c r="G1151" s="21" t="s">
        <v>897</v>
      </c>
      <c r="H1151" t="s">
        <v>898</v>
      </c>
      <c r="I1151">
        <v>6100</v>
      </c>
      <c r="J1151">
        <v>0</v>
      </c>
      <c r="K1151">
        <v>6100</v>
      </c>
      <c r="L1151">
        <v>6100</v>
      </c>
      <c r="M1151">
        <v>6100</v>
      </c>
      <c r="N1151">
        <v>6100</v>
      </c>
      <c r="O1151">
        <v>6100</v>
      </c>
    </row>
    <row r="1152" spans="1:15" x14ac:dyDescent="0.25">
      <c r="A1152" s="14" t="str">
        <f>MID(Tabla1[[#This Row],[Org 2]],1,2)</f>
        <v>10</v>
      </c>
      <c r="B1152" s="21" t="s">
        <v>145</v>
      </c>
      <c r="C1152" s="21" t="s">
        <v>124</v>
      </c>
      <c r="D1152" s="15" t="str">
        <f>VLOOKUP(Tabla1[[#This Row],[Prog.]],Hoja2!B:C,2,FALSE)</f>
        <v>Políticas de igualdad</v>
      </c>
      <c r="E1152" s="16" t="str">
        <f t="shared" si="42"/>
        <v>4</v>
      </c>
      <c r="F1152" s="16" t="str">
        <f t="shared" si="43"/>
        <v>48</v>
      </c>
      <c r="G1152" s="21" t="s">
        <v>899</v>
      </c>
      <c r="H1152" t="s">
        <v>900</v>
      </c>
      <c r="I1152">
        <v>11000</v>
      </c>
      <c r="J1152">
        <v>0</v>
      </c>
      <c r="K1152">
        <v>11000</v>
      </c>
      <c r="L1152">
        <v>11000</v>
      </c>
      <c r="M1152">
        <v>11000</v>
      </c>
      <c r="N1152">
        <v>11000</v>
      </c>
      <c r="O1152">
        <v>11000</v>
      </c>
    </row>
    <row r="1153" spans="1:15" x14ac:dyDescent="0.25">
      <c r="A1153" s="14" t="str">
        <f>MID(Tabla1[[#This Row],[Org 2]],1,2)</f>
        <v>10</v>
      </c>
      <c r="B1153" s="21" t="s">
        <v>145</v>
      </c>
      <c r="C1153" s="21" t="s">
        <v>124</v>
      </c>
      <c r="D1153" s="15" t="str">
        <f>VLOOKUP(Tabla1[[#This Row],[Prog.]],Hoja2!B:C,2,FALSE)</f>
        <v>Políticas de igualdad</v>
      </c>
      <c r="E1153" s="16" t="str">
        <f t="shared" si="42"/>
        <v>4</v>
      </c>
      <c r="F1153" s="16" t="str">
        <f t="shared" si="43"/>
        <v>48</v>
      </c>
      <c r="G1153" s="21" t="s">
        <v>901</v>
      </c>
      <c r="H1153" t="s">
        <v>902</v>
      </c>
      <c r="I1153">
        <v>2500</v>
      </c>
      <c r="J1153">
        <v>0</v>
      </c>
      <c r="K1153">
        <v>2500</v>
      </c>
      <c r="L1153">
        <v>2500</v>
      </c>
      <c r="M1153">
        <v>2500</v>
      </c>
      <c r="N1153">
        <v>2500</v>
      </c>
      <c r="O1153">
        <v>2500</v>
      </c>
    </row>
    <row r="1154" spans="1:15" x14ac:dyDescent="0.25">
      <c r="A1154" s="14" t="str">
        <f>MID(Tabla1[[#This Row],[Org 2]],1,2)</f>
        <v>10</v>
      </c>
      <c r="B1154" s="21" t="s">
        <v>145</v>
      </c>
      <c r="C1154" s="21" t="s">
        <v>124</v>
      </c>
      <c r="D1154" s="15" t="str">
        <f>VLOOKUP(Tabla1[[#This Row],[Prog.]],Hoja2!B:C,2,FALSE)</f>
        <v>Políticas de igualdad</v>
      </c>
      <c r="E1154" s="16" t="str">
        <f t="shared" si="42"/>
        <v>4</v>
      </c>
      <c r="F1154" s="16" t="str">
        <f t="shared" si="43"/>
        <v>48</v>
      </c>
      <c r="G1154" s="21" t="s">
        <v>903</v>
      </c>
      <c r="H1154" t="s">
        <v>816</v>
      </c>
      <c r="I1154">
        <v>6500</v>
      </c>
      <c r="J1154">
        <v>0</v>
      </c>
      <c r="K1154">
        <v>6500</v>
      </c>
      <c r="L1154">
        <v>6500</v>
      </c>
      <c r="M1154">
        <v>6500</v>
      </c>
      <c r="N1154">
        <v>6500</v>
      </c>
      <c r="O1154">
        <v>6500</v>
      </c>
    </row>
    <row r="1155" spans="1:15" x14ac:dyDescent="0.25">
      <c r="A1155" s="14" t="str">
        <f>MID(Tabla1[[#This Row],[Org 2]],1,2)</f>
        <v>10</v>
      </c>
      <c r="B1155" s="21" t="s">
        <v>145</v>
      </c>
      <c r="C1155" s="21" t="s">
        <v>124</v>
      </c>
      <c r="D1155" s="15" t="str">
        <f>VLOOKUP(Tabla1[[#This Row],[Prog.]],Hoja2!B:C,2,FALSE)</f>
        <v>Políticas de igualdad</v>
      </c>
      <c r="E1155" s="16" t="str">
        <f t="shared" si="42"/>
        <v>4</v>
      </c>
      <c r="F1155" s="16" t="str">
        <f t="shared" si="43"/>
        <v>48</v>
      </c>
      <c r="G1155" s="21" t="s">
        <v>904</v>
      </c>
      <c r="H1155" t="s">
        <v>905</v>
      </c>
      <c r="I1155">
        <v>6000</v>
      </c>
      <c r="J1155">
        <v>0</v>
      </c>
      <c r="K1155">
        <v>6000</v>
      </c>
      <c r="L1155">
        <v>6000</v>
      </c>
      <c r="M1155">
        <v>6000</v>
      </c>
      <c r="N1155">
        <v>6000</v>
      </c>
      <c r="O1155">
        <v>6000</v>
      </c>
    </row>
    <row r="1156" spans="1:15" x14ac:dyDescent="0.25">
      <c r="A1156" s="14" t="str">
        <f>MID(Tabla1[[#This Row],[Org 2]],1,2)</f>
        <v>10</v>
      </c>
      <c r="B1156" s="21" t="s">
        <v>145</v>
      </c>
      <c r="C1156" s="21" t="s">
        <v>124</v>
      </c>
      <c r="D1156" s="15" t="str">
        <f>VLOOKUP(Tabla1[[#This Row],[Prog.]],Hoja2!B:C,2,FALSE)</f>
        <v>Políticas de igualdad</v>
      </c>
      <c r="E1156" s="16" t="str">
        <f t="shared" si="42"/>
        <v>4</v>
      </c>
      <c r="F1156" s="16" t="str">
        <f t="shared" si="43"/>
        <v>48</v>
      </c>
      <c r="G1156" s="21" t="s">
        <v>906</v>
      </c>
      <c r="H1156" t="s">
        <v>907</v>
      </c>
      <c r="I1156">
        <v>5000</v>
      </c>
      <c r="J1156">
        <v>0</v>
      </c>
      <c r="K1156">
        <v>5000</v>
      </c>
      <c r="L1156">
        <v>5000</v>
      </c>
      <c r="M1156">
        <v>5000</v>
      </c>
      <c r="N1156">
        <v>5000</v>
      </c>
      <c r="O1156">
        <v>5000</v>
      </c>
    </row>
    <row r="1157" spans="1:15" x14ac:dyDescent="0.25">
      <c r="A1157" s="14" t="str">
        <f>MID(Tabla1[[#This Row],[Org 2]],1,2)</f>
        <v>10</v>
      </c>
      <c r="B1157" s="21" t="s">
        <v>145</v>
      </c>
      <c r="C1157" s="21" t="s">
        <v>124</v>
      </c>
      <c r="D1157" s="15" t="str">
        <f>VLOOKUP(Tabla1[[#This Row],[Prog.]],Hoja2!B:C,2,FALSE)</f>
        <v>Políticas de igualdad</v>
      </c>
      <c r="E1157" s="16" t="str">
        <f t="shared" si="42"/>
        <v>4</v>
      </c>
      <c r="F1157" s="16" t="str">
        <f t="shared" si="43"/>
        <v>48</v>
      </c>
      <c r="G1157" s="21" t="s">
        <v>908</v>
      </c>
      <c r="H1157" t="s">
        <v>909</v>
      </c>
      <c r="I1157">
        <v>3000</v>
      </c>
      <c r="J1157">
        <v>0</v>
      </c>
      <c r="K1157">
        <v>3000</v>
      </c>
      <c r="L1157">
        <v>3000</v>
      </c>
      <c r="M1157">
        <v>3000</v>
      </c>
      <c r="N1157">
        <v>3000</v>
      </c>
      <c r="O1157">
        <v>3000</v>
      </c>
    </row>
    <row r="1158" spans="1:15" x14ac:dyDescent="0.25">
      <c r="A1158" s="14" t="str">
        <f>MID(Tabla1[[#This Row],[Org 2]],1,2)</f>
        <v>10</v>
      </c>
      <c r="B1158" s="21" t="s">
        <v>145</v>
      </c>
      <c r="C1158" s="21" t="s">
        <v>124</v>
      </c>
      <c r="D1158" s="15" t="str">
        <f>VLOOKUP(Tabla1[[#This Row],[Prog.]],Hoja2!B:C,2,FALSE)</f>
        <v>Políticas de igualdad</v>
      </c>
      <c r="E1158" s="16" t="str">
        <f t="shared" si="42"/>
        <v>4</v>
      </c>
      <c r="F1158" s="16" t="str">
        <f t="shared" si="43"/>
        <v>48</v>
      </c>
      <c r="G1158" s="21" t="s">
        <v>910</v>
      </c>
      <c r="H1158" t="s">
        <v>911</v>
      </c>
      <c r="I1158">
        <v>3500</v>
      </c>
      <c r="J1158">
        <v>0</v>
      </c>
      <c r="K1158">
        <v>3500</v>
      </c>
      <c r="L1158">
        <v>3500</v>
      </c>
      <c r="M1158">
        <v>3500</v>
      </c>
      <c r="N1158">
        <v>3500</v>
      </c>
      <c r="O1158">
        <v>3500</v>
      </c>
    </row>
    <row r="1159" spans="1:15" x14ac:dyDescent="0.25">
      <c r="A1159" s="14" t="str">
        <f>MID(Tabla1[[#This Row],[Org 2]],1,2)</f>
        <v>10</v>
      </c>
      <c r="B1159" s="21" t="s">
        <v>145</v>
      </c>
      <c r="C1159" s="21" t="s">
        <v>124</v>
      </c>
      <c r="D1159" s="15" t="str">
        <f>VLOOKUP(Tabla1[[#This Row],[Prog.]],Hoja2!B:C,2,FALSE)</f>
        <v>Políticas de igualdad</v>
      </c>
      <c r="E1159" s="16" t="str">
        <f t="shared" ref="E1159:E1222" si="44">LEFT(G1159,1)</f>
        <v>4</v>
      </c>
      <c r="F1159" s="16" t="str">
        <f t="shared" ref="F1159:F1222" si="45">LEFT(G1159,2)</f>
        <v>48</v>
      </c>
      <c r="G1159" s="21" t="s">
        <v>912</v>
      </c>
      <c r="H1159" t="s">
        <v>913</v>
      </c>
      <c r="I1159">
        <v>20000</v>
      </c>
      <c r="J1159">
        <v>0</v>
      </c>
      <c r="K1159">
        <v>20000</v>
      </c>
      <c r="L1159">
        <v>20000</v>
      </c>
      <c r="M1159">
        <v>20000</v>
      </c>
      <c r="N1159">
        <v>20000</v>
      </c>
      <c r="O1159">
        <v>20000</v>
      </c>
    </row>
    <row r="1160" spans="1:15" x14ac:dyDescent="0.25">
      <c r="A1160" s="14" t="str">
        <f>MID(Tabla1[[#This Row],[Org 2]],1,2)</f>
        <v>10</v>
      </c>
      <c r="B1160" s="21" t="s">
        <v>145</v>
      </c>
      <c r="C1160" s="21" t="s">
        <v>124</v>
      </c>
      <c r="D1160" s="15" t="str">
        <f>VLOOKUP(Tabla1[[#This Row],[Prog.]],Hoja2!B:C,2,FALSE)</f>
        <v>Políticas de igualdad</v>
      </c>
      <c r="E1160" s="16" t="str">
        <f t="shared" si="44"/>
        <v>4</v>
      </c>
      <c r="F1160" s="16" t="str">
        <f t="shared" si="45"/>
        <v>48</v>
      </c>
      <c r="G1160" s="21" t="s">
        <v>914</v>
      </c>
      <c r="H1160" t="s">
        <v>915</v>
      </c>
      <c r="I1160">
        <v>12000</v>
      </c>
      <c r="J1160">
        <v>0</v>
      </c>
      <c r="K1160">
        <v>12000</v>
      </c>
      <c r="L1160">
        <v>12000</v>
      </c>
      <c r="M1160">
        <v>12000</v>
      </c>
      <c r="N1160">
        <v>12000</v>
      </c>
      <c r="O1160">
        <v>12000</v>
      </c>
    </row>
    <row r="1161" spans="1:15" x14ac:dyDescent="0.25">
      <c r="A1161" s="14" t="str">
        <f>MID(Tabla1[[#This Row],[Org 2]],1,2)</f>
        <v>10</v>
      </c>
      <c r="B1161" s="21" t="s">
        <v>145</v>
      </c>
      <c r="C1161" s="21" t="s">
        <v>124</v>
      </c>
      <c r="D1161" s="15" t="str">
        <f>VLOOKUP(Tabla1[[#This Row],[Prog.]],Hoja2!B:C,2,FALSE)</f>
        <v>Políticas de igualdad</v>
      </c>
      <c r="E1161" s="16" t="str">
        <f t="shared" si="44"/>
        <v>4</v>
      </c>
      <c r="F1161" s="16" t="str">
        <f t="shared" si="45"/>
        <v>48</v>
      </c>
      <c r="G1161" s="21" t="s">
        <v>579</v>
      </c>
      <c r="H1161" t="s">
        <v>580</v>
      </c>
      <c r="I1161">
        <v>30000</v>
      </c>
      <c r="J1161">
        <v>0</v>
      </c>
      <c r="K1161">
        <v>30000</v>
      </c>
      <c r="L1161">
        <v>30000</v>
      </c>
      <c r="M1161">
        <v>30000</v>
      </c>
      <c r="N1161">
        <v>30000</v>
      </c>
      <c r="O1161">
        <v>30000</v>
      </c>
    </row>
    <row r="1162" spans="1:15" x14ac:dyDescent="0.25">
      <c r="A1162" s="14" t="str">
        <f>MID(Tabla1[[#This Row],[Org 2]],1,2)</f>
        <v>10</v>
      </c>
      <c r="B1162" s="21" t="s">
        <v>145</v>
      </c>
      <c r="C1162" s="21" t="s">
        <v>124</v>
      </c>
      <c r="D1162" s="15" t="str">
        <f>VLOOKUP(Tabla1[[#This Row],[Prog.]],Hoja2!B:C,2,FALSE)</f>
        <v>Políticas de igualdad</v>
      </c>
      <c r="E1162" s="16" t="str">
        <f t="shared" si="44"/>
        <v>6</v>
      </c>
      <c r="F1162" s="16" t="str">
        <f t="shared" si="45"/>
        <v>62</v>
      </c>
      <c r="G1162" s="21" t="s">
        <v>553</v>
      </c>
      <c r="H1162" t="s">
        <v>554</v>
      </c>
      <c r="I1162">
        <v>0</v>
      </c>
      <c r="J1162">
        <v>0</v>
      </c>
      <c r="K1162">
        <v>0</v>
      </c>
      <c r="L1162">
        <v>6587.81</v>
      </c>
      <c r="M1162">
        <v>6587.81</v>
      </c>
      <c r="N1162">
        <v>0</v>
      </c>
      <c r="O1162">
        <v>0</v>
      </c>
    </row>
    <row r="1163" spans="1:15" x14ac:dyDescent="0.25">
      <c r="A1163" s="14" t="str">
        <f>MID(Tabla1[[#This Row],[Org 2]],1,2)</f>
        <v>10</v>
      </c>
      <c r="B1163" s="21" t="s">
        <v>145</v>
      </c>
      <c r="C1163" s="21" t="s">
        <v>124</v>
      </c>
      <c r="D1163" s="15" t="str">
        <f>VLOOKUP(Tabla1[[#This Row],[Prog.]],Hoja2!B:C,2,FALSE)</f>
        <v>Políticas de igualdad</v>
      </c>
      <c r="E1163" s="16" t="str">
        <f t="shared" si="44"/>
        <v>6</v>
      </c>
      <c r="F1163" s="16" t="str">
        <f t="shared" si="45"/>
        <v>63</v>
      </c>
      <c r="G1163" s="21" t="s">
        <v>563</v>
      </c>
      <c r="H1163" t="s">
        <v>552</v>
      </c>
      <c r="I1163">
        <v>0</v>
      </c>
      <c r="J1163">
        <v>0</v>
      </c>
      <c r="K1163">
        <v>0</v>
      </c>
      <c r="L1163">
        <v>4103.59</v>
      </c>
      <c r="M1163">
        <v>4103.59</v>
      </c>
      <c r="N1163">
        <v>0</v>
      </c>
      <c r="O1163">
        <v>0</v>
      </c>
    </row>
    <row r="1164" spans="1:15" x14ac:dyDescent="0.25">
      <c r="A1164" s="14" t="str">
        <f>MID(Tabla1[[#This Row],[Org 2]],1,2)</f>
        <v>10</v>
      </c>
      <c r="B1164" s="21" t="s">
        <v>145</v>
      </c>
      <c r="C1164" s="21" t="s">
        <v>149</v>
      </c>
      <c r="D1164" s="15" t="str">
        <f>VLOOKUP(Tabla1[[#This Row],[Prog.]],Hoja2!B:C,2,FALSE)</f>
        <v>Formación para el empleo</v>
      </c>
      <c r="E1164" s="16" t="str">
        <f t="shared" si="44"/>
        <v>1</v>
      </c>
      <c r="F1164" s="16" t="str">
        <f t="shared" si="45"/>
        <v>12</v>
      </c>
      <c r="G1164" s="21" t="s">
        <v>436</v>
      </c>
      <c r="H1164" t="s">
        <v>437</v>
      </c>
      <c r="I1164">
        <v>12181</v>
      </c>
      <c r="J1164">
        <v>0</v>
      </c>
      <c r="K1164">
        <v>12181</v>
      </c>
      <c r="L1164">
        <v>11961.13</v>
      </c>
      <c r="M1164">
        <v>11961.13</v>
      </c>
      <c r="N1164">
        <v>10328.629999999999</v>
      </c>
      <c r="O1164">
        <v>10328.629999999999</v>
      </c>
    </row>
    <row r="1165" spans="1:15" x14ac:dyDescent="0.25">
      <c r="A1165" s="14" t="str">
        <f>MID(Tabla1[[#This Row],[Org 2]],1,2)</f>
        <v>10</v>
      </c>
      <c r="B1165" s="21" t="s">
        <v>145</v>
      </c>
      <c r="C1165" s="21" t="s">
        <v>149</v>
      </c>
      <c r="D1165" s="15" t="str">
        <f>VLOOKUP(Tabla1[[#This Row],[Prog.]],Hoja2!B:C,2,FALSE)</f>
        <v>Formación para el empleo</v>
      </c>
      <c r="E1165" s="16" t="str">
        <f t="shared" si="44"/>
        <v>1</v>
      </c>
      <c r="F1165" s="16" t="str">
        <f t="shared" si="45"/>
        <v>12</v>
      </c>
      <c r="G1165" s="21" t="s">
        <v>440</v>
      </c>
      <c r="H1165" t="s">
        <v>441</v>
      </c>
      <c r="I1165">
        <v>4903</v>
      </c>
      <c r="J1165">
        <v>0</v>
      </c>
      <c r="K1165">
        <v>4903</v>
      </c>
      <c r="L1165">
        <v>5073.12</v>
      </c>
      <c r="M1165">
        <v>5073.12</v>
      </c>
      <c r="N1165">
        <v>4315.41</v>
      </c>
      <c r="O1165">
        <v>4315.41</v>
      </c>
    </row>
    <row r="1166" spans="1:15" x14ac:dyDescent="0.25">
      <c r="A1166" s="14" t="str">
        <f>MID(Tabla1[[#This Row],[Org 2]],1,2)</f>
        <v>10</v>
      </c>
      <c r="B1166" s="21" t="s">
        <v>145</v>
      </c>
      <c r="C1166" s="21" t="s">
        <v>149</v>
      </c>
      <c r="D1166" s="15" t="str">
        <f>VLOOKUP(Tabla1[[#This Row],[Prog.]],Hoja2!B:C,2,FALSE)</f>
        <v>Formación para el empleo</v>
      </c>
      <c r="E1166" s="16" t="str">
        <f t="shared" si="44"/>
        <v>1</v>
      </c>
      <c r="F1166" s="16" t="str">
        <f t="shared" si="45"/>
        <v>12</v>
      </c>
      <c r="G1166" s="21" t="s">
        <v>442</v>
      </c>
      <c r="H1166" t="s">
        <v>443</v>
      </c>
      <c r="I1166">
        <v>7586</v>
      </c>
      <c r="J1166">
        <v>0</v>
      </c>
      <c r="K1166">
        <v>7586</v>
      </c>
      <c r="L1166">
        <v>7486.54</v>
      </c>
      <c r="M1166">
        <v>7486.54</v>
      </c>
      <c r="N1166">
        <v>6379.9</v>
      </c>
      <c r="O1166">
        <v>6379.9</v>
      </c>
    </row>
    <row r="1167" spans="1:15" x14ac:dyDescent="0.25">
      <c r="A1167" s="14" t="str">
        <f>MID(Tabla1[[#This Row],[Org 2]],1,2)</f>
        <v>10</v>
      </c>
      <c r="B1167" s="21" t="s">
        <v>145</v>
      </c>
      <c r="C1167" s="21" t="s">
        <v>149</v>
      </c>
      <c r="D1167" s="15" t="str">
        <f>VLOOKUP(Tabla1[[#This Row],[Prog.]],Hoja2!B:C,2,FALSE)</f>
        <v>Formación para el empleo</v>
      </c>
      <c r="E1167" s="16" t="str">
        <f t="shared" si="44"/>
        <v>1</v>
      </c>
      <c r="F1167" s="16" t="str">
        <f t="shared" si="45"/>
        <v>12</v>
      </c>
      <c r="G1167" s="21" t="s">
        <v>444</v>
      </c>
      <c r="H1167" t="s">
        <v>445</v>
      </c>
      <c r="I1167">
        <v>15016</v>
      </c>
      <c r="J1167">
        <v>0</v>
      </c>
      <c r="K1167">
        <v>15016</v>
      </c>
      <c r="L1167">
        <v>14820.2</v>
      </c>
      <c r="M1167">
        <v>14820.2</v>
      </c>
      <c r="N1167">
        <v>12628.2</v>
      </c>
      <c r="O1167">
        <v>12628.2</v>
      </c>
    </row>
    <row r="1168" spans="1:15" x14ac:dyDescent="0.25">
      <c r="A1168" s="14" t="str">
        <f>MID(Tabla1[[#This Row],[Org 2]],1,2)</f>
        <v>10</v>
      </c>
      <c r="B1168" s="21" t="s">
        <v>145</v>
      </c>
      <c r="C1168" s="21" t="s">
        <v>149</v>
      </c>
      <c r="D1168" s="15" t="str">
        <f>VLOOKUP(Tabla1[[#This Row],[Prog.]],Hoja2!B:C,2,FALSE)</f>
        <v>Formación para el empleo</v>
      </c>
      <c r="E1168" s="16" t="str">
        <f t="shared" si="44"/>
        <v>1</v>
      </c>
      <c r="F1168" s="16" t="str">
        <f t="shared" si="45"/>
        <v>12</v>
      </c>
      <c r="G1168" s="21" t="s">
        <v>446</v>
      </c>
      <c r="H1168" t="s">
        <v>447</v>
      </c>
      <c r="I1168">
        <v>2301</v>
      </c>
      <c r="J1168">
        <v>0</v>
      </c>
      <c r="K1168">
        <v>2301</v>
      </c>
      <c r="L1168">
        <v>2576.54</v>
      </c>
      <c r="M1168">
        <v>2576.54</v>
      </c>
      <c r="N1168">
        <v>2106.35</v>
      </c>
      <c r="O1168">
        <v>2106.35</v>
      </c>
    </row>
    <row r="1169" spans="1:15" x14ac:dyDescent="0.25">
      <c r="A1169" s="14" t="str">
        <f>MID(Tabla1[[#This Row],[Org 2]],1,2)</f>
        <v>10</v>
      </c>
      <c r="B1169" s="21" t="s">
        <v>145</v>
      </c>
      <c r="C1169" s="21" t="s">
        <v>149</v>
      </c>
      <c r="D1169" s="15" t="str">
        <f>VLOOKUP(Tabla1[[#This Row],[Prog.]],Hoja2!B:C,2,FALSE)</f>
        <v>Formación para el empleo</v>
      </c>
      <c r="E1169" s="16" t="str">
        <f t="shared" si="44"/>
        <v>1</v>
      </c>
      <c r="F1169" s="16" t="str">
        <f t="shared" si="45"/>
        <v>14</v>
      </c>
      <c r="G1169" s="21" t="s">
        <v>453</v>
      </c>
      <c r="H1169" t="s">
        <v>454</v>
      </c>
      <c r="I1169">
        <v>608588</v>
      </c>
      <c r="J1169">
        <v>0</v>
      </c>
      <c r="K1169">
        <v>608588</v>
      </c>
      <c r="L1169">
        <v>565481.98</v>
      </c>
      <c r="M1169">
        <v>565481.98</v>
      </c>
      <c r="N1169">
        <v>500382.78</v>
      </c>
      <c r="O1169">
        <v>500382.78</v>
      </c>
    </row>
    <row r="1170" spans="1:15" x14ac:dyDescent="0.25">
      <c r="A1170" s="14" t="str">
        <f>MID(Tabla1[[#This Row],[Org 2]],1,2)</f>
        <v>10</v>
      </c>
      <c r="B1170" s="21" t="s">
        <v>145</v>
      </c>
      <c r="C1170" s="21" t="s">
        <v>149</v>
      </c>
      <c r="D1170" s="15" t="str">
        <f>VLOOKUP(Tabla1[[#This Row],[Prog.]],Hoja2!B:C,2,FALSE)</f>
        <v>Formación para el empleo</v>
      </c>
      <c r="E1170" s="16" t="str">
        <f t="shared" si="44"/>
        <v>2</v>
      </c>
      <c r="F1170" s="16" t="str">
        <f t="shared" si="45"/>
        <v>20</v>
      </c>
      <c r="G1170" s="21" t="s">
        <v>455</v>
      </c>
      <c r="H1170" t="s">
        <v>456</v>
      </c>
      <c r="I1170">
        <v>1200</v>
      </c>
      <c r="J1170">
        <v>0</v>
      </c>
      <c r="K1170">
        <v>1200</v>
      </c>
      <c r="L1170">
        <v>0</v>
      </c>
      <c r="M1170">
        <v>0</v>
      </c>
      <c r="N1170">
        <v>0</v>
      </c>
      <c r="O1170">
        <v>0</v>
      </c>
    </row>
    <row r="1171" spans="1:15" x14ac:dyDescent="0.25">
      <c r="A1171" s="14" t="str">
        <f>MID(Tabla1[[#This Row],[Org 2]],1,2)</f>
        <v>10</v>
      </c>
      <c r="B1171" s="21" t="s">
        <v>145</v>
      </c>
      <c r="C1171" s="21" t="s">
        <v>149</v>
      </c>
      <c r="D1171" s="15" t="str">
        <f>VLOOKUP(Tabla1[[#This Row],[Prog.]],Hoja2!B:C,2,FALSE)</f>
        <v>Formación para el empleo</v>
      </c>
      <c r="E1171" s="16" t="str">
        <f t="shared" si="44"/>
        <v>2</v>
      </c>
      <c r="F1171" s="16" t="str">
        <f t="shared" si="45"/>
        <v>20</v>
      </c>
      <c r="G1171" s="21" t="s">
        <v>457</v>
      </c>
      <c r="H1171" t="s">
        <v>458</v>
      </c>
      <c r="I1171">
        <v>0</v>
      </c>
      <c r="J1171">
        <v>0</v>
      </c>
      <c r="K1171">
        <v>0</v>
      </c>
      <c r="L1171">
        <v>229.9</v>
      </c>
      <c r="M1171">
        <v>229.9</v>
      </c>
      <c r="N1171">
        <v>229.9</v>
      </c>
      <c r="O1171">
        <v>229.9</v>
      </c>
    </row>
    <row r="1172" spans="1:15" x14ac:dyDescent="0.25">
      <c r="A1172" s="14" t="str">
        <f>MID(Tabla1[[#This Row],[Org 2]],1,2)</f>
        <v>10</v>
      </c>
      <c r="B1172" s="21" t="s">
        <v>145</v>
      </c>
      <c r="C1172" s="21" t="s">
        <v>149</v>
      </c>
      <c r="D1172" s="15" t="str">
        <f>VLOOKUP(Tabla1[[#This Row],[Prog.]],Hoja2!B:C,2,FALSE)</f>
        <v>Formación para el empleo</v>
      </c>
      <c r="E1172" s="16" t="str">
        <f t="shared" si="44"/>
        <v>2</v>
      </c>
      <c r="F1172" s="16" t="str">
        <f t="shared" si="45"/>
        <v>21</v>
      </c>
      <c r="G1172" s="21" t="s">
        <v>459</v>
      </c>
      <c r="H1172" t="s">
        <v>460</v>
      </c>
      <c r="I1172">
        <v>5000</v>
      </c>
      <c r="J1172">
        <v>0</v>
      </c>
      <c r="K1172">
        <v>5000</v>
      </c>
      <c r="L1172">
        <v>2411.4</v>
      </c>
      <c r="M1172">
        <v>1139.58</v>
      </c>
      <c r="N1172">
        <v>1139.58</v>
      </c>
      <c r="O1172">
        <v>1139.58</v>
      </c>
    </row>
    <row r="1173" spans="1:15" x14ac:dyDescent="0.25">
      <c r="A1173" s="14" t="str">
        <f>MID(Tabla1[[#This Row],[Org 2]],1,2)</f>
        <v>10</v>
      </c>
      <c r="B1173" s="21" t="s">
        <v>145</v>
      </c>
      <c r="C1173" s="21" t="s">
        <v>149</v>
      </c>
      <c r="D1173" s="15" t="str">
        <f>VLOOKUP(Tabla1[[#This Row],[Prog.]],Hoja2!B:C,2,FALSE)</f>
        <v>Formación para el empleo</v>
      </c>
      <c r="E1173" s="16" t="str">
        <f t="shared" si="44"/>
        <v>2</v>
      </c>
      <c r="F1173" s="16" t="str">
        <f t="shared" si="45"/>
        <v>21</v>
      </c>
      <c r="G1173" s="21" t="s">
        <v>461</v>
      </c>
      <c r="H1173" t="s">
        <v>462</v>
      </c>
      <c r="I1173">
        <v>9705</v>
      </c>
      <c r="J1173">
        <v>0</v>
      </c>
      <c r="K1173">
        <v>9705</v>
      </c>
      <c r="L1173">
        <v>10931.12</v>
      </c>
      <c r="M1173">
        <v>10465.18</v>
      </c>
      <c r="N1173">
        <v>6674.78</v>
      </c>
      <c r="O1173">
        <v>6674.78</v>
      </c>
    </row>
    <row r="1174" spans="1:15" x14ac:dyDescent="0.25">
      <c r="A1174" s="14" t="str">
        <f>MID(Tabla1[[#This Row],[Org 2]],1,2)</f>
        <v>10</v>
      </c>
      <c r="B1174" s="21" t="s">
        <v>145</v>
      </c>
      <c r="C1174" s="21" t="s">
        <v>149</v>
      </c>
      <c r="D1174" s="15" t="str">
        <f>VLOOKUP(Tabla1[[#This Row],[Prog.]],Hoja2!B:C,2,FALSE)</f>
        <v>Formación para el empleo</v>
      </c>
      <c r="E1174" s="16" t="str">
        <f t="shared" si="44"/>
        <v>2</v>
      </c>
      <c r="F1174" s="16" t="str">
        <f t="shared" si="45"/>
        <v>21</v>
      </c>
      <c r="G1174" s="21" t="s">
        <v>463</v>
      </c>
      <c r="H1174" t="s">
        <v>464</v>
      </c>
      <c r="I1174">
        <v>5000</v>
      </c>
      <c r="J1174">
        <v>0</v>
      </c>
      <c r="K1174">
        <v>5000</v>
      </c>
      <c r="L1174">
        <v>6000</v>
      </c>
      <c r="M1174">
        <v>4953.93</v>
      </c>
      <c r="N1174">
        <v>4953.93</v>
      </c>
      <c r="O1174">
        <v>4953.93</v>
      </c>
    </row>
    <row r="1175" spans="1:15" x14ac:dyDescent="0.25">
      <c r="A1175" s="14" t="str">
        <f>MID(Tabla1[[#This Row],[Org 2]],1,2)</f>
        <v>10</v>
      </c>
      <c r="B1175" s="21" t="s">
        <v>145</v>
      </c>
      <c r="C1175" s="21" t="s">
        <v>149</v>
      </c>
      <c r="D1175" s="15" t="str">
        <f>VLOOKUP(Tabla1[[#This Row],[Prog.]],Hoja2!B:C,2,FALSE)</f>
        <v>Formación para el empleo</v>
      </c>
      <c r="E1175" s="16" t="str">
        <f t="shared" si="44"/>
        <v>2</v>
      </c>
      <c r="F1175" s="16" t="str">
        <f t="shared" si="45"/>
        <v>22</v>
      </c>
      <c r="G1175" s="21" t="s">
        <v>467</v>
      </c>
      <c r="H1175" t="s">
        <v>468</v>
      </c>
      <c r="I1175">
        <v>3650</v>
      </c>
      <c r="J1175">
        <v>0</v>
      </c>
      <c r="K1175">
        <v>3650</v>
      </c>
      <c r="L1175">
        <v>2596.0100000000002</v>
      </c>
      <c r="M1175">
        <v>2596.0100000000002</v>
      </c>
      <c r="N1175">
        <v>1949.96</v>
      </c>
      <c r="O1175">
        <v>1949.96</v>
      </c>
    </row>
    <row r="1176" spans="1:15" x14ac:dyDescent="0.25">
      <c r="A1176" s="14" t="str">
        <f>MID(Tabla1[[#This Row],[Org 2]],1,2)</f>
        <v>10</v>
      </c>
      <c r="B1176" s="21" t="s">
        <v>145</v>
      </c>
      <c r="C1176" s="21" t="s">
        <v>149</v>
      </c>
      <c r="D1176" s="15" t="str">
        <f>VLOOKUP(Tabla1[[#This Row],[Prog.]],Hoja2!B:C,2,FALSE)</f>
        <v>Formación para el empleo</v>
      </c>
      <c r="E1176" s="16" t="str">
        <f t="shared" si="44"/>
        <v>2</v>
      </c>
      <c r="F1176" s="16" t="str">
        <f t="shared" si="45"/>
        <v>22</v>
      </c>
      <c r="G1176" s="21" t="s">
        <v>469</v>
      </c>
      <c r="H1176" t="s">
        <v>470</v>
      </c>
      <c r="I1176">
        <v>13500</v>
      </c>
      <c r="J1176">
        <v>0</v>
      </c>
      <c r="K1176">
        <v>13500</v>
      </c>
      <c r="L1176">
        <v>13500</v>
      </c>
      <c r="M1176">
        <v>13500</v>
      </c>
      <c r="N1176">
        <v>7397.37</v>
      </c>
      <c r="O1176">
        <v>7397.37</v>
      </c>
    </row>
    <row r="1177" spans="1:15" x14ac:dyDescent="0.25">
      <c r="A1177" s="14" t="str">
        <f>MID(Tabla1[[#This Row],[Org 2]],1,2)</f>
        <v>10</v>
      </c>
      <c r="B1177" s="21" t="s">
        <v>145</v>
      </c>
      <c r="C1177" s="21" t="s">
        <v>149</v>
      </c>
      <c r="D1177" s="15" t="str">
        <f>VLOOKUP(Tabla1[[#This Row],[Prog.]],Hoja2!B:C,2,FALSE)</f>
        <v>Formación para el empleo</v>
      </c>
      <c r="E1177" s="16" t="str">
        <f t="shared" si="44"/>
        <v>2</v>
      </c>
      <c r="F1177" s="16" t="str">
        <f t="shared" si="45"/>
        <v>22</v>
      </c>
      <c r="G1177" s="21" t="s">
        <v>632</v>
      </c>
      <c r="H1177" t="s">
        <v>633</v>
      </c>
      <c r="I1177">
        <v>14100</v>
      </c>
      <c r="J1177">
        <v>0</v>
      </c>
      <c r="K1177">
        <v>14100</v>
      </c>
      <c r="L1177">
        <v>19133.98</v>
      </c>
      <c r="M1177">
        <v>19133.98</v>
      </c>
      <c r="N1177">
        <v>13023.61</v>
      </c>
      <c r="O1177">
        <v>13023.61</v>
      </c>
    </row>
    <row r="1178" spans="1:15" x14ac:dyDescent="0.25">
      <c r="A1178" s="14" t="str">
        <f>MID(Tabla1[[#This Row],[Org 2]],1,2)</f>
        <v>10</v>
      </c>
      <c r="B1178" s="21" t="s">
        <v>145</v>
      </c>
      <c r="C1178" s="21" t="s">
        <v>149</v>
      </c>
      <c r="D1178" s="15" t="str">
        <f>VLOOKUP(Tabla1[[#This Row],[Prog.]],Hoja2!B:C,2,FALSE)</f>
        <v>Formación para el empleo</v>
      </c>
      <c r="E1178" s="16" t="str">
        <f t="shared" si="44"/>
        <v>2</v>
      </c>
      <c r="F1178" s="16" t="str">
        <f t="shared" si="45"/>
        <v>22</v>
      </c>
      <c r="G1178" s="21" t="s">
        <v>590</v>
      </c>
      <c r="H1178" t="s">
        <v>591</v>
      </c>
      <c r="I1178">
        <v>3050</v>
      </c>
      <c r="J1178">
        <v>0</v>
      </c>
      <c r="K1178">
        <v>3050</v>
      </c>
      <c r="L1178">
        <v>3146.74</v>
      </c>
      <c r="M1178">
        <v>3146.74</v>
      </c>
      <c r="N1178">
        <v>642.66</v>
      </c>
      <c r="O1178">
        <v>642.66</v>
      </c>
    </row>
    <row r="1179" spans="1:15" x14ac:dyDescent="0.25">
      <c r="A1179" s="14" t="str">
        <f>MID(Tabla1[[#This Row],[Org 2]],1,2)</f>
        <v>10</v>
      </c>
      <c r="B1179" s="21" t="s">
        <v>145</v>
      </c>
      <c r="C1179" s="21" t="s">
        <v>149</v>
      </c>
      <c r="D1179" s="15" t="str">
        <f>VLOOKUP(Tabla1[[#This Row],[Prog.]],Hoja2!B:C,2,FALSE)</f>
        <v>Formación para el empleo</v>
      </c>
      <c r="E1179" s="16" t="str">
        <f t="shared" si="44"/>
        <v>2</v>
      </c>
      <c r="F1179" s="16" t="str">
        <f t="shared" si="45"/>
        <v>22</v>
      </c>
      <c r="G1179" s="21" t="s">
        <v>592</v>
      </c>
      <c r="H1179" t="s">
        <v>593</v>
      </c>
      <c r="I1179">
        <v>7250</v>
      </c>
      <c r="J1179">
        <v>0</v>
      </c>
      <c r="K1179">
        <v>7250</v>
      </c>
      <c r="L1179">
        <v>8985.1200000000008</v>
      </c>
      <c r="M1179">
        <v>8985.1200000000008</v>
      </c>
      <c r="N1179">
        <v>6366.89</v>
      </c>
      <c r="O1179">
        <v>6366.89</v>
      </c>
    </row>
    <row r="1180" spans="1:15" x14ac:dyDescent="0.25">
      <c r="A1180" s="14" t="str">
        <f>MID(Tabla1[[#This Row],[Org 2]],1,2)</f>
        <v>10</v>
      </c>
      <c r="B1180" s="21" t="s">
        <v>145</v>
      </c>
      <c r="C1180" s="21" t="s">
        <v>149</v>
      </c>
      <c r="D1180" s="15" t="str">
        <f>VLOOKUP(Tabla1[[#This Row],[Prog.]],Hoja2!B:C,2,FALSE)</f>
        <v>Formación para el empleo</v>
      </c>
      <c r="E1180" s="16" t="str">
        <f t="shared" si="44"/>
        <v>2</v>
      </c>
      <c r="F1180" s="16" t="str">
        <f t="shared" si="45"/>
        <v>22</v>
      </c>
      <c r="G1180" s="21" t="s">
        <v>707</v>
      </c>
      <c r="H1180" t="s">
        <v>708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</row>
    <row r="1181" spans="1:15" x14ac:dyDescent="0.25">
      <c r="A1181" s="14" t="str">
        <f>MID(Tabla1[[#This Row],[Org 2]],1,2)</f>
        <v>10</v>
      </c>
      <c r="B1181" s="21" t="s">
        <v>145</v>
      </c>
      <c r="C1181" s="21" t="s">
        <v>149</v>
      </c>
      <c r="D1181" s="15" t="str">
        <f>VLOOKUP(Tabla1[[#This Row],[Prog.]],Hoja2!B:C,2,FALSE)</f>
        <v>Formación para el empleo</v>
      </c>
      <c r="E1181" s="16" t="str">
        <f t="shared" si="44"/>
        <v>2</v>
      </c>
      <c r="F1181" s="16" t="str">
        <f t="shared" si="45"/>
        <v>22</v>
      </c>
      <c r="G1181" s="21" t="s">
        <v>594</v>
      </c>
      <c r="H1181" t="s">
        <v>595</v>
      </c>
      <c r="I1181">
        <v>2125</v>
      </c>
      <c r="J1181">
        <v>0</v>
      </c>
      <c r="K1181">
        <v>2125</v>
      </c>
      <c r="L1181">
        <v>1800</v>
      </c>
      <c r="M1181">
        <v>1800</v>
      </c>
      <c r="N1181">
        <v>689.49</v>
      </c>
      <c r="O1181">
        <v>689.49</v>
      </c>
    </row>
    <row r="1182" spans="1:15" x14ac:dyDescent="0.25">
      <c r="A1182" s="14" t="str">
        <f>MID(Tabla1[[#This Row],[Org 2]],1,2)</f>
        <v>10</v>
      </c>
      <c r="B1182" s="21" t="s">
        <v>145</v>
      </c>
      <c r="C1182" s="21" t="s">
        <v>149</v>
      </c>
      <c r="D1182" s="15" t="str">
        <f>VLOOKUP(Tabla1[[#This Row],[Prog.]],Hoja2!B:C,2,FALSE)</f>
        <v>Formación para el empleo</v>
      </c>
      <c r="E1182" s="16" t="str">
        <f t="shared" si="44"/>
        <v>2</v>
      </c>
      <c r="F1182" s="16" t="str">
        <f t="shared" si="45"/>
        <v>22</v>
      </c>
      <c r="G1182" s="21" t="s">
        <v>473</v>
      </c>
      <c r="H1182" t="s">
        <v>474</v>
      </c>
      <c r="I1182">
        <v>52445</v>
      </c>
      <c r="J1182">
        <v>0</v>
      </c>
      <c r="K1182">
        <v>52445</v>
      </c>
      <c r="L1182">
        <v>43204.09</v>
      </c>
      <c r="M1182">
        <v>29801.22</v>
      </c>
      <c r="N1182">
        <v>29739.73</v>
      </c>
      <c r="O1182">
        <v>29739.73</v>
      </c>
    </row>
    <row r="1183" spans="1:15" x14ac:dyDescent="0.25">
      <c r="A1183" s="14" t="str">
        <f>MID(Tabla1[[#This Row],[Org 2]],1,2)</f>
        <v>10</v>
      </c>
      <c r="B1183" s="21" t="s">
        <v>145</v>
      </c>
      <c r="C1183" s="21" t="s">
        <v>149</v>
      </c>
      <c r="D1183" s="15" t="str">
        <f>VLOOKUP(Tabla1[[#This Row],[Prog.]],Hoja2!B:C,2,FALSE)</f>
        <v>Formación para el empleo</v>
      </c>
      <c r="E1183" s="16" t="str">
        <f t="shared" si="44"/>
        <v>2</v>
      </c>
      <c r="F1183" s="16" t="str">
        <f t="shared" si="45"/>
        <v>22</v>
      </c>
      <c r="G1183" s="21" t="s">
        <v>567</v>
      </c>
      <c r="H1183" t="s">
        <v>568</v>
      </c>
      <c r="I1183">
        <v>4045</v>
      </c>
      <c r="J1183">
        <v>0</v>
      </c>
      <c r="K1183">
        <v>4045</v>
      </c>
      <c r="L1183">
        <v>1210</v>
      </c>
      <c r="M1183">
        <v>1210</v>
      </c>
      <c r="N1183">
        <v>478.5</v>
      </c>
      <c r="O1183">
        <v>478.5</v>
      </c>
    </row>
    <row r="1184" spans="1:15" x14ac:dyDescent="0.25">
      <c r="A1184" s="14" t="str">
        <f>MID(Tabla1[[#This Row],[Org 2]],1,2)</f>
        <v>10</v>
      </c>
      <c r="B1184" s="21" t="s">
        <v>145</v>
      </c>
      <c r="C1184" s="21" t="s">
        <v>149</v>
      </c>
      <c r="D1184" s="15" t="str">
        <f>VLOOKUP(Tabla1[[#This Row],[Prog.]],Hoja2!B:C,2,FALSE)</f>
        <v>Formación para el empleo</v>
      </c>
      <c r="E1184" s="16" t="str">
        <f t="shared" si="44"/>
        <v>2</v>
      </c>
      <c r="F1184" s="16" t="str">
        <f t="shared" si="45"/>
        <v>22</v>
      </c>
      <c r="G1184" s="21" t="s">
        <v>475</v>
      </c>
      <c r="H1184" t="s">
        <v>476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</row>
    <row r="1185" spans="1:15" x14ac:dyDescent="0.25">
      <c r="A1185" s="14" t="str">
        <f>MID(Tabla1[[#This Row],[Org 2]],1,2)</f>
        <v>10</v>
      </c>
      <c r="B1185" s="21" t="s">
        <v>145</v>
      </c>
      <c r="C1185" s="21" t="s">
        <v>149</v>
      </c>
      <c r="D1185" s="15" t="str">
        <f>VLOOKUP(Tabla1[[#This Row],[Prog.]],Hoja2!B:C,2,FALSE)</f>
        <v>Formación para el empleo</v>
      </c>
      <c r="E1185" s="16" t="str">
        <f t="shared" si="44"/>
        <v>2</v>
      </c>
      <c r="F1185" s="16" t="str">
        <f t="shared" si="45"/>
        <v>22</v>
      </c>
      <c r="G1185" s="21" t="s">
        <v>483</v>
      </c>
      <c r="H1185" t="s">
        <v>484</v>
      </c>
      <c r="I1185">
        <v>11304</v>
      </c>
      <c r="J1185">
        <v>0</v>
      </c>
      <c r="K1185">
        <v>11304</v>
      </c>
      <c r="L1185">
        <v>3125.25</v>
      </c>
      <c r="M1185">
        <v>3125.25</v>
      </c>
      <c r="N1185">
        <v>3125.25</v>
      </c>
      <c r="O1185">
        <v>3125.25</v>
      </c>
    </row>
    <row r="1186" spans="1:15" x14ac:dyDescent="0.25">
      <c r="A1186" s="14" t="str">
        <f>MID(Tabla1[[#This Row],[Org 2]],1,2)</f>
        <v>10</v>
      </c>
      <c r="B1186" s="21" t="s">
        <v>145</v>
      </c>
      <c r="C1186" s="21" t="s">
        <v>149</v>
      </c>
      <c r="D1186" s="15" t="str">
        <f>VLOOKUP(Tabla1[[#This Row],[Prog.]],Hoja2!B:C,2,FALSE)</f>
        <v>Formación para el empleo</v>
      </c>
      <c r="E1186" s="16" t="str">
        <f t="shared" si="44"/>
        <v>2</v>
      </c>
      <c r="F1186" s="16" t="str">
        <f t="shared" si="45"/>
        <v>22</v>
      </c>
      <c r="G1186" s="21" t="s">
        <v>485</v>
      </c>
      <c r="H1186" t="s">
        <v>486</v>
      </c>
      <c r="I1186">
        <v>23412</v>
      </c>
      <c r="J1186">
        <v>0</v>
      </c>
      <c r="K1186">
        <v>23412</v>
      </c>
      <c r="L1186">
        <v>23215.29</v>
      </c>
      <c r="M1186">
        <v>23215.29</v>
      </c>
      <c r="N1186">
        <v>19345.740000000002</v>
      </c>
      <c r="O1186">
        <v>19345.740000000002</v>
      </c>
    </row>
    <row r="1187" spans="1:15" x14ac:dyDescent="0.25">
      <c r="A1187" s="14" t="str">
        <f>MID(Tabla1[[#This Row],[Org 2]],1,2)</f>
        <v>10</v>
      </c>
      <c r="B1187" s="21" t="s">
        <v>145</v>
      </c>
      <c r="C1187" s="21" t="s">
        <v>149</v>
      </c>
      <c r="D1187" s="15" t="str">
        <f>VLOOKUP(Tabla1[[#This Row],[Prog.]],Hoja2!B:C,2,FALSE)</f>
        <v>Formación para el empleo</v>
      </c>
      <c r="E1187" s="16" t="str">
        <f t="shared" si="44"/>
        <v>2</v>
      </c>
      <c r="F1187" s="16" t="str">
        <f t="shared" si="45"/>
        <v>22</v>
      </c>
      <c r="G1187" s="21" t="s">
        <v>487</v>
      </c>
      <c r="H1187" t="s">
        <v>488</v>
      </c>
      <c r="I1187">
        <v>3000</v>
      </c>
      <c r="J1187">
        <v>0</v>
      </c>
      <c r="K1187">
        <v>3000</v>
      </c>
      <c r="L1187">
        <v>2779.54</v>
      </c>
      <c r="M1187">
        <v>2779.54</v>
      </c>
      <c r="N1187">
        <v>1263</v>
      </c>
      <c r="O1187">
        <v>1263</v>
      </c>
    </row>
    <row r="1188" spans="1:15" x14ac:dyDescent="0.25">
      <c r="A1188" s="14" t="str">
        <f>MID(Tabla1[[#This Row],[Org 2]],1,2)</f>
        <v>10</v>
      </c>
      <c r="B1188" s="21" t="s">
        <v>145</v>
      </c>
      <c r="C1188" s="21" t="s">
        <v>149</v>
      </c>
      <c r="D1188" s="15" t="str">
        <f>VLOOKUP(Tabla1[[#This Row],[Prog.]],Hoja2!B:C,2,FALSE)</f>
        <v>Formación para el empleo</v>
      </c>
      <c r="E1188" s="16" t="str">
        <f t="shared" si="44"/>
        <v>2</v>
      </c>
      <c r="F1188" s="16" t="str">
        <f t="shared" si="45"/>
        <v>22</v>
      </c>
      <c r="G1188" s="21" t="s">
        <v>489</v>
      </c>
      <c r="H1188" t="s">
        <v>490</v>
      </c>
      <c r="I1188">
        <v>113500</v>
      </c>
      <c r="J1188">
        <v>0</v>
      </c>
      <c r="K1188">
        <v>113500</v>
      </c>
      <c r="L1188">
        <v>118550</v>
      </c>
      <c r="M1188">
        <v>105350</v>
      </c>
      <c r="N1188">
        <v>15800.02</v>
      </c>
      <c r="O1188">
        <v>15800.02</v>
      </c>
    </row>
    <row r="1189" spans="1:15" x14ac:dyDescent="0.25">
      <c r="A1189" s="14" t="str">
        <f>MID(Tabla1[[#This Row],[Org 2]],1,2)</f>
        <v>10</v>
      </c>
      <c r="B1189" s="21" t="s">
        <v>145</v>
      </c>
      <c r="C1189" s="21" t="s">
        <v>149</v>
      </c>
      <c r="D1189" s="15" t="str">
        <f>VLOOKUP(Tabla1[[#This Row],[Prog.]],Hoja2!B:C,2,FALSE)</f>
        <v>Formación para el empleo</v>
      </c>
      <c r="E1189" s="16" t="str">
        <f t="shared" si="44"/>
        <v>4</v>
      </c>
      <c r="F1189" s="16" t="str">
        <f t="shared" si="45"/>
        <v>48</v>
      </c>
      <c r="G1189" s="21" t="s">
        <v>916</v>
      </c>
      <c r="H1189" t="s">
        <v>917</v>
      </c>
      <c r="I1189">
        <v>20000</v>
      </c>
      <c r="J1189">
        <v>0</v>
      </c>
      <c r="K1189">
        <v>20000</v>
      </c>
      <c r="L1189">
        <v>20000</v>
      </c>
      <c r="M1189">
        <v>20000</v>
      </c>
      <c r="N1189">
        <v>20000</v>
      </c>
      <c r="O1189">
        <v>20000</v>
      </c>
    </row>
    <row r="1190" spans="1:15" x14ac:dyDescent="0.25">
      <c r="A1190" s="14" t="str">
        <f>MID(Tabla1[[#This Row],[Org 2]],1,2)</f>
        <v>10</v>
      </c>
      <c r="B1190" s="21" t="s">
        <v>145</v>
      </c>
      <c r="C1190" s="21" t="s">
        <v>149</v>
      </c>
      <c r="D1190" s="15" t="str">
        <f>VLOOKUP(Tabla1[[#This Row],[Prog.]],Hoja2!B:C,2,FALSE)</f>
        <v>Formación para el empleo</v>
      </c>
      <c r="E1190" s="16" t="str">
        <f t="shared" si="44"/>
        <v>4</v>
      </c>
      <c r="F1190" s="16" t="str">
        <f t="shared" si="45"/>
        <v>48</v>
      </c>
      <c r="G1190" s="21" t="s">
        <v>918</v>
      </c>
      <c r="H1190" t="s">
        <v>919</v>
      </c>
      <c r="I1190">
        <v>20882</v>
      </c>
      <c r="J1190">
        <v>0</v>
      </c>
      <c r="K1190">
        <v>20882</v>
      </c>
      <c r="L1190">
        <v>20882</v>
      </c>
      <c r="M1190">
        <v>20882</v>
      </c>
      <c r="N1190">
        <v>20882</v>
      </c>
      <c r="O1190">
        <v>20882</v>
      </c>
    </row>
    <row r="1191" spans="1:15" x14ac:dyDescent="0.25">
      <c r="A1191" s="14" t="str">
        <f>MID(Tabla1[[#This Row],[Org 2]],1,2)</f>
        <v>10</v>
      </c>
      <c r="B1191" s="21" t="s">
        <v>145</v>
      </c>
      <c r="C1191" s="21" t="s">
        <v>149</v>
      </c>
      <c r="D1191" s="15" t="str">
        <f>VLOOKUP(Tabla1[[#This Row],[Prog.]],Hoja2!B:C,2,FALSE)</f>
        <v>Formación para el empleo</v>
      </c>
      <c r="E1191" s="16" t="str">
        <f t="shared" si="44"/>
        <v>4</v>
      </c>
      <c r="F1191" s="16" t="str">
        <f t="shared" si="45"/>
        <v>48</v>
      </c>
      <c r="G1191" s="21" t="s">
        <v>920</v>
      </c>
      <c r="H1191" t="s">
        <v>921</v>
      </c>
      <c r="I1191">
        <v>48000</v>
      </c>
      <c r="J1191">
        <v>0</v>
      </c>
      <c r="K1191">
        <v>48000</v>
      </c>
      <c r="L1191">
        <v>48000</v>
      </c>
      <c r="M1191">
        <v>48000</v>
      </c>
      <c r="N1191">
        <v>48000</v>
      </c>
      <c r="O1191">
        <v>48000</v>
      </c>
    </row>
    <row r="1192" spans="1:15" x14ac:dyDescent="0.25">
      <c r="A1192" s="14" t="str">
        <f>MID(Tabla1[[#This Row],[Org 2]],1,2)</f>
        <v>10</v>
      </c>
      <c r="B1192" s="21" t="s">
        <v>145</v>
      </c>
      <c r="C1192" s="21" t="s">
        <v>149</v>
      </c>
      <c r="D1192" s="15" t="str">
        <f>VLOOKUP(Tabla1[[#This Row],[Prog.]],Hoja2!B:C,2,FALSE)</f>
        <v>Formación para el empleo</v>
      </c>
      <c r="E1192" s="16" t="str">
        <f t="shared" si="44"/>
        <v>4</v>
      </c>
      <c r="F1192" s="16" t="str">
        <f t="shared" si="45"/>
        <v>48</v>
      </c>
      <c r="G1192" s="21" t="s">
        <v>579</v>
      </c>
      <c r="H1192" t="s">
        <v>580</v>
      </c>
      <c r="I1192">
        <v>102000</v>
      </c>
      <c r="J1192">
        <v>0</v>
      </c>
      <c r="K1192">
        <v>102000</v>
      </c>
      <c r="L1192">
        <v>102000</v>
      </c>
      <c r="M1192">
        <v>102000</v>
      </c>
      <c r="N1192">
        <v>102000</v>
      </c>
      <c r="O1192">
        <v>102000</v>
      </c>
    </row>
    <row r="1193" spans="1:15" x14ac:dyDescent="0.25">
      <c r="A1193" s="14" t="str">
        <f>MID(Tabla1[[#This Row],[Org 2]],1,2)</f>
        <v>11</v>
      </c>
      <c r="B1193" s="21" t="s">
        <v>150</v>
      </c>
      <c r="C1193" s="21" t="s">
        <v>151</v>
      </c>
      <c r="D1193" s="15" t="str">
        <f>VLOOKUP(Tabla1[[#This Row],[Prog.]],Hoja2!B:C,2,FALSE)</f>
        <v>Dirección del área de salud pública y seguridad ciudadana</v>
      </c>
      <c r="E1193" s="16" t="str">
        <f t="shared" si="44"/>
        <v>1</v>
      </c>
      <c r="F1193" s="16" t="str">
        <f t="shared" si="45"/>
        <v>12</v>
      </c>
      <c r="G1193" s="21" t="s">
        <v>432</v>
      </c>
      <c r="H1193" t="s">
        <v>433</v>
      </c>
      <c r="I1193">
        <v>108524</v>
      </c>
      <c r="J1193">
        <v>0</v>
      </c>
      <c r="K1193">
        <v>108524</v>
      </c>
      <c r="L1193">
        <v>94375.71</v>
      </c>
      <c r="M1193">
        <v>94375.71</v>
      </c>
      <c r="N1193">
        <v>46769.61</v>
      </c>
      <c r="O1193">
        <v>46769.61</v>
      </c>
    </row>
    <row r="1194" spans="1:15" x14ac:dyDescent="0.25">
      <c r="A1194" s="14" t="str">
        <f>MID(Tabla1[[#This Row],[Org 2]],1,2)</f>
        <v>11</v>
      </c>
      <c r="B1194" s="21" t="s">
        <v>150</v>
      </c>
      <c r="C1194" s="21" t="s">
        <v>151</v>
      </c>
      <c r="D1194" s="15" t="str">
        <f>VLOOKUP(Tabla1[[#This Row],[Prog.]],Hoja2!B:C,2,FALSE)</f>
        <v>Dirección del área de salud pública y seguridad ciudadana</v>
      </c>
      <c r="E1194" s="16" t="str">
        <f t="shared" si="44"/>
        <v>1</v>
      </c>
      <c r="F1194" s="16" t="str">
        <f t="shared" si="45"/>
        <v>12</v>
      </c>
      <c r="G1194" s="21" t="s">
        <v>434</v>
      </c>
      <c r="H1194" t="s">
        <v>435</v>
      </c>
      <c r="I1194">
        <v>15905</v>
      </c>
      <c r="J1194">
        <v>0</v>
      </c>
      <c r="K1194">
        <v>15905</v>
      </c>
      <c r="L1194">
        <v>16486.080000000002</v>
      </c>
      <c r="M1194">
        <v>16486.080000000002</v>
      </c>
      <c r="N1194">
        <v>14299.91</v>
      </c>
      <c r="O1194">
        <v>14299.91</v>
      </c>
    </row>
    <row r="1195" spans="1:15" x14ac:dyDescent="0.25">
      <c r="A1195" s="14" t="str">
        <f>MID(Tabla1[[#This Row],[Org 2]],1,2)</f>
        <v>11</v>
      </c>
      <c r="B1195" s="21" t="s">
        <v>150</v>
      </c>
      <c r="C1195" s="21" t="s">
        <v>151</v>
      </c>
      <c r="D1195" s="15" t="str">
        <f>VLOOKUP(Tabla1[[#This Row],[Prog.]],Hoja2!B:C,2,FALSE)</f>
        <v>Dirección del área de salud pública y seguridad ciudadana</v>
      </c>
      <c r="E1195" s="16" t="str">
        <f t="shared" si="44"/>
        <v>1</v>
      </c>
      <c r="F1195" s="16" t="str">
        <f t="shared" si="45"/>
        <v>12</v>
      </c>
      <c r="G1195" s="21" t="s">
        <v>436</v>
      </c>
      <c r="H1195" t="s">
        <v>437</v>
      </c>
      <c r="I1195">
        <v>24363</v>
      </c>
      <c r="J1195">
        <v>0</v>
      </c>
      <c r="K1195">
        <v>24363</v>
      </c>
      <c r="L1195">
        <v>107.17</v>
      </c>
      <c r="M1195">
        <v>107.17</v>
      </c>
      <c r="N1195">
        <v>7.17</v>
      </c>
      <c r="O1195">
        <v>7.17</v>
      </c>
    </row>
    <row r="1196" spans="1:15" x14ac:dyDescent="0.25">
      <c r="A1196" s="14" t="str">
        <f>MID(Tabla1[[#This Row],[Org 2]],1,2)</f>
        <v>11</v>
      </c>
      <c r="B1196" s="21" t="s">
        <v>150</v>
      </c>
      <c r="C1196" s="21" t="s">
        <v>151</v>
      </c>
      <c r="D1196" s="15" t="str">
        <f>VLOOKUP(Tabla1[[#This Row],[Prog.]],Hoja2!B:C,2,FALSE)</f>
        <v>Dirección del área de salud pública y seguridad ciudadana</v>
      </c>
      <c r="E1196" s="16" t="str">
        <f t="shared" si="44"/>
        <v>1</v>
      </c>
      <c r="F1196" s="16" t="str">
        <f t="shared" si="45"/>
        <v>12</v>
      </c>
      <c r="G1196" s="21" t="s">
        <v>438</v>
      </c>
      <c r="H1196" t="s">
        <v>439</v>
      </c>
      <c r="I1196">
        <v>20651</v>
      </c>
      <c r="J1196">
        <v>0</v>
      </c>
      <c r="K1196">
        <v>20651</v>
      </c>
      <c r="L1196">
        <v>30099.06</v>
      </c>
      <c r="M1196">
        <v>30099.06</v>
      </c>
      <c r="N1196">
        <v>24581.51</v>
      </c>
      <c r="O1196">
        <v>24581.51</v>
      </c>
    </row>
    <row r="1197" spans="1:15" x14ac:dyDescent="0.25">
      <c r="A1197" s="14" t="str">
        <f>MID(Tabla1[[#This Row],[Org 2]],1,2)</f>
        <v>11</v>
      </c>
      <c r="B1197" s="21" t="s">
        <v>150</v>
      </c>
      <c r="C1197" s="21" t="s">
        <v>151</v>
      </c>
      <c r="D1197" s="15" t="str">
        <f>VLOOKUP(Tabla1[[#This Row],[Prog.]],Hoja2!B:C,2,FALSE)</f>
        <v>Dirección del área de salud pública y seguridad ciudadana</v>
      </c>
      <c r="E1197" s="16" t="str">
        <f t="shared" si="44"/>
        <v>1</v>
      </c>
      <c r="F1197" s="16" t="str">
        <f t="shared" si="45"/>
        <v>12</v>
      </c>
      <c r="G1197" s="21" t="s">
        <v>440</v>
      </c>
      <c r="H1197" t="s">
        <v>441</v>
      </c>
      <c r="I1197">
        <v>21704</v>
      </c>
      <c r="J1197">
        <v>0</v>
      </c>
      <c r="K1197">
        <v>21704</v>
      </c>
      <c r="L1197">
        <v>25830.6</v>
      </c>
      <c r="M1197">
        <v>25830.6</v>
      </c>
      <c r="N1197">
        <v>14406.16</v>
      </c>
      <c r="O1197">
        <v>14406.16</v>
      </c>
    </row>
    <row r="1198" spans="1:15" x14ac:dyDescent="0.25">
      <c r="A1198" s="14" t="str">
        <f>MID(Tabla1[[#This Row],[Org 2]],1,2)</f>
        <v>11</v>
      </c>
      <c r="B1198" s="21" t="s">
        <v>150</v>
      </c>
      <c r="C1198" s="21" t="s">
        <v>151</v>
      </c>
      <c r="D1198" s="15" t="str">
        <f>VLOOKUP(Tabla1[[#This Row],[Prog.]],Hoja2!B:C,2,FALSE)</f>
        <v>Dirección del área de salud pública y seguridad ciudadana</v>
      </c>
      <c r="E1198" s="16" t="str">
        <f t="shared" si="44"/>
        <v>1</v>
      </c>
      <c r="F1198" s="16" t="str">
        <f t="shared" si="45"/>
        <v>12</v>
      </c>
      <c r="G1198" s="21" t="s">
        <v>442</v>
      </c>
      <c r="H1198" t="s">
        <v>443</v>
      </c>
      <c r="I1198">
        <v>111609</v>
      </c>
      <c r="J1198">
        <v>0</v>
      </c>
      <c r="K1198">
        <v>111609</v>
      </c>
      <c r="L1198">
        <v>92174.65</v>
      </c>
      <c r="M1198">
        <v>92174.65</v>
      </c>
      <c r="N1198">
        <v>56009.23</v>
      </c>
      <c r="O1198">
        <v>56009.23</v>
      </c>
    </row>
    <row r="1199" spans="1:15" x14ac:dyDescent="0.25">
      <c r="A1199" s="14" t="str">
        <f>MID(Tabla1[[#This Row],[Org 2]],1,2)</f>
        <v>11</v>
      </c>
      <c r="B1199" s="21" t="s">
        <v>150</v>
      </c>
      <c r="C1199" s="21" t="s">
        <v>151</v>
      </c>
      <c r="D1199" s="15" t="str">
        <f>VLOOKUP(Tabla1[[#This Row],[Prog.]],Hoja2!B:C,2,FALSE)</f>
        <v>Dirección del área de salud pública y seguridad ciudadana</v>
      </c>
      <c r="E1199" s="16" t="str">
        <f t="shared" si="44"/>
        <v>1</v>
      </c>
      <c r="F1199" s="16" t="str">
        <f t="shared" si="45"/>
        <v>12</v>
      </c>
      <c r="G1199" s="21" t="s">
        <v>444</v>
      </c>
      <c r="H1199" t="s">
        <v>445</v>
      </c>
      <c r="I1199">
        <v>276960</v>
      </c>
      <c r="J1199">
        <v>-11000</v>
      </c>
      <c r="K1199">
        <v>265960</v>
      </c>
      <c r="L1199">
        <v>204750.86</v>
      </c>
      <c r="M1199">
        <v>204750.86</v>
      </c>
      <c r="N1199">
        <v>158156.07999999999</v>
      </c>
      <c r="O1199">
        <v>158156.07999999999</v>
      </c>
    </row>
    <row r="1200" spans="1:15" x14ac:dyDescent="0.25">
      <c r="A1200" s="14" t="str">
        <f>MID(Tabla1[[#This Row],[Org 2]],1,2)</f>
        <v>11</v>
      </c>
      <c r="B1200" s="21" t="s">
        <v>150</v>
      </c>
      <c r="C1200" s="21" t="s">
        <v>151</v>
      </c>
      <c r="D1200" s="15" t="str">
        <f>VLOOKUP(Tabla1[[#This Row],[Prog.]],Hoja2!B:C,2,FALSE)</f>
        <v>Dirección del área de salud pública y seguridad ciudadana</v>
      </c>
      <c r="E1200" s="16" t="str">
        <f t="shared" si="44"/>
        <v>1</v>
      </c>
      <c r="F1200" s="16" t="str">
        <f t="shared" si="45"/>
        <v>12</v>
      </c>
      <c r="G1200" s="21" t="s">
        <v>446</v>
      </c>
      <c r="H1200" t="s">
        <v>447</v>
      </c>
      <c r="I1200">
        <v>8918</v>
      </c>
      <c r="J1200">
        <v>0</v>
      </c>
      <c r="K1200">
        <v>8918</v>
      </c>
      <c r="L1200">
        <v>9390.02</v>
      </c>
      <c r="M1200">
        <v>9390.02</v>
      </c>
      <c r="N1200">
        <v>7998.47</v>
      </c>
      <c r="O1200">
        <v>7998.47</v>
      </c>
    </row>
    <row r="1201" spans="1:15" x14ac:dyDescent="0.25">
      <c r="A1201" s="14" t="str">
        <f>MID(Tabla1[[#This Row],[Org 2]],1,2)</f>
        <v>11</v>
      </c>
      <c r="B1201" s="21" t="s">
        <v>150</v>
      </c>
      <c r="C1201" s="21" t="s">
        <v>151</v>
      </c>
      <c r="D1201" s="15" t="str">
        <f>VLOOKUP(Tabla1[[#This Row],[Prog.]],Hoja2!B:C,2,FALSE)</f>
        <v>Dirección del área de salud pública y seguridad ciudadana</v>
      </c>
      <c r="E1201" s="16" t="str">
        <f t="shared" si="44"/>
        <v>2</v>
      </c>
      <c r="F1201" s="16" t="str">
        <f t="shared" si="45"/>
        <v>20</v>
      </c>
      <c r="G1201" s="21" t="s">
        <v>455</v>
      </c>
      <c r="H1201" t="s">
        <v>456</v>
      </c>
      <c r="I1201">
        <v>500</v>
      </c>
      <c r="J1201">
        <v>0</v>
      </c>
      <c r="K1201">
        <v>500</v>
      </c>
      <c r="L1201">
        <v>0</v>
      </c>
      <c r="M1201">
        <v>0</v>
      </c>
      <c r="N1201">
        <v>0</v>
      </c>
      <c r="O1201">
        <v>0</v>
      </c>
    </row>
    <row r="1202" spans="1:15" x14ac:dyDescent="0.25">
      <c r="A1202" s="14" t="str">
        <f>MID(Tabla1[[#This Row],[Org 2]],1,2)</f>
        <v>11</v>
      </c>
      <c r="B1202" s="21" t="s">
        <v>150</v>
      </c>
      <c r="C1202" s="21" t="s">
        <v>151</v>
      </c>
      <c r="D1202" s="15" t="str">
        <f>VLOOKUP(Tabla1[[#This Row],[Prog.]],Hoja2!B:C,2,FALSE)</f>
        <v>Dirección del área de salud pública y seguridad ciudadana</v>
      </c>
      <c r="E1202" s="16" t="str">
        <f t="shared" si="44"/>
        <v>2</v>
      </c>
      <c r="F1202" s="16" t="str">
        <f t="shared" si="45"/>
        <v>21</v>
      </c>
      <c r="G1202" s="21" t="s">
        <v>461</v>
      </c>
      <c r="H1202" t="s">
        <v>462</v>
      </c>
      <c r="I1202">
        <v>500</v>
      </c>
      <c r="J1202">
        <v>0</v>
      </c>
      <c r="K1202">
        <v>500</v>
      </c>
      <c r="L1202">
        <v>0</v>
      </c>
      <c r="M1202">
        <v>0</v>
      </c>
      <c r="N1202">
        <v>0</v>
      </c>
      <c r="O1202">
        <v>0</v>
      </c>
    </row>
    <row r="1203" spans="1:15" x14ac:dyDescent="0.25">
      <c r="A1203" s="14" t="str">
        <f>MID(Tabla1[[#This Row],[Org 2]],1,2)</f>
        <v>11</v>
      </c>
      <c r="B1203" s="21" t="s">
        <v>150</v>
      </c>
      <c r="C1203" s="21" t="s">
        <v>151</v>
      </c>
      <c r="D1203" s="15" t="str">
        <f>VLOOKUP(Tabla1[[#This Row],[Prog.]],Hoja2!B:C,2,FALSE)</f>
        <v>Dirección del área de salud pública y seguridad ciudadana</v>
      </c>
      <c r="E1203" s="16" t="str">
        <f t="shared" si="44"/>
        <v>2</v>
      </c>
      <c r="F1203" s="16" t="str">
        <f t="shared" si="45"/>
        <v>22</v>
      </c>
      <c r="G1203" s="21" t="s">
        <v>479</v>
      </c>
      <c r="H1203" t="s">
        <v>480</v>
      </c>
      <c r="I1203">
        <v>500</v>
      </c>
      <c r="J1203">
        <v>0</v>
      </c>
      <c r="K1203">
        <v>500</v>
      </c>
      <c r="L1203">
        <v>0</v>
      </c>
      <c r="M1203">
        <v>0</v>
      </c>
      <c r="N1203">
        <v>0</v>
      </c>
      <c r="O1203">
        <v>0</v>
      </c>
    </row>
    <row r="1204" spans="1:15" x14ac:dyDescent="0.25">
      <c r="A1204" s="14" t="str">
        <f>MID(Tabla1[[#This Row],[Org 2]],1,2)</f>
        <v>11</v>
      </c>
      <c r="B1204" s="21" t="s">
        <v>150</v>
      </c>
      <c r="C1204" s="21" t="s">
        <v>151</v>
      </c>
      <c r="D1204" s="15" t="str">
        <f>VLOOKUP(Tabla1[[#This Row],[Prog.]],Hoja2!B:C,2,FALSE)</f>
        <v>Dirección del área de salud pública y seguridad ciudadana</v>
      </c>
      <c r="E1204" s="16" t="str">
        <f t="shared" si="44"/>
        <v>2</v>
      </c>
      <c r="F1204" s="16" t="str">
        <f t="shared" si="45"/>
        <v>23</v>
      </c>
      <c r="G1204" s="21" t="s">
        <v>491</v>
      </c>
      <c r="H1204" t="s">
        <v>492</v>
      </c>
      <c r="I1204">
        <v>500</v>
      </c>
      <c r="J1204">
        <v>0</v>
      </c>
      <c r="K1204">
        <v>500</v>
      </c>
      <c r="L1204">
        <v>0</v>
      </c>
      <c r="M1204">
        <v>0</v>
      </c>
      <c r="N1204">
        <v>0</v>
      </c>
      <c r="O1204">
        <v>0</v>
      </c>
    </row>
    <row r="1205" spans="1:15" x14ac:dyDescent="0.25">
      <c r="A1205" s="14" t="str">
        <f>MID(Tabla1[[#This Row],[Org 2]],1,2)</f>
        <v>11</v>
      </c>
      <c r="B1205" s="21" t="s">
        <v>150</v>
      </c>
      <c r="C1205" s="21" t="s">
        <v>151</v>
      </c>
      <c r="D1205" s="15" t="str">
        <f>VLOOKUP(Tabla1[[#This Row],[Prog.]],Hoja2!B:C,2,FALSE)</f>
        <v>Dirección del área de salud pública y seguridad ciudadana</v>
      </c>
      <c r="E1205" s="16" t="str">
        <f t="shared" si="44"/>
        <v>2</v>
      </c>
      <c r="F1205" s="16" t="str">
        <f t="shared" si="45"/>
        <v>23</v>
      </c>
      <c r="G1205" s="21" t="s">
        <v>577</v>
      </c>
      <c r="H1205" t="s">
        <v>731</v>
      </c>
      <c r="I1205">
        <v>0</v>
      </c>
      <c r="J1205">
        <v>0</v>
      </c>
      <c r="K1205">
        <v>0</v>
      </c>
      <c r="L1205">
        <v>49.74</v>
      </c>
      <c r="M1205">
        <v>49.74</v>
      </c>
      <c r="N1205">
        <v>49.74</v>
      </c>
      <c r="O1205">
        <v>49.74</v>
      </c>
    </row>
    <row r="1206" spans="1:15" x14ac:dyDescent="0.25">
      <c r="A1206" s="14" t="str">
        <f>MID(Tabla1[[#This Row],[Org 2]],1,2)</f>
        <v>11</v>
      </c>
      <c r="B1206" s="21" t="s">
        <v>150</v>
      </c>
      <c r="C1206" s="21" t="s">
        <v>151</v>
      </c>
      <c r="D1206" s="15" t="str">
        <f>VLOOKUP(Tabla1[[#This Row],[Prog.]],Hoja2!B:C,2,FALSE)</f>
        <v>Dirección del área de salud pública y seguridad ciudadana</v>
      </c>
      <c r="E1206" s="16" t="str">
        <f t="shared" si="44"/>
        <v>2</v>
      </c>
      <c r="F1206" s="16" t="str">
        <f t="shared" si="45"/>
        <v>23</v>
      </c>
      <c r="G1206" s="21" t="s">
        <v>493</v>
      </c>
      <c r="H1206" t="s">
        <v>494</v>
      </c>
      <c r="I1206">
        <v>500</v>
      </c>
      <c r="J1206">
        <v>0</v>
      </c>
      <c r="K1206">
        <v>500</v>
      </c>
      <c r="L1206">
        <v>0</v>
      </c>
      <c r="M1206">
        <v>0</v>
      </c>
      <c r="N1206">
        <v>0</v>
      </c>
      <c r="O1206">
        <v>0</v>
      </c>
    </row>
    <row r="1207" spans="1:15" x14ac:dyDescent="0.25">
      <c r="A1207" s="14" t="str">
        <f>MID(Tabla1[[#This Row],[Org 2]],1,2)</f>
        <v>11</v>
      </c>
      <c r="B1207" s="21" t="s">
        <v>150</v>
      </c>
      <c r="C1207" s="21" t="s">
        <v>151</v>
      </c>
      <c r="D1207" s="15" t="str">
        <f>VLOOKUP(Tabla1[[#This Row],[Prog.]],Hoja2!B:C,2,FALSE)</f>
        <v>Dirección del área de salud pública y seguridad ciudadana</v>
      </c>
      <c r="E1207" s="16" t="str">
        <f t="shared" si="44"/>
        <v>3</v>
      </c>
      <c r="F1207" s="16" t="str">
        <f t="shared" si="45"/>
        <v>35</v>
      </c>
      <c r="G1207" s="21" t="s">
        <v>606</v>
      </c>
      <c r="H1207" t="s">
        <v>607</v>
      </c>
      <c r="I1207">
        <v>200</v>
      </c>
      <c r="J1207">
        <v>0</v>
      </c>
      <c r="K1207">
        <v>200</v>
      </c>
      <c r="L1207">
        <v>0</v>
      </c>
      <c r="M1207">
        <v>0</v>
      </c>
      <c r="N1207">
        <v>0</v>
      </c>
      <c r="O1207">
        <v>0</v>
      </c>
    </row>
    <row r="1208" spans="1:15" x14ac:dyDescent="0.25">
      <c r="A1208" s="14" t="str">
        <f>MID(Tabla1[[#This Row],[Org 2]],1,2)</f>
        <v>11</v>
      </c>
      <c r="B1208" s="21" t="s">
        <v>150</v>
      </c>
      <c r="C1208" s="21" t="s">
        <v>151</v>
      </c>
      <c r="D1208" s="15" t="str">
        <f>VLOOKUP(Tabla1[[#This Row],[Prog.]],Hoja2!B:C,2,FALSE)</f>
        <v>Dirección del área de salud pública y seguridad ciudadana</v>
      </c>
      <c r="E1208" s="16" t="str">
        <f t="shared" si="44"/>
        <v>8</v>
      </c>
      <c r="F1208" s="16" t="str">
        <f t="shared" si="45"/>
        <v>83</v>
      </c>
      <c r="G1208" s="21" t="s">
        <v>616</v>
      </c>
      <c r="H1208" t="s">
        <v>617</v>
      </c>
      <c r="I1208">
        <v>500</v>
      </c>
      <c r="J1208">
        <v>0</v>
      </c>
      <c r="K1208">
        <v>500</v>
      </c>
      <c r="L1208">
        <v>0</v>
      </c>
      <c r="M1208">
        <v>0</v>
      </c>
      <c r="N1208">
        <v>0</v>
      </c>
      <c r="O1208">
        <v>0</v>
      </c>
    </row>
    <row r="1209" spans="1:15" x14ac:dyDescent="0.25">
      <c r="A1209" s="14" t="str">
        <f>MID(Tabla1[[#This Row],[Org 2]],1,2)</f>
        <v>11</v>
      </c>
      <c r="B1209" s="21" t="s">
        <v>150</v>
      </c>
      <c r="C1209" s="21" t="s">
        <v>152</v>
      </c>
      <c r="D1209" s="15" t="str">
        <f>VLOOKUP(Tabla1[[#This Row],[Prog.]],Hoja2!B:C,2,FALSE)</f>
        <v>Policía municipal</v>
      </c>
      <c r="E1209" s="16" t="str">
        <f t="shared" si="44"/>
        <v>1</v>
      </c>
      <c r="F1209" s="16" t="str">
        <f t="shared" si="45"/>
        <v>12</v>
      </c>
      <c r="G1209" s="21" t="s">
        <v>432</v>
      </c>
      <c r="H1209" t="s">
        <v>433</v>
      </c>
      <c r="I1209">
        <v>108624</v>
      </c>
      <c r="J1209">
        <v>0</v>
      </c>
      <c r="K1209">
        <v>108624</v>
      </c>
      <c r="L1209">
        <v>121657.37</v>
      </c>
      <c r="M1209">
        <v>121657.37</v>
      </c>
      <c r="N1209">
        <v>101571.26</v>
      </c>
      <c r="O1209">
        <v>101571.26</v>
      </c>
    </row>
    <row r="1210" spans="1:15" x14ac:dyDescent="0.25">
      <c r="A1210" s="14" t="str">
        <f>MID(Tabla1[[#This Row],[Org 2]],1,2)</f>
        <v>11</v>
      </c>
      <c r="B1210" s="21" t="s">
        <v>150</v>
      </c>
      <c r="C1210" s="21" t="s">
        <v>152</v>
      </c>
      <c r="D1210" s="15" t="str">
        <f>VLOOKUP(Tabla1[[#This Row],[Prog.]],Hoja2!B:C,2,FALSE)</f>
        <v>Policía municipal</v>
      </c>
      <c r="E1210" s="16" t="str">
        <f t="shared" si="44"/>
        <v>1</v>
      </c>
      <c r="F1210" s="16" t="str">
        <f t="shared" si="45"/>
        <v>12</v>
      </c>
      <c r="G1210" s="21" t="s">
        <v>434</v>
      </c>
      <c r="H1210" t="s">
        <v>435</v>
      </c>
      <c r="I1210">
        <v>350561</v>
      </c>
      <c r="J1210">
        <v>0</v>
      </c>
      <c r="K1210">
        <v>350561</v>
      </c>
      <c r="L1210">
        <v>323334.25</v>
      </c>
      <c r="M1210">
        <v>323334.25</v>
      </c>
      <c r="N1210">
        <v>267833.92</v>
      </c>
      <c r="O1210">
        <v>267833.92</v>
      </c>
    </row>
    <row r="1211" spans="1:15" x14ac:dyDescent="0.25">
      <c r="A1211" s="14" t="str">
        <f>MID(Tabla1[[#This Row],[Org 2]],1,2)</f>
        <v>11</v>
      </c>
      <c r="B1211" s="21" t="s">
        <v>150</v>
      </c>
      <c r="C1211" s="21" t="s">
        <v>152</v>
      </c>
      <c r="D1211" s="15" t="str">
        <f>VLOOKUP(Tabla1[[#This Row],[Prog.]],Hoja2!B:C,2,FALSE)</f>
        <v>Policía municipal</v>
      </c>
      <c r="E1211" s="16" t="str">
        <f t="shared" si="44"/>
        <v>1</v>
      </c>
      <c r="F1211" s="16" t="str">
        <f t="shared" si="45"/>
        <v>12</v>
      </c>
      <c r="G1211" s="21" t="s">
        <v>436</v>
      </c>
      <c r="H1211" t="s">
        <v>437</v>
      </c>
      <c r="I1211">
        <v>5240919</v>
      </c>
      <c r="J1211">
        <v>-520877.86</v>
      </c>
      <c r="K1211">
        <v>4720041.1399999997</v>
      </c>
      <c r="L1211">
        <v>4452424.29</v>
      </c>
      <c r="M1211">
        <v>4452424.29</v>
      </c>
      <c r="N1211">
        <v>3807742.84</v>
      </c>
      <c r="O1211">
        <v>3807742.84</v>
      </c>
    </row>
    <row r="1212" spans="1:15" x14ac:dyDescent="0.25">
      <c r="A1212" s="14" t="str">
        <f>MID(Tabla1[[#This Row],[Org 2]],1,2)</f>
        <v>11</v>
      </c>
      <c r="B1212" s="21" t="s">
        <v>150</v>
      </c>
      <c r="C1212" s="21" t="s">
        <v>152</v>
      </c>
      <c r="D1212" s="15" t="str">
        <f>VLOOKUP(Tabla1[[#This Row],[Prog.]],Hoja2!B:C,2,FALSE)</f>
        <v>Policía municipal</v>
      </c>
      <c r="E1212" s="16" t="str">
        <f t="shared" si="44"/>
        <v>1</v>
      </c>
      <c r="F1212" s="16" t="str">
        <f t="shared" si="45"/>
        <v>12</v>
      </c>
      <c r="G1212" s="21" t="s">
        <v>438</v>
      </c>
      <c r="H1212" t="s">
        <v>439</v>
      </c>
      <c r="I1212">
        <v>144555</v>
      </c>
      <c r="J1212">
        <v>0</v>
      </c>
      <c r="K1212">
        <v>144555</v>
      </c>
      <c r="L1212">
        <v>145579.94</v>
      </c>
      <c r="M1212">
        <v>145579.94</v>
      </c>
      <c r="N1212">
        <v>118373.38</v>
      </c>
      <c r="O1212">
        <v>118373.38</v>
      </c>
    </row>
    <row r="1213" spans="1:15" x14ac:dyDescent="0.25">
      <c r="A1213" s="14" t="str">
        <f>MID(Tabla1[[#This Row],[Org 2]],1,2)</f>
        <v>11</v>
      </c>
      <c r="B1213" s="21" t="s">
        <v>150</v>
      </c>
      <c r="C1213" s="21" t="s">
        <v>152</v>
      </c>
      <c r="D1213" s="15" t="str">
        <f>VLOOKUP(Tabla1[[#This Row],[Prog.]],Hoja2!B:C,2,FALSE)</f>
        <v>Policía municipal</v>
      </c>
      <c r="E1213" s="16" t="str">
        <f t="shared" si="44"/>
        <v>1</v>
      </c>
      <c r="F1213" s="16" t="str">
        <f t="shared" si="45"/>
        <v>12</v>
      </c>
      <c r="G1213" s="21" t="s">
        <v>440</v>
      </c>
      <c r="H1213" t="s">
        <v>441</v>
      </c>
      <c r="I1213">
        <v>1062947</v>
      </c>
      <c r="J1213">
        <v>0</v>
      </c>
      <c r="K1213">
        <v>1062947</v>
      </c>
      <c r="L1213">
        <v>1033341.69</v>
      </c>
      <c r="M1213">
        <v>1033341.69</v>
      </c>
      <c r="N1213">
        <v>886502.15</v>
      </c>
      <c r="O1213">
        <v>886502.15</v>
      </c>
    </row>
    <row r="1214" spans="1:15" x14ac:dyDescent="0.25">
      <c r="A1214" s="14" t="str">
        <f>MID(Tabla1[[#This Row],[Org 2]],1,2)</f>
        <v>11</v>
      </c>
      <c r="B1214" s="21" t="s">
        <v>150</v>
      </c>
      <c r="C1214" s="21" t="s">
        <v>152</v>
      </c>
      <c r="D1214" s="15" t="str">
        <f>VLOOKUP(Tabla1[[#This Row],[Prog.]],Hoja2!B:C,2,FALSE)</f>
        <v>Policía municipal</v>
      </c>
      <c r="E1214" s="16" t="str">
        <f t="shared" si="44"/>
        <v>1</v>
      </c>
      <c r="F1214" s="16" t="str">
        <f t="shared" si="45"/>
        <v>12</v>
      </c>
      <c r="G1214" s="21" t="s">
        <v>442</v>
      </c>
      <c r="H1214" t="s">
        <v>443</v>
      </c>
      <c r="I1214">
        <v>3294476</v>
      </c>
      <c r="J1214">
        <v>0</v>
      </c>
      <c r="K1214">
        <v>3294476</v>
      </c>
      <c r="L1214">
        <v>2848392.85</v>
      </c>
      <c r="M1214">
        <v>2848392.85</v>
      </c>
      <c r="N1214">
        <v>2410519.0699999998</v>
      </c>
      <c r="O1214">
        <v>2410519.0699999998</v>
      </c>
    </row>
    <row r="1215" spans="1:15" x14ac:dyDescent="0.25">
      <c r="A1215" s="14" t="str">
        <f>MID(Tabla1[[#This Row],[Org 2]],1,2)</f>
        <v>11</v>
      </c>
      <c r="B1215" s="21" t="s">
        <v>150</v>
      </c>
      <c r="C1215" s="21" t="s">
        <v>152</v>
      </c>
      <c r="D1215" s="15" t="str">
        <f>VLOOKUP(Tabla1[[#This Row],[Prog.]],Hoja2!B:C,2,FALSE)</f>
        <v>Policía municipal</v>
      </c>
      <c r="E1215" s="16" t="str">
        <f t="shared" si="44"/>
        <v>1</v>
      </c>
      <c r="F1215" s="16" t="str">
        <f t="shared" si="45"/>
        <v>12</v>
      </c>
      <c r="G1215" s="21" t="s">
        <v>444</v>
      </c>
      <c r="H1215" t="s">
        <v>445</v>
      </c>
      <c r="I1215">
        <v>10103581</v>
      </c>
      <c r="J1215">
        <v>-416700</v>
      </c>
      <c r="K1215">
        <v>9686881</v>
      </c>
      <c r="L1215">
        <v>9810040.3200000003</v>
      </c>
      <c r="M1215">
        <v>9810040.3200000003</v>
      </c>
      <c r="N1215">
        <v>8423209</v>
      </c>
      <c r="O1215">
        <v>8423209</v>
      </c>
    </row>
    <row r="1216" spans="1:15" x14ac:dyDescent="0.25">
      <c r="A1216" s="14" t="str">
        <f>MID(Tabla1[[#This Row],[Org 2]],1,2)</f>
        <v>11</v>
      </c>
      <c r="B1216" s="21" t="s">
        <v>150</v>
      </c>
      <c r="C1216" s="21" t="s">
        <v>152</v>
      </c>
      <c r="D1216" s="15" t="str">
        <f>VLOOKUP(Tabla1[[#This Row],[Prog.]],Hoja2!B:C,2,FALSE)</f>
        <v>Policía municipal</v>
      </c>
      <c r="E1216" s="16" t="str">
        <f t="shared" si="44"/>
        <v>1</v>
      </c>
      <c r="F1216" s="16" t="str">
        <f t="shared" si="45"/>
        <v>12</v>
      </c>
      <c r="G1216" s="21" t="s">
        <v>446</v>
      </c>
      <c r="H1216" t="s">
        <v>447</v>
      </c>
      <c r="I1216">
        <v>467155</v>
      </c>
      <c r="J1216">
        <v>0</v>
      </c>
      <c r="K1216">
        <v>467155</v>
      </c>
      <c r="L1216">
        <v>537434.09</v>
      </c>
      <c r="M1216">
        <v>537434.09</v>
      </c>
      <c r="N1216">
        <v>457596.94</v>
      </c>
      <c r="O1216">
        <v>457596.94</v>
      </c>
    </row>
    <row r="1217" spans="1:15" x14ac:dyDescent="0.25">
      <c r="A1217" s="14" t="str">
        <f>MID(Tabla1[[#This Row],[Org 2]],1,2)</f>
        <v>11</v>
      </c>
      <c r="B1217" s="21" t="s">
        <v>150</v>
      </c>
      <c r="C1217" s="21" t="s">
        <v>152</v>
      </c>
      <c r="D1217" s="15" t="str">
        <f>VLOOKUP(Tabla1[[#This Row],[Prog.]],Hoja2!B:C,2,FALSE)</f>
        <v>Policía municipal</v>
      </c>
      <c r="E1217" s="16" t="str">
        <f t="shared" si="44"/>
        <v>1</v>
      </c>
      <c r="F1217" s="16" t="str">
        <f t="shared" si="45"/>
        <v>12</v>
      </c>
      <c r="G1217" s="21" t="s">
        <v>922</v>
      </c>
      <c r="H1217" t="s">
        <v>923</v>
      </c>
      <c r="I1217">
        <v>0</v>
      </c>
      <c r="J1217">
        <v>0</v>
      </c>
      <c r="K1217">
        <v>0</v>
      </c>
      <c r="L1217">
        <v>263695.48</v>
      </c>
      <c r="M1217">
        <v>263695.48</v>
      </c>
      <c r="N1217">
        <v>254574.56</v>
      </c>
      <c r="O1217">
        <v>254574.56</v>
      </c>
    </row>
    <row r="1218" spans="1:15" x14ac:dyDescent="0.25">
      <c r="A1218" s="14" t="str">
        <f>MID(Tabla1[[#This Row],[Org 2]],1,2)</f>
        <v>11</v>
      </c>
      <c r="B1218" s="21" t="s">
        <v>150</v>
      </c>
      <c r="C1218" s="21" t="s">
        <v>152</v>
      </c>
      <c r="D1218" s="15" t="str">
        <f>VLOOKUP(Tabla1[[#This Row],[Prog.]],Hoja2!B:C,2,FALSE)</f>
        <v>Policía municipal</v>
      </c>
      <c r="E1218" s="16" t="str">
        <f t="shared" si="44"/>
        <v>1</v>
      </c>
      <c r="F1218" s="16" t="str">
        <f t="shared" si="45"/>
        <v>13</v>
      </c>
      <c r="G1218" s="21" t="s">
        <v>448</v>
      </c>
      <c r="H1218" t="s">
        <v>431</v>
      </c>
      <c r="I1218">
        <v>411659</v>
      </c>
      <c r="J1218">
        <v>0</v>
      </c>
      <c r="K1218">
        <v>411659</v>
      </c>
      <c r="L1218">
        <v>341919.5</v>
      </c>
      <c r="M1218">
        <v>341919.5</v>
      </c>
      <c r="N1218">
        <v>266100.93</v>
      </c>
      <c r="O1218">
        <v>266100.93</v>
      </c>
    </row>
    <row r="1219" spans="1:15" x14ac:dyDescent="0.25">
      <c r="A1219" s="14" t="str">
        <f>MID(Tabla1[[#This Row],[Org 2]],1,2)</f>
        <v>11</v>
      </c>
      <c r="B1219" s="21" t="s">
        <v>150</v>
      </c>
      <c r="C1219" s="21" t="s">
        <v>152</v>
      </c>
      <c r="D1219" s="15" t="str">
        <f>VLOOKUP(Tabla1[[#This Row],[Prog.]],Hoja2!B:C,2,FALSE)</f>
        <v>Policía municipal</v>
      </c>
      <c r="E1219" s="16" t="str">
        <f t="shared" si="44"/>
        <v>1</v>
      </c>
      <c r="F1219" s="16" t="str">
        <f t="shared" si="45"/>
        <v>13</v>
      </c>
      <c r="G1219" s="21" t="s">
        <v>585</v>
      </c>
      <c r="H1219" t="s">
        <v>586</v>
      </c>
      <c r="I1219">
        <v>0</v>
      </c>
      <c r="J1219">
        <v>36819.96</v>
      </c>
      <c r="K1219">
        <v>36819.96</v>
      </c>
      <c r="L1219">
        <v>32049.66</v>
      </c>
      <c r="M1219">
        <v>32049.66</v>
      </c>
      <c r="N1219">
        <v>29039.55</v>
      </c>
      <c r="O1219">
        <v>29039.55</v>
      </c>
    </row>
    <row r="1220" spans="1:15" x14ac:dyDescent="0.25">
      <c r="A1220" s="14" t="str">
        <f>MID(Tabla1[[#This Row],[Org 2]],1,2)</f>
        <v>11</v>
      </c>
      <c r="B1220" s="21" t="s">
        <v>150</v>
      </c>
      <c r="C1220" s="21" t="s">
        <v>152</v>
      </c>
      <c r="D1220" s="15" t="str">
        <f>VLOOKUP(Tabla1[[#This Row],[Prog.]],Hoja2!B:C,2,FALSE)</f>
        <v>Policía municipal</v>
      </c>
      <c r="E1220" s="16" t="str">
        <f t="shared" si="44"/>
        <v>1</v>
      </c>
      <c r="F1220" s="16" t="str">
        <f t="shared" si="45"/>
        <v>13</v>
      </c>
      <c r="G1220" s="21" t="s">
        <v>449</v>
      </c>
      <c r="H1220" t="s">
        <v>450</v>
      </c>
      <c r="I1220">
        <v>457789</v>
      </c>
      <c r="J1220">
        <v>0</v>
      </c>
      <c r="K1220">
        <v>457789</v>
      </c>
      <c r="L1220">
        <v>420003.16</v>
      </c>
      <c r="M1220">
        <v>420003.16</v>
      </c>
      <c r="N1220">
        <v>334220.83</v>
      </c>
      <c r="O1220">
        <v>334220.83</v>
      </c>
    </row>
    <row r="1221" spans="1:15" x14ac:dyDescent="0.25">
      <c r="A1221" s="14" t="str">
        <f>MID(Tabla1[[#This Row],[Org 2]],1,2)</f>
        <v>11</v>
      </c>
      <c r="B1221" s="21" t="s">
        <v>150</v>
      </c>
      <c r="C1221" s="21" t="s">
        <v>152</v>
      </c>
      <c r="D1221" s="15" t="str">
        <f>VLOOKUP(Tabla1[[#This Row],[Prog.]],Hoja2!B:C,2,FALSE)</f>
        <v>Policía municipal</v>
      </c>
      <c r="E1221" s="16" t="str">
        <f t="shared" si="44"/>
        <v>1</v>
      </c>
      <c r="F1221" s="16" t="str">
        <f t="shared" si="45"/>
        <v>13</v>
      </c>
      <c r="G1221" s="21" t="s">
        <v>451</v>
      </c>
      <c r="H1221" t="s">
        <v>452</v>
      </c>
      <c r="I1221">
        <v>1000</v>
      </c>
      <c r="J1221">
        <v>0</v>
      </c>
      <c r="K1221">
        <v>1000</v>
      </c>
      <c r="L1221">
        <v>84500</v>
      </c>
      <c r="M1221">
        <v>84500</v>
      </c>
      <c r="N1221">
        <v>73847.67</v>
      </c>
      <c r="O1221">
        <v>73847.67</v>
      </c>
    </row>
    <row r="1222" spans="1:15" x14ac:dyDescent="0.25">
      <c r="A1222" s="14" t="str">
        <f>MID(Tabla1[[#This Row],[Org 2]],1,2)</f>
        <v>11</v>
      </c>
      <c r="B1222" s="21" t="s">
        <v>150</v>
      </c>
      <c r="C1222" s="21" t="s">
        <v>152</v>
      </c>
      <c r="D1222" s="15" t="str">
        <f>VLOOKUP(Tabla1[[#This Row],[Prog.]],Hoja2!B:C,2,FALSE)</f>
        <v>Policía municipal</v>
      </c>
      <c r="E1222" s="16" t="str">
        <f t="shared" si="44"/>
        <v>1</v>
      </c>
      <c r="F1222" s="16" t="str">
        <f t="shared" si="45"/>
        <v>15</v>
      </c>
      <c r="G1222" s="21" t="s">
        <v>709</v>
      </c>
      <c r="H1222" t="s">
        <v>710</v>
      </c>
      <c r="I1222">
        <v>347000</v>
      </c>
      <c r="J1222">
        <v>0</v>
      </c>
      <c r="K1222">
        <v>347000</v>
      </c>
      <c r="L1222">
        <v>211364.79</v>
      </c>
      <c r="M1222">
        <v>211364.79</v>
      </c>
      <c r="N1222">
        <v>200461.81</v>
      </c>
      <c r="O1222">
        <v>200461.81</v>
      </c>
    </row>
    <row r="1223" spans="1:15" x14ac:dyDescent="0.25">
      <c r="A1223" s="14" t="str">
        <f>MID(Tabla1[[#This Row],[Org 2]],1,2)</f>
        <v>11</v>
      </c>
      <c r="B1223" s="21" t="s">
        <v>150</v>
      </c>
      <c r="C1223" s="21" t="s">
        <v>152</v>
      </c>
      <c r="D1223" s="15" t="str">
        <f>VLOOKUP(Tabla1[[#This Row],[Prog.]],Hoja2!B:C,2,FALSE)</f>
        <v>Policía municipal</v>
      </c>
      <c r="E1223" s="16" t="str">
        <f t="shared" ref="E1223:E1239" si="46">LEFT(G1223,1)</f>
        <v>1</v>
      </c>
      <c r="F1223" s="16" t="str">
        <f t="shared" ref="F1223:F1239" si="47">LEFT(G1223,2)</f>
        <v>15</v>
      </c>
      <c r="G1223" s="21" t="s">
        <v>587</v>
      </c>
      <c r="H1223" t="s">
        <v>588</v>
      </c>
      <c r="I1223">
        <v>1100000</v>
      </c>
      <c r="J1223">
        <v>285057.90000000002</v>
      </c>
      <c r="K1223">
        <v>1385057.9</v>
      </c>
      <c r="L1223">
        <v>1357484.73</v>
      </c>
      <c r="M1223">
        <v>1357484.73</v>
      </c>
      <c r="N1223">
        <v>1186614.25</v>
      </c>
      <c r="O1223">
        <v>1186614.25</v>
      </c>
    </row>
    <row r="1224" spans="1:15" x14ac:dyDescent="0.25">
      <c r="A1224" s="14" t="str">
        <f>MID(Tabla1[[#This Row],[Org 2]],1,2)</f>
        <v>11</v>
      </c>
      <c r="B1224" s="21" t="s">
        <v>150</v>
      </c>
      <c r="C1224" s="21" t="s">
        <v>152</v>
      </c>
      <c r="D1224" s="15" t="str">
        <f>VLOOKUP(Tabla1[[#This Row],[Prog.]],Hoja2!B:C,2,FALSE)</f>
        <v>Policía municipal</v>
      </c>
      <c r="E1224" s="16" t="str">
        <f t="shared" si="46"/>
        <v>1</v>
      </c>
      <c r="F1224" s="16" t="str">
        <f t="shared" si="47"/>
        <v>16</v>
      </c>
      <c r="G1224" s="21" t="s">
        <v>715</v>
      </c>
      <c r="H1224" t="s">
        <v>716</v>
      </c>
      <c r="I1224">
        <v>150000</v>
      </c>
      <c r="J1224">
        <v>0</v>
      </c>
      <c r="K1224">
        <v>150000</v>
      </c>
      <c r="L1224">
        <v>150000</v>
      </c>
      <c r="M1224">
        <v>93881.5</v>
      </c>
      <c r="N1224">
        <v>73105.5</v>
      </c>
      <c r="O1224">
        <v>73105.5</v>
      </c>
    </row>
    <row r="1225" spans="1:15" x14ac:dyDescent="0.25">
      <c r="A1225" s="14" t="str">
        <f>MID(Tabla1[[#This Row],[Org 2]],1,2)</f>
        <v>11</v>
      </c>
      <c r="B1225" s="21" t="s">
        <v>150</v>
      </c>
      <c r="C1225" s="21" t="s">
        <v>152</v>
      </c>
      <c r="D1225" s="15" t="str">
        <f>VLOOKUP(Tabla1[[#This Row],[Prog.]],Hoja2!B:C,2,FALSE)</f>
        <v>Policía municipal</v>
      </c>
      <c r="E1225" s="16" t="str">
        <f t="shared" si="46"/>
        <v>2</v>
      </c>
      <c r="F1225" s="16" t="str">
        <f t="shared" si="47"/>
        <v>20</v>
      </c>
      <c r="G1225" s="21" t="s">
        <v>604</v>
      </c>
      <c r="H1225" t="s">
        <v>605</v>
      </c>
      <c r="I1225">
        <v>18000</v>
      </c>
      <c r="J1225">
        <v>-8646.33</v>
      </c>
      <c r="K1225">
        <v>9353.67</v>
      </c>
      <c r="L1225">
        <v>1659.6</v>
      </c>
      <c r="M1225">
        <v>1659.6</v>
      </c>
      <c r="N1225">
        <v>1659.6</v>
      </c>
      <c r="O1225">
        <v>1659.6</v>
      </c>
    </row>
    <row r="1226" spans="1:15" x14ac:dyDescent="0.25">
      <c r="A1226" s="14" t="str">
        <f>MID(Tabla1[[#This Row],[Org 2]],1,2)</f>
        <v>11</v>
      </c>
      <c r="B1226" s="21" t="s">
        <v>150</v>
      </c>
      <c r="C1226" s="21" t="s">
        <v>152</v>
      </c>
      <c r="D1226" s="15" t="str">
        <f>VLOOKUP(Tabla1[[#This Row],[Prog.]],Hoja2!B:C,2,FALSE)</f>
        <v>Policía municipal</v>
      </c>
      <c r="E1226" s="16" t="str">
        <f t="shared" si="46"/>
        <v>2</v>
      </c>
      <c r="F1226" s="16" t="str">
        <f t="shared" si="47"/>
        <v>20</v>
      </c>
      <c r="G1226" s="21" t="s">
        <v>455</v>
      </c>
      <c r="H1226" t="s">
        <v>456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</row>
    <row r="1227" spans="1:15" x14ac:dyDescent="0.25">
      <c r="A1227" s="14" t="str">
        <f>MID(Tabla1[[#This Row],[Org 2]],1,2)</f>
        <v>11</v>
      </c>
      <c r="B1227" s="21" t="s">
        <v>150</v>
      </c>
      <c r="C1227" s="21" t="s">
        <v>152</v>
      </c>
      <c r="D1227" s="15" t="str">
        <f>VLOOKUP(Tabla1[[#This Row],[Prog.]],Hoja2!B:C,2,FALSE)</f>
        <v>Policía municipal</v>
      </c>
      <c r="E1227" s="16" t="str">
        <f t="shared" si="46"/>
        <v>2</v>
      </c>
      <c r="F1227" s="16" t="str">
        <f t="shared" si="47"/>
        <v>20</v>
      </c>
      <c r="G1227" s="21" t="s">
        <v>457</v>
      </c>
      <c r="H1227" t="s">
        <v>458</v>
      </c>
      <c r="I1227">
        <v>335000</v>
      </c>
      <c r="J1227">
        <v>-6079.17</v>
      </c>
      <c r="K1227">
        <v>328920.83</v>
      </c>
      <c r="L1227">
        <v>328920.83</v>
      </c>
      <c r="M1227">
        <v>328920.83</v>
      </c>
      <c r="N1227">
        <v>274100.2</v>
      </c>
      <c r="O1227">
        <v>274100.2</v>
      </c>
    </row>
    <row r="1228" spans="1:15" x14ac:dyDescent="0.25">
      <c r="A1228" s="14" t="str">
        <f>MID(Tabla1[[#This Row],[Org 2]],1,2)</f>
        <v>11</v>
      </c>
      <c r="B1228" s="21" t="s">
        <v>150</v>
      </c>
      <c r="C1228" s="21" t="s">
        <v>152</v>
      </c>
      <c r="D1228" s="15" t="str">
        <f>VLOOKUP(Tabla1[[#This Row],[Prog.]],Hoja2!B:C,2,FALSE)</f>
        <v>Policía municipal</v>
      </c>
      <c r="E1228" s="16" t="str">
        <f t="shared" si="46"/>
        <v>2</v>
      </c>
      <c r="F1228" s="16" t="str">
        <f t="shared" si="47"/>
        <v>21</v>
      </c>
      <c r="G1228" s="21" t="s">
        <v>459</v>
      </c>
      <c r="H1228" t="s">
        <v>460</v>
      </c>
      <c r="I1228">
        <v>30000</v>
      </c>
      <c r="J1228">
        <v>-5288.21</v>
      </c>
      <c r="K1228">
        <v>24711.79</v>
      </c>
      <c r="L1228">
        <v>24990.46</v>
      </c>
      <c r="M1228">
        <v>24990.46</v>
      </c>
      <c r="N1228">
        <v>24990.46</v>
      </c>
      <c r="O1228">
        <v>24990.46</v>
      </c>
    </row>
    <row r="1229" spans="1:15" x14ac:dyDescent="0.25">
      <c r="A1229" s="14" t="str">
        <f>MID(Tabla1[[#This Row],[Org 2]],1,2)</f>
        <v>11</v>
      </c>
      <c r="B1229" s="21" t="s">
        <v>150</v>
      </c>
      <c r="C1229" s="21" t="s">
        <v>152</v>
      </c>
      <c r="D1229" s="15" t="str">
        <f>VLOOKUP(Tabla1[[#This Row],[Prog.]],Hoja2!B:C,2,FALSE)</f>
        <v>Policía municipal</v>
      </c>
      <c r="E1229" s="16" t="str">
        <f t="shared" si="46"/>
        <v>2</v>
      </c>
      <c r="F1229" s="16" t="str">
        <f t="shared" si="47"/>
        <v>21</v>
      </c>
      <c r="G1229" s="21" t="s">
        <v>461</v>
      </c>
      <c r="H1229" t="s">
        <v>462</v>
      </c>
      <c r="I1229">
        <v>110000</v>
      </c>
      <c r="J1229">
        <v>0</v>
      </c>
      <c r="K1229">
        <v>110000</v>
      </c>
      <c r="L1229">
        <v>99496.35</v>
      </c>
      <c r="M1229">
        <v>88041.85</v>
      </c>
      <c r="N1229">
        <v>72334.759999999995</v>
      </c>
      <c r="O1229">
        <v>72334.759999999995</v>
      </c>
    </row>
    <row r="1230" spans="1:15" x14ac:dyDescent="0.25">
      <c r="A1230" s="14" t="str">
        <f>MID(Tabla1[[#This Row],[Org 2]],1,2)</f>
        <v>11</v>
      </c>
      <c r="B1230" s="21" t="s">
        <v>150</v>
      </c>
      <c r="C1230" s="21" t="s">
        <v>152</v>
      </c>
      <c r="D1230" s="15" t="str">
        <f>VLOOKUP(Tabla1[[#This Row],[Prog.]],Hoja2!B:C,2,FALSE)</f>
        <v>Policía municipal</v>
      </c>
      <c r="E1230" s="16" t="str">
        <f t="shared" si="46"/>
        <v>2</v>
      </c>
      <c r="F1230" s="16" t="str">
        <f t="shared" si="47"/>
        <v>21</v>
      </c>
      <c r="G1230" s="21" t="s">
        <v>463</v>
      </c>
      <c r="H1230" t="s">
        <v>464</v>
      </c>
      <c r="I1230">
        <v>150000</v>
      </c>
      <c r="J1230">
        <v>-35582.49</v>
      </c>
      <c r="K1230">
        <v>114417.51</v>
      </c>
      <c r="L1230">
        <v>108720.15</v>
      </c>
      <c r="M1230">
        <v>108083.04</v>
      </c>
      <c r="N1230">
        <v>104780.4</v>
      </c>
      <c r="O1230">
        <v>104780.4</v>
      </c>
    </row>
    <row r="1231" spans="1:15" x14ac:dyDescent="0.25">
      <c r="A1231" s="14" t="str">
        <f>MID(Tabla1[[#This Row],[Org 2]],1,2)</f>
        <v>11</v>
      </c>
      <c r="B1231" s="21" t="s">
        <v>150</v>
      </c>
      <c r="C1231" s="21" t="s">
        <v>152</v>
      </c>
      <c r="D1231" s="15" t="str">
        <f>VLOOKUP(Tabla1[[#This Row],[Prog.]],Hoja2!B:C,2,FALSE)</f>
        <v>Policía municipal</v>
      </c>
      <c r="E1231" s="16" t="str">
        <f t="shared" si="46"/>
        <v>2</v>
      </c>
      <c r="F1231" s="16" t="str">
        <f t="shared" si="47"/>
        <v>22</v>
      </c>
      <c r="G1231" s="21" t="s">
        <v>469</v>
      </c>
      <c r="H1231" t="s">
        <v>470</v>
      </c>
      <c r="I1231">
        <v>110000</v>
      </c>
      <c r="J1231">
        <v>20000</v>
      </c>
      <c r="K1231">
        <v>130000</v>
      </c>
      <c r="L1231">
        <v>110000</v>
      </c>
      <c r="M1231">
        <v>110000</v>
      </c>
      <c r="N1231">
        <v>108063.41</v>
      </c>
      <c r="O1231">
        <v>108063.41</v>
      </c>
    </row>
    <row r="1232" spans="1:15" x14ac:dyDescent="0.25">
      <c r="A1232" s="14" t="str">
        <f>MID(Tabla1[[#This Row],[Org 2]],1,2)</f>
        <v>11</v>
      </c>
      <c r="B1232" s="21" t="s">
        <v>150</v>
      </c>
      <c r="C1232" s="21" t="s">
        <v>152</v>
      </c>
      <c r="D1232" s="15" t="str">
        <f>VLOOKUP(Tabla1[[#This Row],[Prog.]],Hoja2!B:C,2,FALSE)</f>
        <v>Policía municipal</v>
      </c>
      <c r="E1232" s="16" t="str">
        <f t="shared" si="46"/>
        <v>2</v>
      </c>
      <c r="F1232" s="16" t="str">
        <f t="shared" si="47"/>
        <v>22</v>
      </c>
      <c r="G1232" s="21" t="s">
        <v>630</v>
      </c>
      <c r="H1232" t="s">
        <v>631</v>
      </c>
      <c r="I1232">
        <v>1000</v>
      </c>
      <c r="J1232">
        <v>0</v>
      </c>
      <c r="K1232">
        <v>1000</v>
      </c>
      <c r="L1232">
        <v>444.96</v>
      </c>
      <c r="M1232">
        <v>444.96</v>
      </c>
      <c r="N1232">
        <v>444.96</v>
      </c>
      <c r="O1232">
        <v>444.96</v>
      </c>
    </row>
    <row r="1233" spans="1:15" x14ac:dyDescent="0.25">
      <c r="A1233" s="14" t="str">
        <f>MID(Tabla1[[#This Row],[Org 2]],1,2)</f>
        <v>11</v>
      </c>
      <c r="B1233" s="21" t="s">
        <v>150</v>
      </c>
      <c r="C1233" s="21" t="s">
        <v>152</v>
      </c>
      <c r="D1233" s="15" t="str">
        <f>VLOOKUP(Tabla1[[#This Row],[Prog.]],Hoja2!B:C,2,FALSE)</f>
        <v>Policía municipal</v>
      </c>
      <c r="E1233" s="16" t="str">
        <f t="shared" si="46"/>
        <v>2</v>
      </c>
      <c r="F1233" s="16" t="str">
        <f t="shared" si="47"/>
        <v>22</v>
      </c>
      <c r="G1233" s="21" t="s">
        <v>632</v>
      </c>
      <c r="H1233" t="s">
        <v>633</v>
      </c>
      <c r="I1233">
        <v>85000</v>
      </c>
      <c r="J1233">
        <v>20870.7</v>
      </c>
      <c r="K1233">
        <v>105870.7</v>
      </c>
      <c r="L1233">
        <v>99228.97</v>
      </c>
      <c r="M1233">
        <v>99228.97</v>
      </c>
      <c r="N1233">
        <v>86703.81</v>
      </c>
      <c r="O1233">
        <v>86703.81</v>
      </c>
    </row>
    <row r="1234" spans="1:15" x14ac:dyDescent="0.25">
      <c r="A1234" s="14" t="str">
        <f>MID(Tabla1[[#This Row],[Org 2]],1,2)</f>
        <v>11</v>
      </c>
      <c r="B1234" s="21" t="s">
        <v>150</v>
      </c>
      <c r="C1234" s="21" t="s">
        <v>152</v>
      </c>
      <c r="D1234" s="15" t="str">
        <f>VLOOKUP(Tabla1[[#This Row],[Prog.]],Hoja2!B:C,2,FALSE)</f>
        <v>Policía municipal</v>
      </c>
      <c r="E1234" s="16" t="str">
        <f t="shared" si="46"/>
        <v>2</v>
      </c>
      <c r="F1234" s="16" t="str">
        <f t="shared" si="47"/>
        <v>22</v>
      </c>
      <c r="G1234" s="21" t="s">
        <v>590</v>
      </c>
      <c r="H1234" t="s">
        <v>591</v>
      </c>
      <c r="I1234">
        <v>206000</v>
      </c>
      <c r="J1234">
        <v>0</v>
      </c>
      <c r="K1234">
        <v>206000</v>
      </c>
      <c r="L1234">
        <v>218225.66</v>
      </c>
      <c r="M1234">
        <v>218225.66</v>
      </c>
      <c r="N1234">
        <v>119839.03999999999</v>
      </c>
      <c r="O1234">
        <v>119839.03999999999</v>
      </c>
    </row>
    <row r="1235" spans="1:15" x14ac:dyDescent="0.25">
      <c r="A1235" s="14" t="str">
        <f>MID(Tabla1[[#This Row],[Org 2]],1,2)</f>
        <v>11</v>
      </c>
      <c r="B1235" s="21" t="s">
        <v>150</v>
      </c>
      <c r="C1235" s="21" t="s">
        <v>152</v>
      </c>
      <c r="D1235" s="15" t="str">
        <f>VLOOKUP(Tabla1[[#This Row],[Prog.]],Hoja2!B:C,2,FALSE)</f>
        <v>Policía municipal</v>
      </c>
      <c r="E1235" s="16" t="str">
        <f t="shared" si="46"/>
        <v>2</v>
      </c>
      <c r="F1235" s="16" t="str">
        <f t="shared" si="47"/>
        <v>22</v>
      </c>
      <c r="G1235" s="21" t="s">
        <v>592</v>
      </c>
      <c r="H1235" t="s">
        <v>593</v>
      </c>
      <c r="I1235">
        <v>224700</v>
      </c>
      <c r="J1235">
        <v>0</v>
      </c>
      <c r="K1235">
        <v>224700</v>
      </c>
      <c r="L1235">
        <v>247935.91</v>
      </c>
      <c r="M1235">
        <v>247935.91</v>
      </c>
      <c r="N1235">
        <v>208717.45</v>
      </c>
      <c r="O1235">
        <v>208717.45</v>
      </c>
    </row>
    <row r="1236" spans="1:15" x14ac:dyDescent="0.25">
      <c r="A1236" s="14" t="str">
        <f>MID(Tabla1[[#This Row],[Org 2]],1,2)</f>
        <v>11</v>
      </c>
      <c r="B1236" s="21" t="s">
        <v>150</v>
      </c>
      <c r="C1236" s="21" t="s">
        <v>152</v>
      </c>
      <c r="D1236" s="15" t="str">
        <f>VLOOKUP(Tabla1[[#This Row],[Prog.]],Hoja2!B:C,2,FALSE)</f>
        <v>Policía municipal</v>
      </c>
      <c r="E1236" s="16" t="str">
        <f t="shared" si="46"/>
        <v>2</v>
      </c>
      <c r="F1236" s="16" t="str">
        <f t="shared" si="47"/>
        <v>22</v>
      </c>
      <c r="G1236" s="21" t="s">
        <v>707</v>
      </c>
      <c r="H1236" t="s">
        <v>708</v>
      </c>
      <c r="I1236">
        <v>600</v>
      </c>
      <c r="J1236">
        <v>0</v>
      </c>
      <c r="K1236">
        <v>600</v>
      </c>
      <c r="L1236">
        <v>579.04999999999995</v>
      </c>
      <c r="M1236">
        <v>579.04999999999995</v>
      </c>
      <c r="N1236">
        <v>487.41</v>
      </c>
      <c r="O1236">
        <v>487.41</v>
      </c>
    </row>
    <row r="1237" spans="1:15" x14ac:dyDescent="0.25">
      <c r="A1237" s="14" t="str">
        <f>MID(Tabla1[[#This Row],[Org 2]],1,2)</f>
        <v>11</v>
      </c>
      <c r="B1237" s="21" t="s">
        <v>150</v>
      </c>
      <c r="C1237" s="21" t="s">
        <v>152</v>
      </c>
      <c r="D1237" s="15" t="str">
        <f>VLOOKUP(Tabla1[[#This Row],[Prog.]],Hoja2!B:C,2,FALSE)</f>
        <v>Policía municipal</v>
      </c>
      <c r="E1237" s="16" t="str">
        <f t="shared" si="46"/>
        <v>2</v>
      </c>
      <c r="F1237" s="16" t="str">
        <f t="shared" si="47"/>
        <v>22</v>
      </c>
      <c r="G1237" s="21" t="s">
        <v>594</v>
      </c>
      <c r="H1237" t="s">
        <v>595</v>
      </c>
      <c r="I1237">
        <v>600</v>
      </c>
      <c r="J1237">
        <v>0</v>
      </c>
      <c r="K1237">
        <v>600</v>
      </c>
      <c r="L1237">
        <v>0</v>
      </c>
      <c r="M1237">
        <v>0</v>
      </c>
      <c r="N1237">
        <v>0</v>
      </c>
      <c r="O1237">
        <v>0</v>
      </c>
    </row>
    <row r="1238" spans="1:15" x14ac:dyDescent="0.25">
      <c r="A1238" s="14" t="str">
        <f>MID(Tabla1[[#This Row],[Org 2]],1,2)</f>
        <v>11</v>
      </c>
      <c r="B1238" s="21" t="s">
        <v>150</v>
      </c>
      <c r="C1238" s="21" t="s">
        <v>152</v>
      </c>
      <c r="D1238" s="15" t="str">
        <f>VLOOKUP(Tabla1[[#This Row],[Prog.]],Hoja2!B:C,2,FALSE)</f>
        <v>Policía municipal</v>
      </c>
      <c r="E1238" s="16" t="str">
        <f t="shared" si="46"/>
        <v>2</v>
      </c>
      <c r="F1238" s="16" t="str">
        <f t="shared" si="47"/>
        <v>22</v>
      </c>
      <c r="G1238" s="21" t="s">
        <v>473</v>
      </c>
      <c r="H1238" t="s">
        <v>474</v>
      </c>
      <c r="I1238">
        <v>35000</v>
      </c>
      <c r="J1238">
        <v>0</v>
      </c>
      <c r="K1238">
        <v>35000</v>
      </c>
      <c r="L1238">
        <v>40082.959999999999</v>
      </c>
      <c r="M1238">
        <v>40079.5</v>
      </c>
      <c r="N1238">
        <v>40079.5</v>
      </c>
      <c r="O1238">
        <v>40079.5</v>
      </c>
    </row>
    <row r="1239" spans="1:15" x14ac:dyDescent="0.25">
      <c r="A1239" s="14" t="str">
        <f>MID(Tabla1[[#This Row],[Org 2]],1,2)</f>
        <v>11</v>
      </c>
      <c r="B1239" s="21" t="s">
        <v>150</v>
      </c>
      <c r="C1239" s="21" t="s">
        <v>152</v>
      </c>
      <c r="D1239" s="15" t="str">
        <f>VLOOKUP(Tabla1[[#This Row],[Prog.]],Hoja2!B:C,2,FALSE)</f>
        <v>Policía municipal</v>
      </c>
      <c r="E1239" s="16" t="str">
        <f t="shared" si="46"/>
        <v>2</v>
      </c>
      <c r="F1239" s="16" t="str">
        <f t="shared" si="47"/>
        <v>22</v>
      </c>
      <c r="G1239" s="21" t="s">
        <v>728</v>
      </c>
      <c r="H1239" t="s">
        <v>729</v>
      </c>
      <c r="I1239">
        <v>2000</v>
      </c>
      <c r="J1239">
        <v>0</v>
      </c>
      <c r="K1239">
        <v>2000</v>
      </c>
      <c r="L1239">
        <v>820.14</v>
      </c>
      <c r="M1239">
        <v>820.14</v>
      </c>
      <c r="N1239">
        <v>432.94</v>
      </c>
      <c r="O1239">
        <v>432.94</v>
      </c>
    </row>
    <row r="1240" spans="1:15" x14ac:dyDescent="0.25">
      <c r="A1240" s="14" t="str">
        <f>MID(Tabla1[[#This Row],[Org 2]],1,2)</f>
        <v>11</v>
      </c>
      <c r="B1240" s="21" t="s">
        <v>150</v>
      </c>
      <c r="C1240" s="21" t="s">
        <v>152</v>
      </c>
      <c r="D1240" s="15" t="str">
        <f>VLOOKUP(Tabla1[[#This Row],[Prog.]],Hoja2!B:C,2,FALSE)</f>
        <v>Policía municipal</v>
      </c>
      <c r="E1240" s="16" t="str">
        <f t="shared" ref="E1240:E1248" si="48">LEFT(G1240,1)</f>
        <v>2</v>
      </c>
      <c r="F1240" s="16" t="str">
        <f t="shared" ref="F1240:F1248" si="49">LEFT(G1240,2)</f>
        <v>22</v>
      </c>
      <c r="G1240" s="21" t="s">
        <v>567</v>
      </c>
      <c r="H1240" t="s">
        <v>568</v>
      </c>
      <c r="I1240">
        <v>300</v>
      </c>
      <c r="J1240">
        <v>0</v>
      </c>
      <c r="K1240">
        <v>300</v>
      </c>
      <c r="L1240">
        <v>150</v>
      </c>
      <c r="M1240">
        <v>150</v>
      </c>
      <c r="N1240">
        <v>96.76</v>
      </c>
      <c r="O1240">
        <v>96.76</v>
      </c>
    </row>
    <row r="1241" spans="1:15" x14ac:dyDescent="0.25">
      <c r="A1241" s="14" t="str">
        <f>MID(Tabla1[[#This Row],[Org 2]],1,2)</f>
        <v>11</v>
      </c>
      <c r="B1241" s="21" t="s">
        <v>150</v>
      </c>
      <c r="C1241" s="21" t="s">
        <v>152</v>
      </c>
      <c r="D1241" s="15" t="str">
        <f>VLOOKUP(Tabla1[[#This Row],[Prog.]],Hoja2!B:C,2,FALSE)</f>
        <v>Policía municipal</v>
      </c>
      <c r="E1241" s="16" t="str">
        <f t="shared" si="48"/>
        <v>2</v>
      </c>
      <c r="F1241" s="16" t="str">
        <f t="shared" si="49"/>
        <v>22</v>
      </c>
      <c r="G1241" s="21" t="s">
        <v>475</v>
      </c>
      <c r="H1241" t="s">
        <v>476</v>
      </c>
      <c r="I1241">
        <v>1500</v>
      </c>
      <c r="J1241">
        <v>0</v>
      </c>
      <c r="K1241">
        <v>1500</v>
      </c>
      <c r="L1241">
        <v>1229.58</v>
      </c>
      <c r="M1241">
        <v>1229.58</v>
      </c>
      <c r="N1241">
        <v>1229.58</v>
      </c>
      <c r="O1241">
        <v>1229.58</v>
      </c>
    </row>
    <row r="1242" spans="1:15" x14ac:dyDescent="0.25">
      <c r="A1242" s="14" t="str">
        <f>MID(Tabla1[[#This Row],[Org 2]],1,2)</f>
        <v>11</v>
      </c>
      <c r="B1242" s="21" t="s">
        <v>150</v>
      </c>
      <c r="C1242" s="21" t="s">
        <v>152</v>
      </c>
      <c r="D1242" s="15" t="str">
        <f>VLOOKUP(Tabla1[[#This Row],[Prog.]],Hoja2!B:C,2,FALSE)</f>
        <v>Policía municipal</v>
      </c>
      <c r="E1242" s="16" t="str">
        <f t="shared" si="48"/>
        <v>2</v>
      </c>
      <c r="F1242" s="16" t="str">
        <f t="shared" si="49"/>
        <v>22</v>
      </c>
      <c r="G1242" s="21" t="s">
        <v>477</v>
      </c>
      <c r="H1242" t="s">
        <v>478</v>
      </c>
      <c r="I1242">
        <v>3000</v>
      </c>
      <c r="J1242">
        <v>0</v>
      </c>
      <c r="K1242">
        <v>3000</v>
      </c>
      <c r="L1242">
        <v>2689.52</v>
      </c>
      <c r="M1242">
        <v>2689.52</v>
      </c>
      <c r="N1242">
        <v>2689.52</v>
      </c>
      <c r="O1242">
        <v>2689.52</v>
      </c>
    </row>
    <row r="1243" spans="1:15" x14ac:dyDescent="0.25">
      <c r="A1243" s="14" t="str">
        <f>MID(Tabla1[[#This Row],[Org 2]],1,2)</f>
        <v>11</v>
      </c>
      <c r="B1243" s="21" t="s">
        <v>150</v>
      </c>
      <c r="C1243" s="21" t="s">
        <v>152</v>
      </c>
      <c r="D1243" s="15" t="str">
        <f>VLOOKUP(Tabla1[[#This Row],[Prog.]],Hoja2!B:C,2,FALSE)</f>
        <v>Policía municipal</v>
      </c>
      <c r="E1243" s="16" t="str">
        <f t="shared" si="48"/>
        <v>2</v>
      </c>
      <c r="F1243" s="16" t="str">
        <f t="shared" si="49"/>
        <v>22</v>
      </c>
      <c r="G1243" s="21" t="s">
        <v>569</v>
      </c>
      <c r="H1243" t="s">
        <v>570</v>
      </c>
      <c r="I1243">
        <v>8000</v>
      </c>
      <c r="J1243">
        <v>14725.5</v>
      </c>
      <c r="K1243">
        <v>22725.5</v>
      </c>
      <c r="L1243">
        <v>10505.12</v>
      </c>
      <c r="M1243">
        <v>10505.12</v>
      </c>
      <c r="N1243">
        <v>10505.12</v>
      </c>
      <c r="O1243">
        <v>10505.12</v>
      </c>
    </row>
    <row r="1244" spans="1:15" x14ac:dyDescent="0.25">
      <c r="A1244" s="14" t="str">
        <f>MID(Tabla1[[#This Row],[Org 2]],1,2)</f>
        <v>11</v>
      </c>
      <c r="B1244" s="21" t="s">
        <v>150</v>
      </c>
      <c r="C1244" s="21" t="s">
        <v>152</v>
      </c>
      <c r="D1244" s="15" t="str">
        <f>VLOOKUP(Tabla1[[#This Row],[Prog.]],Hoja2!B:C,2,FALSE)</f>
        <v>Policía municipal</v>
      </c>
      <c r="E1244" s="16" t="str">
        <f t="shared" si="48"/>
        <v>2</v>
      </c>
      <c r="F1244" s="16" t="str">
        <f t="shared" si="49"/>
        <v>22</v>
      </c>
      <c r="G1244" s="21" t="s">
        <v>479</v>
      </c>
      <c r="H1244" t="s">
        <v>480</v>
      </c>
      <c r="I1244">
        <v>5000</v>
      </c>
      <c r="J1244">
        <v>0</v>
      </c>
      <c r="K1244">
        <v>5000</v>
      </c>
      <c r="L1244">
        <v>0</v>
      </c>
      <c r="M1244">
        <v>0</v>
      </c>
      <c r="N1244">
        <v>0</v>
      </c>
      <c r="O1244">
        <v>0</v>
      </c>
    </row>
    <row r="1245" spans="1:15" x14ac:dyDescent="0.25">
      <c r="A1245" s="14" t="str">
        <f>MID(Tabla1[[#This Row],[Org 2]],1,2)</f>
        <v>11</v>
      </c>
      <c r="B1245" s="21" t="s">
        <v>150</v>
      </c>
      <c r="C1245" s="21" t="s">
        <v>152</v>
      </c>
      <c r="D1245" s="15" t="str">
        <f>VLOOKUP(Tabla1[[#This Row],[Prog.]],Hoja2!B:C,2,FALSE)</f>
        <v>Policía municipal</v>
      </c>
      <c r="E1245" s="16" t="str">
        <f t="shared" si="48"/>
        <v>2</v>
      </c>
      <c r="F1245" s="16" t="str">
        <f t="shared" si="49"/>
        <v>22</v>
      </c>
      <c r="G1245" s="21" t="s">
        <v>581</v>
      </c>
      <c r="H1245" t="s">
        <v>582</v>
      </c>
      <c r="I1245">
        <v>1000</v>
      </c>
      <c r="J1245">
        <v>26500</v>
      </c>
      <c r="K1245">
        <v>27500</v>
      </c>
      <c r="L1245">
        <v>26409</v>
      </c>
      <c r="M1245">
        <v>26409</v>
      </c>
      <c r="N1245">
        <v>26409</v>
      </c>
      <c r="O1245">
        <v>26409</v>
      </c>
    </row>
    <row r="1246" spans="1:15" x14ac:dyDescent="0.25">
      <c r="A1246" s="14" t="str">
        <f>MID(Tabla1[[#This Row],[Org 2]],1,2)</f>
        <v>11</v>
      </c>
      <c r="B1246" s="21" t="s">
        <v>150</v>
      </c>
      <c r="C1246" s="21" t="s">
        <v>152</v>
      </c>
      <c r="D1246" s="15" t="str">
        <f>VLOOKUP(Tabla1[[#This Row],[Prog.]],Hoja2!B:C,2,FALSE)</f>
        <v>Policía municipal</v>
      </c>
      <c r="E1246" s="16" t="str">
        <f t="shared" si="48"/>
        <v>2</v>
      </c>
      <c r="F1246" s="16" t="str">
        <f t="shared" si="49"/>
        <v>22</v>
      </c>
      <c r="G1246" s="21" t="s">
        <v>483</v>
      </c>
      <c r="H1246" t="s">
        <v>484</v>
      </c>
      <c r="I1246">
        <v>35000</v>
      </c>
      <c r="J1246">
        <v>0</v>
      </c>
      <c r="K1246">
        <v>35000</v>
      </c>
      <c r="L1246">
        <v>25768.73</v>
      </c>
      <c r="M1246">
        <v>25754.82</v>
      </c>
      <c r="N1246">
        <v>23371.96</v>
      </c>
      <c r="O1246">
        <v>23371.96</v>
      </c>
    </row>
    <row r="1247" spans="1:15" x14ac:dyDescent="0.25">
      <c r="A1247" s="14" t="str">
        <f>MID(Tabla1[[#This Row],[Org 2]],1,2)</f>
        <v>11</v>
      </c>
      <c r="B1247" s="21" t="s">
        <v>150</v>
      </c>
      <c r="C1247" s="21" t="s">
        <v>152</v>
      </c>
      <c r="D1247" s="15" t="str">
        <f>VLOOKUP(Tabla1[[#This Row],[Prog.]],Hoja2!B:C,2,FALSE)</f>
        <v>Policía municipal</v>
      </c>
      <c r="E1247" s="16" t="str">
        <f t="shared" si="48"/>
        <v>2</v>
      </c>
      <c r="F1247" s="16" t="str">
        <f t="shared" si="49"/>
        <v>22</v>
      </c>
      <c r="G1247" s="21" t="s">
        <v>485</v>
      </c>
      <c r="H1247" t="s">
        <v>486</v>
      </c>
      <c r="I1247">
        <v>242203</v>
      </c>
      <c r="J1247">
        <v>0</v>
      </c>
      <c r="K1247">
        <v>242203</v>
      </c>
      <c r="L1247">
        <v>196698.95</v>
      </c>
      <c r="M1247">
        <v>196698.95</v>
      </c>
      <c r="N1247">
        <v>163915.71</v>
      </c>
      <c r="O1247">
        <v>163915.71</v>
      </c>
    </row>
    <row r="1248" spans="1:15" x14ac:dyDescent="0.25">
      <c r="A1248" s="14" t="str">
        <f>MID(Tabla1[[#This Row],[Org 2]],1,2)</f>
        <v>11</v>
      </c>
      <c r="B1248" s="21" t="s">
        <v>150</v>
      </c>
      <c r="C1248" s="21" t="s">
        <v>152</v>
      </c>
      <c r="D1248" s="15" t="str">
        <f>VLOOKUP(Tabla1[[#This Row],[Prog.]],Hoja2!B:C,2,FALSE)</f>
        <v>Policía municipal</v>
      </c>
      <c r="E1248" s="16" t="str">
        <f t="shared" si="48"/>
        <v>2</v>
      </c>
      <c r="F1248" s="16" t="str">
        <f t="shared" si="49"/>
        <v>22</v>
      </c>
      <c r="G1248" s="21" t="s">
        <v>694</v>
      </c>
      <c r="H1248" t="s">
        <v>695</v>
      </c>
      <c r="I1248">
        <v>890000</v>
      </c>
      <c r="J1248">
        <v>0</v>
      </c>
      <c r="K1248">
        <v>890000</v>
      </c>
      <c r="L1248">
        <v>900000</v>
      </c>
      <c r="M1248">
        <v>900000</v>
      </c>
      <c r="N1248">
        <v>620875.96</v>
      </c>
      <c r="O1248">
        <v>620875.96</v>
      </c>
    </row>
    <row r="1249" spans="1:15" x14ac:dyDescent="0.25">
      <c r="A1249" s="14" t="str">
        <f>MID(Tabla1[[#This Row],[Org 2]],1,2)</f>
        <v>11</v>
      </c>
      <c r="B1249" s="21" t="s">
        <v>150</v>
      </c>
      <c r="C1249" s="21" t="s">
        <v>152</v>
      </c>
      <c r="D1249" s="15" t="str">
        <f>VLOOKUP(Tabla1[[#This Row],[Prog.]],Hoja2!B:C,2,FALSE)</f>
        <v>Policía municipal</v>
      </c>
      <c r="E1249" s="16" t="str">
        <f t="shared" ref="E1249:E1284" si="50">LEFT(G1249,1)</f>
        <v>2</v>
      </c>
      <c r="F1249" s="16" t="str">
        <f t="shared" ref="F1249:F1284" si="51">LEFT(G1249,2)</f>
        <v>22</v>
      </c>
      <c r="G1249" s="21" t="s">
        <v>487</v>
      </c>
      <c r="H1249" t="s">
        <v>488</v>
      </c>
      <c r="I1249">
        <v>10000</v>
      </c>
      <c r="J1249">
        <v>0</v>
      </c>
      <c r="K1249">
        <v>10000</v>
      </c>
      <c r="L1249">
        <v>2642.64</v>
      </c>
      <c r="M1249">
        <v>2642.64</v>
      </c>
      <c r="N1249">
        <v>2642.64</v>
      </c>
      <c r="O1249">
        <v>2642.64</v>
      </c>
    </row>
    <row r="1250" spans="1:15" x14ac:dyDescent="0.25">
      <c r="A1250" s="14" t="str">
        <f>MID(Tabla1[[#This Row],[Org 2]],1,2)</f>
        <v>11</v>
      </c>
      <c r="B1250" s="21" t="s">
        <v>150</v>
      </c>
      <c r="C1250" s="21" t="s">
        <v>152</v>
      </c>
      <c r="D1250" s="15" t="str">
        <f>VLOOKUP(Tabla1[[#This Row],[Prog.]],Hoja2!B:C,2,FALSE)</f>
        <v>Policía municipal</v>
      </c>
      <c r="E1250" s="16" t="str">
        <f t="shared" si="50"/>
        <v>2</v>
      </c>
      <c r="F1250" s="16" t="str">
        <f t="shared" si="51"/>
        <v>22</v>
      </c>
      <c r="G1250" s="21" t="s">
        <v>489</v>
      </c>
      <c r="H1250" t="s">
        <v>490</v>
      </c>
      <c r="I1250">
        <v>425000</v>
      </c>
      <c r="J1250">
        <v>-61214.58</v>
      </c>
      <c r="K1250">
        <v>363785.42</v>
      </c>
      <c r="L1250">
        <v>386994.06</v>
      </c>
      <c r="M1250">
        <v>386994.06</v>
      </c>
      <c r="N1250">
        <v>322289.31</v>
      </c>
      <c r="O1250">
        <v>322289.31</v>
      </c>
    </row>
    <row r="1251" spans="1:15" x14ac:dyDescent="0.25">
      <c r="A1251" s="14" t="str">
        <f>MID(Tabla1[[#This Row],[Org 2]],1,2)</f>
        <v>11</v>
      </c>
      <c r="B1251" s="21" t="s">
        <v>150</v>
      </c>
      <c r="C1251" s="21" t="s">
        <v>152</v>
      </c>
      <c r="D1251" s="15" t="str">
        <f>VLOOKUP(Tabla1[[#This Row],[Prog.]],Hoja2!B:C,2,FALSE)</f>
        <v>Policía municipal</v>
      </c>
      <c r="E1251" s="16" t="str">
        <f t="shared" si="50"/>
        <v>2</v>
      </c>
      <c r="F1251" s="16" t="str">
        <f t="shared" si="51"/>
        <v>23</v>
      </c>
      <c r="G1251" s="21" t="s">
        <v>491</v>
      </c>
      <c r="H1251" t="s">
        <v>492</v>
      </c>
      <c r="I1251">
        <v>2500</v>
      </c>
      <c r="J1251">
        <v>55200</v>
      </c>
      <c r="K1251">
        <v>57700</v>
      </c>
      <c r="L1251">
        <v>47536.6</v>
      </c>
      <c r="M1251">
        <v>47536.6</v>
      </c>
      <c r="N1251">
        <v>47536.6</v>
      </c>
      <c r="O1251">
        <v>44723.07</v>
      </c>
    </row>
    <row r="1252" spans="1:15" x14ac:dyDescent="0.25">
      <c r="A1252" s="14" t="str">
        <f>MID(Tabla1[[#This Row],[Org 2]],1,2)</f>
        <v>11</v>
      </c>
      <c r="B1252" s="21" t="s">
        <v>150</v>
      </c>
      <c r="C1252" s="21" t="s">
        <v>152</v>
      </c>
      <c r="D1252" s="15" t="str">
        <f>VLOOKUP(Tabla1[[#This Row],[Prog.]],Hoja2!B:C,2,FALSE)</f>
        <v>Policía municipal</v>
      </c>
      <c r="E1252" s="16" t="str">
        <f t="shared" si="50"/>
        <v>2</v>
      </c>
      <c r="F1252" s="16" t="str">
        <f t="shared" si="51"/>
        <v>23</v>
      </c>
      <c r="G1252" s="21" t="s">
        <v>493</v>
      </c>
      <c r="H1252" t="s">
        <v>494</v>
      </c>
      <c r="I1252">
        <v>2500</v>
      </c>
      <c r="J1252">
        <v>0</v>
      </c>
      <c r="K1252">
        <v>2500</v>
      </c>
      <c r="L1252">
        <v>3683.55</v>
      </c>
      <c r="M1252">
        <v>3683.55</v>
      </c>
      <c r="N1252">
        <v>3683.55</v>
      </c>
      <c r="O1252">
        <v>3229.07</v>
      </c>
    </row>
    <row r="1253" spans="1:15" x14ac:dyDescent="0.25">
      <c r="A1253" s="14" t="str">
        <f>MID(Tabla1[[#This Row],[Org 2]],1,2)</f>
        <v>11</v>
      </c>
      <c r="B1253" s="21" t="s">
        <v>150</v>
      </c>
      <c r="C1253" s="21" t="s">
        <v>152</v>
      </c>
      <c r="D1253" s="15" t="str">
        <f>VLOOKUP(Tabla1[[#This Row],[Prog.]],Hoja2!B:C,2,FALSE)</f>
        <v>Policía municipal</v>
      </c>
      <c r="E1253" s="16" t="str">
        <f t="shared" si="50"/>
        <v>2</v>
      </c>
      <c r="F1253" s="16" t="str">
        <f t="shared" si="51"/>
        <v>23</v>
      </c>
      <c r="G1253" s="21" t="s">
        <v>495</v>
      </c>
      <c r="H1253" t="s">
        <v>496</v>
      </c>
      <c r="I1253">
        <v>0</v>
      </c>
      <c r="J1253">
        <v>0</v>
      </c>
      <c r="K1253">
        <v>0</v>
      </c>
      <c r="L1253">
        <v>680</v>
      </c>
      <c r="M1253">
        <v>680</v>
      </c>
      <c r="N1253">
        <v>680</v>
      </c>
      <c r="O1253">
        <v>680</v>
      </c>
    </row>
    <row r="1254" spans="1:15" x14ac:dyDescent="0.25">
      <c r="A1254" s="14" t="str">
        <f>MID(Tabla1[[#This Row],[Org 2]],1,2)</f>
        <v>11</v>
      </c>
      <c r="B1254" s="21" t="s">
        <v>150</v>
      </c>
      <c r="C1254" s="21" t="s">
        <v>152</v>
      </c>
      <c r="D1254" s="15" t="str">
        <f>VLOOKUP(Tabla1[[#This Row],[Prog.]],Hoja2!B:C,2,FALSE)</f>
        <v>Policía municipal</v>
      </c>
      <c r="E1254" s="16" t="str">
        <f t="shared" si="50"/>
        <v>6</v>
      </c>
      <c r="F1254" s="16" t="str">
        <f t="shared" si="51"/>
        <v>62</v>
      </c>
      <c r="G1254" s="21" t="s">
        <v>553</v>
      </c>
      <c r="H1254" t="s">
        <v>554</v>
      </c>
      <c r="I1254">
        <v>0</v>
      </c>
      <c r="J1254">
        <v>7619.4</v>
      </c>
      <c r="K1254">
        <v>7619.4</v>
      </c>
      <c r="L1254">
        <v>7619.4</v>
      </c>
      <c r="M1254">
        <v>7619.4</v>
      </c>
      <c r="N1254">
        <v>7619.39</v>
      </c>
      <c r="O1254">
        <v>7619.39</v>
      </c>
    </row>
    <row r="1255" spans="1:15" x14ac:dyDescent="0.25">
      <c r="A1255" s="14" t="str">
        <f>MID(Tabla1[[#This Row],[Org 2]],1,2)</f>
        <v>11</v>
      </c>
      <c r="B1255" s="21" t="s">
        <v>150</v>
      </c>
      <c r="C1255" s="21" t="s">
        <v>152</v>
      </c>
      <c r="D1255" s="15" t="str">
        <f>VLOOKUP(Tabla1[[#This Row],[Prog.]],Hoja2!B:C,2,FALSE)</f>
        <v>Policía municipal</v>
      </c>
      <c r="E1255" s="16" t="str">
        <f t="shared" si="50"/>
        <v>6</v>
      </c>
      <c r="F1255" s="16" t="str">
        <f t="shared" si="51"/>
        <v>62</v>
      </c>
      <c r="G1255" s="21" t="s">
        <v>555</v>
      </c>
      <c r="H1255" t="s">
        <v>556</v>
      </c>
      <c r="I1255">
        <v>70000</v>
      </c>
      <c r="J1255">
        <v>0</v>
      </c>
      <c r="K1255">
        <v>70000</v>
      </c>
      <c r="L1255">
        <v>70000</v>
      </c>
      <c r="M1255">
        <v>68200.039999999994</v>
      </c>
      <c r="N1255">
        <v>0</v>
      </c>
      <c r="O1255">
        <v>0</v>
      </c>
    </row>
    <row r="1256" spans="1:15" x14ac:dyDescent="0.25">
      <c r="A1256" s="14" t="str">
        <f>MID(Tabla1[[#This Row],[Org 2]],1,2)</f>
        <v>11</v>
      </c>
      <c r="B1256" s="21" t="s">
        <v>150</v>
      </c>
      <c r="C1256" s="21" t="s">
        <v>152</v>
      </c>
      <c r="D1256" s="15" t="str">
        <f>VLOOKUP(Tabla1[[#This Row],[Prog.]],Hoja2!B:C,2,FALSE)</f>
        <v>Policía municipal</v>
      </c>
      <c r="E1256" s="16" t="str">
        <f t="shared" si="50"/>
        <v>6</v>
      </c>
      <c r="F1256" s="16" t="str">
        <f t="shared" si="51"/>
        <v>62</v>
      </c>
      <c r="G1256" s="21" t="s">
        <v>559</v>
      </c>
      <c r="H1256" t="s">
        <v>560</v>
      </c>
      <c r="I1256">
        <v>274689</v>
      </c>
      <c r="J1256">
        <v>2342.23</v>
      </c>
      <c r="K1256">
        <v>277031.23</v>
      </c>
      <c r="L1256">
        <v>277030.45</v>
      </c>
      <c r="M1256">
        <v>277030.45</v>
      </c>
      <c r="N1256">
        <v>70274.710000000006</v>
      </c>
      <c r="O1256">
        <v>65664.490000000005</v>
      </c>
    </row>
    <row r="1257" spans="1:15" x14ac:dyDescent="0.25">
      <c r="A1257" s="14" t="str">
        <f>MID(Tabla1[[#This Row],[Org 2]],1,2)</f>
        <v>11</v>
      </c>
      <c r="B1257" s="21" t="s">
        <v>150</v>
      </c>
      <c r="C1257" s="21" t="s">
        <v>152</v>
      </c>
      <c r="D1257" s="15" t="str">
        <f>VLOOKUP(Tabla1[[#This Row],[Prog.]],Hoja2!B:C,2,FALSE)</f>
        <v>Policía municipal</v>
      </c>
      <c r="E1257" s="16" t="str">
        <f t="shared" si="50"/>
        <v>6</v>
      </c>
      <c r="F1257" s="16" t="str">
        <f t="shared" si="51"/>
        <v>62</v>
      </c>
      <c r="G1257" s="21" t="s">
        <v>561</v>
      </c>
      <c r="H1257" t="s">
        <v>562</v>
      </c>
      <c r="I1257">
        <v>35000</v>
      </c>
      <c r="J1257">
        <v>0</v>
      </c>
      <c r="K1257">
        <v>35000</v>
      </c>
      <c r="L1257">
        <v>35000</v>
      </c>
      <c r="M1257">
        <v>35000</v>
      </c>
      <c r="N1257">
        <v>34194.6</v>
      </c>
      <c r="O1257">
        <v>34194.6</v>
      </c>
    </row>
    <row r="1258" spans="1:15" x14ac:dyDescent="0.25">
      <c r="A1258" s="14" t="str">
        <f>MID(Tabla1[[#This Row],[Org 2]],1,2)</f>
        <v>11</v>
      </c>
      <c r="B1258" s="21" t="s">
        <v>150</v>
      </c>
      <c r="C1258" s="21" t="s">
        <v>152</v>
      </c>
      <c r="D1258" s="15" t="str">
        <f>VLOOKUP(Tabla1[[#This Row],[Prog.]],Hoja2!B:C,2,FALSE)</f>
        <v>Policía municipal</v>
      </c>
      <c r="E1258" s="16" t="str">
        <f t="shared" si="50"/>
        <v>6</v>
      </c>
      <c r="F1258" s="16" t="str">
        <f t="shared" si="51"/>
        <v>63</v>
      </c>
      <c r="G1258" s="21" t="s">
        <v>563</v>
      </c>
      <c r="H1258" t="s">
        <v>552</v>
      </c>
      <c r="I1258">
        <v>500000</v>
      </c>
      <c r="J1258">
        <v>65068.74</v>
      </c>
      <c r="K1258">
        <v>565068.74</v>
      </c>
      <c r="L1258">
        <v>432842.3</v>
      </c>
      <c r="M1258">
        <v>4351.17</v>
      </c>
      <c r="N1258">
        <v>0</v>
      </c>
      <c r="O1258">
        <v>0</v>
      </c>
    </row>
    <row r="1259" spans="1:15" x14ac:dyDescent="0.25">
      <c r="A1259" s="14" t="str">
        <f>MID(Tabla1[[#This Row],[Org 2]],1,2)</f>
        <v>11</v>
      </c>
      <c r="B1259" s="21" t="s">
        <v>150</v>
      </c>
      <c r="C1259" s="21" t="s">
        <v>152</v>
      </c>
      <c r="D1259" s="15" t="str">
        <f>VLOOKUP(Tabla1[[#This Row],[Prog.]],Hoja2!B:C,2,FALSE)</f>
        <v>Policía municipal</v>
      </c>
      <c r="E1259" s="16" t="str">
        <f t="shared" si="50"/>
        <v>6</v>
      </c>
      <c r="F1259" s="16" t="str">
        <f t="shared" si="51"/>
        <v>64</v>
      </c>
      <c r="G1259" s="21" t="s">
        <v>624</v>
      </c>
      <c r="H1259" t="s">
        <v>625</v>
      </c>
      <c r="I1259">
        <v>74874</v>
      </c>
      <c r="J1259">
        <v>183622.18</v>
      </c>
      <c r="K1259">
        <v>258496.18</v>
      </c>
      <c r="L1259">
        <v>183622.18</v>
      </c>
      <c r="M1259">
        <v>183622.18</v>
      </c>
      <c r="N1259">
        <v>78687.25</v>
      </c>
      <c r="O1259">
        <v>78687.25</v>
      </c>
    </row>
    <row r="1260" spans="1:15" x14ac:dyDescent="0.25">
      <c r="A1260" s="14" t="str">
        <f>MID(Tabla1[[#This Row],[Org 2]],1,2)</f>
        <v>11</v>
      </c>
      <c r="B1260" s="21" t="s">
        <v>150</v>
      </c>
      <c r="C1260" s="21" t="s">
        <v>153</v>
      </c>
      <c r="D1260" s="15" t="str">
        <f>VLOOKUP(Tabla1[[#This Row],[Prog.]],Hoja2!B:C,2,FALSE)</f>
        <v>Protección civil</v>
      </c>
      <c r="E1260" s="16" t="str">
        <f t="shared" si="50"/>
        <v>1</v>
      </c>
      <c r="F1260" s="16" t="str">
        <f t="shared" si="51"/>
        <v>12</v>
      </c>
      <c r="G1260" s="21" t="s">
        <v>434</v>
      </c>
      <c r="H1260" t="s">
        <v>435</v>
      </c>
      <c r="I1260">
        <v>7953</v>
      </c>
      <c r="J1260">
        <v>0</v>
      </c>
      <c r="K1260">
        <v>7953</v>
      </c>
      <c r="L1260">
        <v>0</v>
      </c>
      <c r="M1260">
        <v>0</v>
      </c>
      <c r="N1260">
        <v>0</v>
      </c>
      <c r="O1260">
        <v>0</v>
      </c>
    </row>
    <row r="1261" spans="1:15" x14ac:dyDescent="0.25">
      <c r="A1261" s="14" t="str">
        <f>MID(Tabla1[[#This Row],[Org 2]],1,2)</f>
        <v>11</v>
      </c>
      <c r="B1261" s="21" t="s">
        <v>150</v>
      </c>
      <c r="C1261" s="21" t="s">
        <v>153</v>
      </c>
      <c r="D1261" s="15" t="str">
        <f>VLOOKUP(Tabla1[[#This Row],[Prog.]],Hoja2!B:C,2,FALSE)</f>
        <v>Protección civil</v>
      </c>
      <c r="E1261" s="16" t="str">
        <f t="shared" si="50"/>
        <v>1</v>
      </c>
      <c r="F1261" s="16" t="str">
        <f t="shared" si="51"/>
        <v>12</v>
      </c>
      <c r="G1261" s="21" t="s">
        <v>442</v>
      </c>
      <c r="H1261" t="s">
        <v>443</v>
      </c>
      <c r="I1261">
        <v>5029</v>
      </c>
      <c r="J1261">
        <v>0</v>
      </c>
      <c r="K1261">
        <v>5029</v>
      </c>
      <c r="L1261">
        <v>0</v>
      </c>
      <c r="M1261">
        <v>0</v>
      </c>
      <c r="N1261">
        <v>0</v>
      </c>
      <c r="O1261">
        <v>0</v>
      </c>
    </row>
    <row r="1262" spans="1:15" x14ac:dyDescent="0.25">
      <c r="A1262" s="14" t="str">
        <f>MID(Tabla1[[#This Row],[Org 2]],1,2)</f>
        <v>11</v>
      </c>
      <c r="B1262" s="21" t="s">
        <v>150</v>
      </c>
      <c r="C1262" s="21" t="s">
        <v>153</v>
      </c>
      <c r="D1262" s="15" t="str">
        <f>VLOOKUP(Tabla1[[#This Row],[Prog.]],Hoja2!B:C,2,FALSE)</f>
        <v>Protección civil</v>
      </c>
      <c r="E1262" s="16" t="str">
        <f t="shared" si="50"/>
        <v>1</v>
      </c>
      <c r="F1262" s="16" t="str">
        <f t="shared" si="51"/>
        <v>12</v>
      </c>
      <c r="G1262" s="21" t="s">
        <v>444</v>
      </c>
      <c r="H1262" t="s">
        <v>445</v>
      </c>
      <c r="I1262">
        <v>14143</v>
      </c>
      <c r="J1262">
        <v>0</v>
      </c>
      <c r="K1262">
        <v>14143</v>
      </c>
      <c r="L1262">
        <v>0</v>
      </c>
      <c r="M1262">
        <v>0</v>
      </c>
      <c r="N1262">
        <v>0</v>
      </c>
      <c r="O1262">
        <v>0</v>
      </c>
    </row>
    <row r="1263" spans="1:15" x14ac:dyDescent="0.25">
      <c r="A1263" s="14" t="str">
        <f>MID(Tabla1[[#This Row],[Org 2]],1,2)</f>
        <v>11</v>
      </c>
      <c r="B1263" s="21" t="s">
        <v>150</v>
      </c>
      <c r="C1263" s="21" t="s">
        <v>153</v>
      </c>
      <c r="D1263" s="15" t="str">
        <f>VLOOKUP(Tabla1[[#This Row],[Prog.]],Hoja2!B:C,2,FALSE)</f>
        <v>Protección civil</v>
      </c>
      <c r="E1263" s="16" t="str">
        <f t="shared" si="50"/>
        <v>2</v>
      </c>
      <c r="F1263" s="16" t="str">
        <f t="shared" si="51"/>
        <v>22</v>
      </c>
      <c r="G1263" s="21" t="s">
        <v>475</v>
      </c>
      <c r="H1263" t="s">
        <v>476</v>
      </c>
      <c r="I1263">
        <v>2550</v>
      </c>
      <c r="J1263">
        <v>0</v>
      </c>
      <c r="K1263">
        <v>2550</v>
      </c>
      <c r="L1263">
        <v>159.26</v>
      </c>
      <c r="M1263">
        <v>159.26</v>
      </c>
      <c r="N1263">
        <v>159.26</v>
      </c>
      <c r="O1263">
        <v>159.26</v>
      </c>
    </row>
    <row r="1264" spans="1:15" x14ac:dyDescent="0.25">
      <c r="A1264" s="14" t="str">
        <f>MID(Tabla1[[#This Row],[Org 2]],1,2)</f>
        <v>11</v>
      </c>
      <c r="B1264" s="21" t="s">
        <v>150</v>
      </c>
      <c r="C1264" s="21" t="s">
        <v>153</v>
      </c>
      <c r="D1264" s="15" t="str">
        <f>VLOOKUP(Tabla1[[#This Row],[Prog.]],Hoja2!B:C,2,FALSE)</f>
        <v>Protección civil</v>
      </c>
      <c r="E1264" s="16" t="str">
        <f t="shared" si="50"/>
        <v>4</v>
      </c>
      <c r="F1264" s="16" t="str">
        <f t="shared" si="51"/>
        <v>48</v>
      </c>
      <c r="G1264" s="21" t="s">
        <v>924</v>
      </c>
      <c r="H1264" t="s">
        <v>925</v>
      </c>
      <c r="I1264">
        <v>17500</v>
      </c>
      <c r="J1264">
        <v>0</v>
      </c>
      <c r="K1264">
        <v>17500</v>
      </c>
      <c r="L1264">
        <v>17500</v>
      </c>
      <c r="M1264">
        <v>17500</v>
      </c>
      <c r="N1264">
        <v>17500</v>
      </c>
      <c r="O1264">
        <v>17500</v>
      </c>
    </row>
    <row r="1265" spans="1:15" x14ac:dyDescent="0.25">
      <c r="A1265" s="14" t="str">
        <f>MID(Tabla1[[#This Row],[Org 2]],1,2)</f>
        <v>11</v>
      </c>
      <c r="B1265" s="21" t="s">
        <v>150</v>
      </c>
      <c r="C1265" s="21" t="s">
        <v>153</v>
      </c>
      <c r="D1265" s="15" t="str">
        <f>VLOOKUP(Tabla1[[#This Row],[Prog.]],Hoja2!B:C,2,FALSE)</f>
        <v>Protección civil</v>
      </c>
      <c r="E1265" s="16" t="str">
        <f t="shared" si="50"/>
        <v>4</v>
      </c>
      <c r="F1265" s="16" t="str">
        <f t="shared" si="51"/>
        <v>48</v>
      </c>
      <c r="G1265" s="21" t="s">
        <v>926</v>
      </c>
      <c r="H1265" t="s">
        <v>927</v>
      </c>
      <c r="I1265">
        <v>7500</v>
      </c>
      <c r="J1265">
        <v>0</v>
      </c>
      <c r="K1265">
        <v>7500</v>
      </c>
      <c r="L1265">
        <v>7500</v>
      </c>
      <c r="M1265">
        <v>7500</v>
      </c>
      <c r="N1265">
        <v>7500</v>
      </c>
      <c r="O1265">
        <v>7500</v>
      </c>
    </row>
    <row r="1266" spans="1:15" x14ac:dyDescent="0.25">
      <c r="A1266" s="14" t="str">
        <f>MID(Tabla1[[#This Row],[Org 2]],1,2)</f>
        <v>11</v>
      </c>
      <c r="B1266" s="21" t="s">
        <v>150</v>
      </c>
      <c r="C1266" s="21" t="s">
        <v>153</v>
      </c>
      <c r="D1266" s="15" t="str">
        <f>VLOOKUP(Tabla1[[#This Row],[Prog.]],Hoja2!B:C,2,FALSE)</f>
        <v>Protección civil</v>
      </c>
      <c r="E1266" s="16" t="str">
        <f t="shared" si="50"/>
        <v>4</v>
      </c>
      <c r="F1266" s="16" t="str">
        <f t="shared" si="51"/>
        <v>48</v>
      </c>
      <c r="G1266" s="21" t="s">
        <v>928</v>
      </c>
      <c r="H1266" t="s">
        <v>929</v>
      </c>
      <c r="I1266">
        <v>10000</v>
      </c>
      <c r="J1266">
        <v>0</v>
      </c>
      <c r="K1266">
        <v>10000</v>
      </c>
      <c r="L1266">
        <v>10000</v>
      </c>
      <c r="M1266">
        <v>10000</v>
      </c>
      <c r="N1266">
        <v>10000</v>
      </c>
      <c r="O1266">
        <v>10000</v>
      </c>
    </row>
    <row r="1267" spans="1:15" x14ac:dyDescent="0.25">
      <c r="A1267" s="14" t="str">
        <f>MID(Tabla1[[#This Row],[Org 2]],1,2)</f>
        <v>11</v>
      </c>
      <c r="B1267" s="21" t="s">
        <v>150</v>
      </c>
      <c r="C1267" s="21" t="s">
        <v>154</v>
      </c>
      <c r="D1267" s="15" t="str">
        <f>VLOOKUP(Tabla1[[#This Row],[Prog.]],Hoja2!B:C,2,FALSE)</f>
        <v>Prevención y extinción de incendios</v>
      </c>
      <c r="E1267" s="16" t="str">
        <f t="shared" si="50"/>
        <v>1</v>
      </c>
      <c r="F1267" s="16" t="str">
        <f t="shared" si="51"/>
        <v>12</v>
      </c>
      <c r="G1267" s="21" t="s">
        <v>432</v>
      </c>
      <c r="H1267" t="s">
        <v>433</v>
      </c>
      <c r="I1267">
        <v>18087</v>
      </c>
      <c r="J1267">
        <v>0</v>
      </c>
      <c r="K1267">
        <v>18087</v>
      </c>
      <c r="L1267">
        <v>18611.53</v>
      </c>
      <c r="M1267">
        <v>18611.53</v>
      </c>
      <c r="N1267">
        <v>15576.25</v>
      </c>
      <c r="O1267">
        <v>15576.25</v>
      </c>
    </row>
    <row r="1268" spans="1:15" x14ac:dyDescent="0.25">
      <c r="A1268" s="14" t="str">
        <f>MID(Tabla1[[#This Row],[Org 2]],1,2)</f>
        <v>11</v>
      </c>
      <c r="B1268" s="21" t="s">
        <v>150</v>
      </c>
      <c r="C1268" s="21" t="s">
        <v>154</v>
      </c>
      <c r="D1268" s="15" t="str">
        <f>VLOOKUP(Tabla1[[#This Row],[Prog.]],Hoja2!B:C,2,FALSE)</f>
        <v>Prevención y extinción de incendios</v>
      </c>
      <c r="E1268" s="16" t="str">
        <f t="shared" si="50"/>
        <v>1</v>
      </c>
      <c r="F1268" s="16" t="str">
        <f t="shared" si="51"/>
        <v>12</v>
      </c>
      <c r="G1268" s="21" t="s">
        <v>434</v>
      </c>
      <c r="H1268" t="s">
        <v>435</v>
      </c>
      <c r="I1268">
        <v>212994</v>
      </c>
      <c r="J1268">
        <v>0</v>
      </c>
      <c r="K1268">
        <v>212994</v>
      </c>
      <c r="L1268">
        <v>160090.98000000001</v>
      </c>
      <c r="M1268">
        <v>160090.98000000001</v>
      </c>
      <c r="N1268">
        <v>131616.54</v>
      </c>
      <c r="O1268">
        <v>131616.54</v>
      </c>
    </row>
    <row r="1269" spans="1:15" x14ac:dyDescent="0.25">
      <c r="A1269" s="14" t="str">
        <f>MID(Tabla1[[#This Row],[Org 2]],1,2)</f>
        <v>11</v>
      </c>
      <c r="B1269" s="21" t="s">
        <v>150</v>
      </c>
      <c r="C1269" s="21" t="s">
        <v>154</v>
      </c>
      <c r="D1269" s="15" t="str">
        <f>VLOOKUP(Tabla1[[#This Row],[Prog.]],Hoja2!B:C,2,FALSE)</f>
        <v>Prevención y extinción de incendios</v>
      </c>
      <c r="E1269" s="16" t="str">
        <f t="shared" si="50"/>
        <v>1</v>
      </c>
      <c r="F1269" s="16" t="str">
        <f t="shared" si="51"/>
        <v>12</v>
      </c>
      <c r="G1269" s="21" t="s">
        <v>436</v>
      </c>
      <c r="H1269" t="s">
        <v>437</v>
      </c>
      <c r="I1269">
        <v>2085556</v>
      </c>
      <c r="J1269">
        <v>-300000</v>
      </c>
      <c r="K1269">
        <v>1785556</v>
      </c>
      <c r="L1269">
        <v>1659439.86</v>
      </c>
      <c r="M1269">
        <v>1659439.86</v>
      </c>
      <c r="N1269">
        <v>1364405.49</v>
      </c>
      <c r="O1269">
        <v>1364405.49</v>
      </c>
    </row>
    <row r="1270" spans="1:15" x14ac:dyDescent="0.25">
      <c r="A1270" s="14" t="str">
        <f>MID(Tabla1[[#This Row],[Org 2]],1,2)</f>
        <v>11</v>
      </c>
      <c r="B1270" s="21" t="s">
        <v>150</v>
      </c>
      <c r="C1270" s="21" t="s">
        <v>154</v>
      </c>
      <c r="D1270" s="15" t="str">
        <f>VLOOKUP(Tabla1[[#This Row],[Prog.]],Hoja2!B:C,2,FALSE)</f>
        <v>Prevención y extinción de incendios</v>
      </c>
      <c r="E1270" s="16" t="str">
        <f t="shared" si="50"/>
        <v>1</v>
      </c>
      <c r="F1270" s="16" t="str">
        <f t="shared" si="51"/>
        <v>12</v>
      </c>
      <c r="G1270" s="21" t="s">
        <v>438</v>
      </c>
      <c r="H1270" t="s">
        <v>439</v>
      </c>
      <c r="I1270">
        <v>46870</v>
      </c>
      <c r="J1270">
        <v>0</v>
      </c>
      <c r="K1270">
        <v>46870</v>
      </c>
      <c r="L1270">
        <v>45517.440000000002</v>
      </c>
      <c r="M1270">
        <v>45517.440000000002</v>
      </c>
      <c r="N1270">
        <v>25713.35</v>
      </c>
      <c r="O1270">
        <v>25713.35</v>
      </c>
    </row>
    <row r="1271" spans="1:15" x14ac:dyDescent="0.25">
      <c r="A1271" s="14" t="str">
        <f>MID(Tabla1[[#This Row],[Org 2]],1,2)</f>
        <v>11</v>
      </c>
      <c r="B1271" s="21" t="s">
        <v>150</v>
      </c>
      <c r="C1271" s="21" t="s">
        <v>154</v>
      </c>
      <c r="D1271" s="15" t="str">
        <f>VLOOKUP(Tabla1[[#This Row],[Prog.]],Hoja2!B:C,2,FALSE)</f>
        <v>Prevención y extinción de incendios</v>
      </c>
      <c r="E1271" s="16" t="str">
        <f t="shared" si="50"/>
        <v>1</v>
      </c>
      <c r="F1271" s="16" t="str">
        <f t="shared" si="51"/>
        <v>12</v>
      </c>
      <c r="G1271" s="21" t="s">
        <v>440</v>
      </c>
      <c r="H1271" t="s">
        <v>441</v>
      </c>
      <c r="I1271">
        <v>341644</v>
      </c>
      <c r="J1271">
        <v>0</v>
      </c>
      <c r="K1271">
        <v>341644</v>
      </c>
      <c r="L1271">
        <v>344142.36</v>
      </c>
      <c r="M1271">
        <v>344142.36</v>
      </c>
      <c r="N1271">
        <v>266523.42</v>
      </c>
      <c r="O1271">
        <v>266523.42</v>
      </c>
    </row>
    <row r="1272" spans="1:15" x14ac:dyDescent="0.25">
      <c r="A1272" s="14" t="str">
        <f>MID(Tabla1[[#This Row],[Org 2]],1,2)</f>
        <v>11</v>
      </c>
      <c r="B1272" s="21" t="s">
        <v>150</v>
      </c>
      <c r="C1272" s="21" t="s">
        <v>154</v>
      </c>
      <c r="D1272" s="15" t="str">
        <f>VLOOKUP(Tabla1[[#This Row],[Prog.]],Hoja2!B:C,2,FALSE)</f>
        <v>Prevención y extinción de incendios</v>
      </c>
      <c r="E1272" s="16" t="str">
        <f t="shared" si="50"/>
        <v>1</v>
      </c>
      <c r="F1272" s="16" t="str">
        <f t="shared" si="51"/>
        <v>12</v>
      </c>
      <c r="G1272" s="21" t="s">
        <v>442</v>
      </c>
      <c r="H1272" t="s">
        <v>443</v>
      </c>
      <c r="I1272">
        <v>1278894</v>
      </c>
      <c r="J1272">
        <v>-150000</v>
      </c>
      <c r="K1272">
        <v>1128894</v>
      </c>
      <c r="L1272">
        <v>1019237.4</v>
      </c>
      <c r="M1272">
        <v>1019237.4</v>
      </c>
      <c r="N1272">
        <v>861781.56</v>
      </c>
      <c r="O1272">
        <v>861781.56</v>
      </c>
    </row>
    <row r="1273" spans="1:15" x14ac:dyDescent="0.25">
      <c r="A1273" s="14" t="str">
        <f>MID(Tabla1[[#This Row],[Org 2]],1,2)</f>
        <v>11</v>
      </c>
      <c r="B1273" s="21" t="s">
        <v>150</v>
      </c>
      <c r="C1273" s="21" t="s">
        <v>154</v>
      </c>
      <c r="D1273" s="15" t="str">
        <f>VLOOKUP(Tabla1[[#This Row],[Prog.]],Hoja2!B:C,2,FALSE)</f>
        <v>Prevención y extinción de incendios</v>
      </c>
      <c r="E1273" s="16" t="str">
        <f t="shared" si="50"/>
        <v>1</v>
      </c>
      <c r="F1273" s="16" t="str">
        <f t="shared" si="51"/>
        <v>12</v>
      </c>
      <c r="G1273" s="21" t="s">
        <v>444</v>
      </c>
      <c r="H1273" t="s">
        <v>445</v>
      </c>
      <c r="I1273">
        <v>3851883</v>
      </c>
      <c r="J1273">
        <v>-85000</v>
      </c>
      <c r="K1273">
        <v>3766883</v>
      </c>
      <c r="L1273">
        <v>3529169.12</v>
      </c>
      <c r="M1273">
        <v>3529169.12</v>
      </c>
      <c r="N1273">
        <v>3086876.57</v>
      </c>
      <c r="O1273">
        <v>3086876.57</v>
      </c>
    </row>
    <row r="1274" spans="1:15" x14ac:dyDescent="0.25">
      <c r="A1274" s="14" t="str">
        <f>MID(Tabla1[[#This Row],[Org 2]],1,2)</f>
        <v>11</v>
      </c>
      <c r="B1274" s="21" t="s">
        <v>150</v>
      </c>
      <c r="C1274" s="21" t="s">
        <v>154</v>
      </c>
      <c r="D1274" s="15" t="str">
        <f>VLOOKUP(Tabla1[[#This Row],[Prog.]],Hoja2!B:C,2,FALSE)</f>
        <v>Prevención y extinción de incendios</v>
      </c>
      <c r="E1274" s="16" t="str">
        <f t="shared" si="50"/>
        <v>1</v>
      </c>
      <c r="F1274" s="16" t="str">
        <f t="shared" si="51"/>
        <v>12</v>
      </c>
      <c r="G1274" s="21" t="s">
        <v>446</v>
      </c>
      <c r="H1274" t="s">
        <v>447</v>
      </c>
      <c r="I1274">
        <v>156470</v>
      </c>
      <c r="J1274">
        <v>0</v>
      </c>
      <c r="K1274">
        <v>156470</v>
      </c>
      <c r="L1274">
        <v>173035.12</v>
      </c>
      <c r="M1274">
        <v>173035.12</v>
      </c>
      <c r="N1274">
        <v>133634.35</v>
      </c>
      <c r="O1274">
        <v>133634.35</v>
      </c>
    </row>
    <row r="1275" spans="1:15" x14ac:dyDescent="0.25">
      <c r="A1275" s="14" t="str">
        <f>MID(Tabla1[[#This Row],[Org 2]],1,2)</f>
        <v>11</v>
      </c>
      <c r="B1275" s="21" t="s">
        <v>150</v>
      </c>
      <c r="C1275" s="21" t="s">
        <v>154</v>
      </c>
      <c r="D1275" s="15" t="str">
        <f>VLOOKUP(Tabla1[[#This Row],[Prog.]],Hoja2!B:C,2,FALSE)</f>
        <v>Prevención y extinción de incendios</v>
      </c>
      <c r="E1275" s="16" t="str">
        <f t="shared" si="50"/>
        <v>1</v>
      </c>
      <c r="F1275" s="16" t="str">
        <f t="shared" si="51"/>
        <v>12</v>
      </c>
      <c r="G1275" s="21" t="s">
        <v>922</v>
      </c>
      <c r="H1275" t="s">
        <v>923</v>
      </c>
      <c r="I1275">
        <v>0</v>
      </c>
      <c r="J1275">
        <v>0</v>
      </c>
      <c r="K1275">
        <v>0</v>
      </c>
      <c r="L1275">
        <v>41643.4</v>
      </c>
      <c r="M1275">
        <v>41643.4</v>
      </c>
      <c r="N1275">
        <v>38030.639999999999</v>
      </c>
      <c r="O1275">
        <v>38030.639999999999</v>
      </c>
    </row>
    <row r="1276" spans="1:15" x14ac:dyDescent="0.25">
      <c r="A1276" s="14" t="str">
        <f>MID(Tabla1[[#This Row],[Org 2]],1,2)</f>
        <v>11</v>
      </c>
      <c r="B1276" s="21" t="s">
        <v>150</v>
      </c>
      <c r="C1276" s="21" t="s">
        <v>154</v>
      </c>
      <c r="D1276" s="15" t="str">
        <f>VLOOKUP(Tabla1[[#This Row],[Prog.]],Hoja2!B:C,2,FALSE)</f>
        <v>Prevención y extinción de incendios</v>
      </c>
      <c r="E1276" s="16" t="str">
        <f t="shared" si="50"/>
        <v>1</v>
      </c>
      <c r="F1276" s="16" t="str">
        <f t="shared" si="51"/>
        <v>15</v>
      </c>
      <c r="G1276" s="21" t="s">
        <v>709</v>
      </c>
      <c r="H1276" t="s">
        <v>710</v>
      </c>
      <c r="I1276">
        <v>560000</v>
      </c>
      <c r="J1276">
        <v>0</v>
      </c>
      <c r="K1276">
        <v>560000</v>
      </c>
      <c r="L1276">
        <v>553919.48</v>
      </c>
      <c r="M1276">
        <v>553919.48</v>
      </c>
      <c r="N1276">
        <v>471089.04</v>
      </c>
      <c r="O1276">
        <v>471089.04</v>
      </c>
    </row>
    <row r="1277" spans="1:15" x14ac:dyDescent="0.25">
      <c r="A1277" s="14" t="str">
        <f>MID(Tabla1[[#This Row],[Org 2]],1,2)</f>
        <v>11</v>
      </c>
      <c r="B1277" s="21" t="s">
        <v>150</v>
      </c>
      <c r="C1277" s="21" t="s">
        <v>154</v>
      </c>
      <c r="D1277" s="15" t="str">
        <f>VLOOKUP(Tabla1[[#This Row],[Prog.]],Hoja2!B:C,2,FALSE)</f>
        <v>Prevención y extinción de incendios</v>
      </c>
      <c r="E1277" s="16" t="str">
        <f t="shared" si="50"/>
        <v>1</v>
      </c>
      <c r="F1277" s="16" t="str">
        <f t="shared" si="51"/>
        <v>15</v>
      </c>
      <c r="G1277" s="21" t="s">
        <v>587</v>
      </c>
      <c r="H1277" t="s">
        <v>588</v>
      </c>
      <c r="I1277">
        <v>630000</v>
      </c>
      <c r="J1277">
        <v>285000</v>
      </c>
      <c r="K1277">
        <v>915000</v>
      </c>
      <c r="L1277">
        <v>913143.56</v>
      </c>
      <c r="M1277">
        <v>913143.56</v>
      </c>
      <c r="N1277">
        <v>769189.3</v>
      </c>
      <c r="O1277">
        <v>769189.3</v>
      </c>
    </row>
    <row r="1278" spans="1:15" x14ac:dyDescent="0.25">
      <c r="A1278" s="14" t="str">
        <f>MID(Tabla1[[#This Row],[Org 2]],1,2)</f>
        <v>11</v>
      </c>
      <c r="B1278" s="21" t="s">
        <v>150</v>
      </c>
      <c r="C1278" s="21" t="s">
        <v>154</v>
      </c>
      <c r="D1278" s="15" t="str">
        <f>VLOOKUP(Tabla1[[#This Row],[Prog.]],Hoja2!B:C,2,FALSE)</f>
        <v>Prevención y extinción de incendios</v>
      </c>
      <c r="E1278" s="16" t="str">
        <f t="shared" si="50"/>
        <v>1</v>
      </c>
      <c r="F1278" s="16" t="str">
        <f t="shared" si="51"/>
        <v>16</v>
      </c>
      <c r="G1278" s="21" t="s">
        <v>715</v>
      </c>
      <c r="H1278" t="s">
        <v>716</v>
      </c>
      <c r="I1278">
        <v>70000</v>
      </c>
      <c r="J1278">
        <v>0</v>
      </c>
      <c r="K1278">
        <v>70000</v>
      </c>
      <c r="L1278">
        <v>69890</v>
      </c>
      <c r="M1278">
        <v>2183.34</v>
      </c>
      <c r="N1278">
        <v>2183.34</v>
      </c>
      <c r="O1278">
        <v>2183.34</v>
      </c>
    </row>
    <row r="1279" spans="1:15" x14ac:dyDescent="0.25">
      <c r="A1279" s="14" t="str">
        <f>MID(Tabla1[[#This Row],[Org 2]],1,2)</f>
        <v>11</v>
      </c>
      <c r="B1279" s="21" t="s">
        <v>150</v>
      </c>
      <c r="C1279" s="21" t="s">
        <v>154</v>
      </c>
      <c r="D1279" s="15" t="str">
        <f>VLOOKUP(Tabla1[[#This Row],[Prog.]],Hoja2!B:C,2,FALSE)</f>
        <v>Prevención y extinción de incendios</v>
      </c>
      <c r="E1279" s="16" t="str">
        <f t="shared" si="50"/>
        <v>2</v>
      </c>
      <c r="F1279" s="16" t="str">
        <f t="shared" si="51"/>
        <v>20</v>
      </c>
      <c r="G1279" s="21" t="s">
        <v>455</v>
      </c>
      <c r="H1279" t="s">
        <v>456</v>
      </c>
      <c r="I1279">
        <v>1700</v>
      </c>
      <c r="J1279">
        <v>0</v>
      </c>
      <c r="K1279">
        <v>1700</v>
      </c>
      <c r="L1279">
        <v>387.2</v>
      </c>
      <c r="M1279">
        <v>387.2</v>
      </c>
      <c r="N1279">
        <v>387.2</v>
      </c>
      <c r="O1279">
        <v>387.2</v>
      </c>
    </row>
    <row r="1280" spans="1:15" x14ac:dyDescent="0.25">
      <c r="A1280" s="14" t="str">
        <f>MID(Tabla1[[#This Row],[Org 2]],1,2)</f>
        <v>11</v>
      </c>
      <c r="B1280" s="21" t="s">
        <v>150</v>
      </c>
      <c r="C1280" s="21" t="s">
        <v>154</v>
      </c>
      <c r="D1280" s="15" t="str">
        <f>VLOOKUP(Tabla1[[#This Row],[Prog.]],Hoja2!B:C,2,FALSE)</f>
        <v>Prevención y extinción de incendios</v>
      </c>
      <c r="E1280" s="16" t="str">
        <f t="shared" si="50"/>
        <v>2</v>
      </c>
      <c r="F1280" s="16" t="str">
        <f t="shared" si="51"/>
        <v>20</v>
      </c>
      <c r="G1280" s="21" t="s">
        <v>457</v>
      </c>
      <c r="H1280" t="s">
        <v>458</v>
      </c>
      <c r="I1280">
        <v>1500</v>
      </c>
      <c r="J1280">
        <v>0</v>
      </c>
      <c r="K1280">
        <v>1500</v>
      </c>
      <c r="L1280">
        <v>0</v>
      </c>
      <c r="M1280">
        <v>0</v>
      </c>
      <c r="N1280">
        <v>0</v>
      </c>
      <c r="O1280">
        <v>0</v>
      </c>
    </row>
    <row r="1281" spans="1:15" x14ac:dyDescent="0.25">
      <c r="A1281" s="14" t="str">
        <f>MID(Tabla1[[#This Row],[Org 2]],1,2)</f>
        <v>11</v>
      </c>
      <c r="B1281" s="21" t="s">
        <v>150</v>
      </c>
      <c r="C1281" s="21" t="s">
        <v>154</v>
      </c>
      <c r="D1281" s="15" t="str">
        <f>VLOOKUP(Tabla1[[#This Row],[Prog.]],Hoja2!B:C,2,FALSE)</f>
        <v>Prevención y extinción de incendios</v>
      </c>
      <c r="E1281" s="16" t="str">
        <f t="shared" si="50"/>
        <v>2</v>
      </c>
      <c r="F1281" s="16" t="str">
        <f t="shared" si="51"/>
        <v>21</v>
      </c>
      <c r="G1281" s="21" t="s">
        <v>459</v>
      </c>
      <c r="H1281" t="s">
        <v>460</v>
      </c>
      <c r="I1281">
        <v>988</v>
      </c>
      <c r="J1281">
        <v>0</v>
      </c>
      <c r="K1281">
        <v>988</v>
      </c>
      <c r="L1281">
        <v>7101.82</v>
      </c>
      <c r="M1281">
        <v>7101.82</v>
      </c>
      <c r="N1281">
        <v>0</v>
      </c>
      <c r="O1281">
        <v>0</v>
      </c>
    </row>
    <row r="1282" spans="1:15" x14ac:dyDescent="0.25">
      <c r="A1282" s="14" t="str">
        <f>MID(Tabla1[[#This Row],[Org 2]],1,2)</f>
        <v>11</v>
      </c>
      <c r="B1282" s="21" t="s">
        <v>150</v>
      </c>
      <c r="C1282" s="21" t="s">
        <v>154</v>
      </c>
      <c r="D1282" s="15" t="str">
        <f>VLOOKUP(Tabla1[[#This Row],[Prog.]],Hoja2!B:C,2,FALSE)</f>
        <v>Prevención y extinción de incendios</v>
      </c>
      <c r="E1282" s="16" t="str">
        <f t="shared" si="50"/>
        <v>2</v>
      </c>
      <c r="F1282" s="16" t="str">
        <f t="shared" si="51"/>
        <v>21</v>
      </c>
      <c r="G1282" s="21" t="s">
        <v>461</v>
      </c>
      <c r="H1282" t="s">
        <v>462</v>
      </c>
      <c r="I1282">
        <v>139000</v>
      </c>
      <c r="J1282">
        <v>0</v>
      </c>
      <c r="K1282">
        <v>139000</v>
      </c>
      <c r="L1282">
        <v>106891.61</v>
      </c>
      <c r="M1282">
        <v>106891.61</v>
      </c>
      <c r="N1282">
        <v>40486.89</v>
      </c>
      <c r="O1282">
        <v>40486.89</v>
      </c>
    </row>
    <row r="1283" spans="1:15" x14ac:dyDescent="0.25">
      <c r="A1283" s="14" t="str">
        <f>MID(Tabla1[[#This Row],[Org 2]],1,2)</f>
        <v>11</v>
      </c>
      <c r="B1283" s="21" t="s">
        <v>150</v>
      </c>
      <c r="C1283" s="21" t="s">
        <v>154</v>
      </c>
      <c r="D1283" s="15" t="str">
        <f>VLOOKUP(Tabla1[[#This Row],[Prog.]],Hoja2!B:C,2,FALSE)</f>
        <v>Prevención y extinción de incendios</v>
      </c>
      <c r="E1283" s="16" t="str">
        <f t="shared" si="50"/>
        <v>2</v>
      </c>
      <c r="F1283" s="16" t="str">
        <f t="shared" si="51"/>
        <v>21</v>
      </c>
      <c r="G1283" s="21" t="s">
        <v>463</v>
      </c>
      <c r="H1283" t="s">
        <v>464</v>
      </c>
      <c r="I1283">
        <v>50000</v>
      </c>
      <c r="J1283">
        <v>0</v>
      </c>
      <c r="K1283">
        <v>50000</v>
      </c>
      <c r="L1283">
        <v>31677.69</v>
      </c>
      <c r="M1283">
        <v>26826.74</v>
      </c>
      <c r="N1283">
        <v>15149.05</v>
      </c>
      <c r="O1283">
        <v>15149.05</v>
      </c>
    </row>
    <row r="1284" spans="1:15" x14ac:dyDescent="0.25">
      <c r="A1284" s="14" t="str">
        <f>MID(Tabla1[[#This Row],[Org 2]],1,2)</f>
        <v>11</v>
      </c>
      <c r="B1284" s="21" t="s">
        <v>150</v>
      </c>
      <c r="C1284" s="21" t="s">
        <v>154</v>
      </c>
      <c r="D1284" s="15" t="str">
        <f>VLOOKUP(Tabla1[[#This Row],[Prog.]],Hoja2!B:C,2,FALSE)</f>
        <v>Prevención y extinción de incendios</v>
      </c>
      <c r="E1284" s="16" t="str">
        <f t="shared" si="50"/>
        <v>2</v>
      </c>
      <c r="F1284" s="16" t="str">
        <f t="shared" si="51"/>
        <v>22</v>
      </c>
      <c r="G1284" s="21" t="s">
        <v>469</v>
      </c>
      <c r="H1284" t="s">
        <v>470</v>
      </c>
      <c r="I1284">
        <v>30000</v>
      </c>
      <c r="J1284">
        <v>0</v>
      </c>
      <c r="K1284">
        <v>30000</v>
      </c>
      <c r="L1284">
        <v>33370.75</v>
      </c>
      <c r="M1284">
        <v>33370.75</v>
      </c>
      <c r="N1284">
        <v>30874.48</v>
      </c>
      <c r="O1284">
        <v>30874.48</v>
      </c>
    </row>
    <row r="1285" spans="1:15" x14ac:dyDescent="0.25">
      <c r="A1285" s="14" t="str">
        <f>MID(Tabla1[[#This Row],[Org 2]],1,2)</f>
        <v>11</v>
      </c>
      <c r="B1285" s="21" t="s">
        <v>150</v>
      </c>
      <c r="C1285" s="21" t="s">
        <v>154</v>
      </c>
      <c r="D1285" s="15" t="str">
        <f>VLOOKUP(Tabla1[[#This Row],[Prog.]],Hoja2!B:C,2,FALSE)</f>
        <v>Prevención y extinción de incendios</v>
      </c>
      <c r="E1285" s="16" t="str">
        <f t="shared" ref="E1285:E1295" si="52">LEFT(G1285,1)</f>
        <v>2</v>
      </c>
      <c r="F1285" s="16" t="str">
        <f t="shared" ref="F1285:F1295" si="53">LEFT(G1285,2)</f>
        <v>22</v>
      </c>
      <c r="G1285" s="21" t="s">
        <v>632</v>
      </c>
      <c r="H1285" t="s">
        <v>633</v>
      </c>
      <c r="I1285">
        <v>40000</v>
      </c>
      <c r="J1285">
        <v>0</v>
      </c>
      <c r="K1285">
        <v>40000</v>
      </c>
      <c r="L1285">
        <v>42000</v>
      </c>
      <c r="M1285">
        <v>42000</v>
      </c>
      <c r="N1285">
        <v>39105.53</v>
      </c>
      <c r="O1285">
        <v>39105.53</v>
      </c>
    </row>
    <row r="1286" spans="1:15" x14ac:dyDescent="0.25">
      <c r="A1286" s="14" t="str">
        <f>MID(Tabla1[[#This Row],[Org 2]],1,2)</f>
        <v>11</v>
      </c>
      <c r="B1286" s="21" t="s">
        <v>150</v>
      </c>
      <c r="C1286" s="21" t="s">
        <v>154</v>
      </c>
      <c r="D1286" s="15" t="str">
        <f>VLOOKUP(Tabla1[[#This Row],[Prog.]],Hoja2!B:C,2,FALSE)</f>
        <v>Prevención y extinción de incendios</v>
      </c>
      <c r="E1286" s="16" t="str">
        <f t="shared" si="52"/>
        <v>2</v>
      </c>
      <c r="F1286" s="16" t="str">
        <f t="shared" si="53"/>
        <v>22</v>
      </c>
      <c r="G1286" s="21" t="s">
        <v>590</v>
      </c>
      <c r="H1286" t="s">
        <v>591</v>
      </c>
      <c r="I1286">
        <v>25000</v>
      </c>
      <c r="J1286">
        <v>0</v>
      </c>
      <c r="K1286">
        <v>25000</v>
      </c>
      <c r="L1286">
        <v>26500</v>
      </c>
      <c r="M1286">
        <v>26500</v>
      </c>
      <c r="N1286">
        <v>20909.04</v>
      </c>
      <c r="O1286">
        <v>20909.04</v>
      </c>
    </row>
    <row r="1287" spans="1:15" x14ac:dyDescent="0.25">
      <c r="A1287" s="14" t="str">
        <f>MID(Tabla1[[#This Row],[Org 2]],1,2)</f>
        <v>11</v>
      </c>
      <c r="B1287" s="21" t="s">
        <v>150</v>
      </c>
      <c r="C1287" s="21" t="s">
        <v>154</v>
      </c>
      <c r="D1287" s="15" t="str">
        <f>VLOOKUP(Tabla1[[#This Row],[Prog.]],Hoja2!B:C,2,FALSE)</f>
        <v>Prevención y extinción de incendios</v>
      </c>
      <c r="E1287" s="16" t="str">
        <f t="shared" si="52"/>
        <v>2</v>
      </c>
      <c r="F1287" s="16" t="str">
        <f t="shared" si="53"/>
        <v>22</v>
      </c>
      <c r="G1287" s="21" t="s">
        <v>592</v>
      </c>
      <c r="H1287" t="s">
        <v>593</v>
      </c>
      <c r="I1287">
        <v>100000</v>
      </c>
      <c r="J1287">
        <v>0</v>
      </c>
      <c r="K1287">
        <v>100000</v>
      </c>
      <c r="L1287">
        <v>27896.94</v>
      </c>
      <c r="M1287">
        <v>27896.94</v>
      </c>
      <c r="N1287">
        <v>21887.68</v>
      </c>
      <c r="O1287">
        <v>21887.68</v>
      </c>
    </row>
    <row r="1288" spans="1:15" x14ac:dyDescent="0.25">
      <c r="A1288" s="14" t="str">
        <f>MID(Tabla1[[#This Row],[Org 2]],1,2)</f>
        <v>11</v>
      </c>
      <c r="B1288" s="21" t="s">
        <v>150</v>
      </c>
      <c r="C1288" s="21" t="s">
        <v>154</v>
      </c>
      <c r="D1288" s="15" t="str">
        <f>VLOOKUP(Tabla1[[#This Row],[Prog.]],Hoja2!B:C,2,FALSE)</f>
        <v>Prevención y extinción de incendios</v>
      </c>
      <c r="E1288" s="16" t="str">
        <f t="shared" si="52"/>
        <v>2</v>
      </c>
      <c r="F1288" s="16" t="str">
        <f t="shared" si="53"/>
        <v>22</v>
      </c>
      <c r="G1288" s="21" t="s">
        <v>707</v>
      </c>
      <c r="H1288" t="s">
        <v>708</v>
      </c>
      <c r="I1288">
        <v>384</v>
      </c>
      <c r="J1288">
        <v>0</v>
      </c>
      <c r="K1288">
        <v>384</v>
      </c>
      <c r="L1288">
        <v>0</v>
      </c>
      <c r="M1288">
        <v>0</v>
      </c>
      <c r="N1288">
        <v>0</v>
      </c>
      <c r="O1288">
        <v>0</v>
      </c>
    </row>
    <row r="1289" spans="1:15" x14ac:dyDescent="0.25">
      <c r="A1289" s="14" t="str">
        <f>MID(Tabla1[[#This Row],[Org 2]],1,2)</f>
        <v>11</v>
      </c>
      <c r="B1289" s="21" t="s">
        <v>150</v>
      </c>
      <c r="C1289" s="21" t="s">
        <v>154</v>
      </c>
      <c r="D1289" s="15" t="str">
        <f>VLOOKUP(Tabla1[[#This Row],[Prog.]],Hoja2!B:C,2,FALSE)</f>
        <v>Prevención y extinción de incendios</v>
      </c>
      <c r="E1289" s="16" t="str">
        <f t="shared" si="52"/>
        <v>2</v>
      </c>
      <c r="F1289" s="16" t="str">
        <f t="shared" si="53"/>
        <v>22</v>
      </c>
      <c r="G1289" s="21" t="s">
        <v>594</v>
      </c>
      <c r="H1289" t="s">
        <v>595</v>
      </c>
      <c r="I1289">
        <v>2881</v>
      </c>
      <c r="J1289">
        <v>0</v>
      </c>
      <c r="K1289">
        <v>2881</v>
      </c>
      <c r="L1289">
        <v>0</v>
      </c>
      <c r="M1289">
        <v>0</v>
      </c>
      <c r="N1289">
        <v>0</v>
      </c>
      <c r="O1289">
        <v>0</v>
      </c>
    </row>
    <row r="1290" spans="1:15" x14ac:dyDescent="0.25">
      <c r="A1290" s="14" t="str">
        <f>MID(Tabla1[[#This Row],[Org 2]],1,2)</f>
        <v>11</v>
      </c>
      <c r="B1290" s="21" t="s">
        <v>150</v>
      </c>
      <c r="C1290" s="21" t="s">
        <v>154</v>
      </c>
      <c r="D1290" s="15" t="str">
        <f>VLOOKUP(Tabla1[[#This Row],[Prog.]],Hoja2!B:C,2,FALSE)</f>
        <v>Prevención y extinción de incendios</v>
      </c>
      <c r="E1290" s="16" t="str">
        <f t="shared" si="52"/>
        <v>2</v>
      </c>
      <c r="F1290" s="16" t="str">
        <f t="shared" si="53"/>
        <v>22</v>
      </c>
      <c r="G1290" s="21" t="s">
        <v>473</v>
      </c>
      <c r="H1290" t="s">
        <v>474</v>
      </c>
      <c r="I1290">
        <v>35000</v>
      </c>
      <c r="J1290">
        <v>0</v>
      </c>
      <c r="K1290">
        <v>35000</v>
      </c>
      <c r="L1290">
        <v>82344.350000000006</v>
      </c>
      <c r="M1290">
        <v>70664.179999999993</v>
      </c>
      <c r="N1290">
        <v>55140.68</v>
      </c>
      <c r="O1290">
        <v>55140.68</v>
      </c>
    </row>
    <row r="1291" spans="1:15" x14ac:dyDescent="0.25">
      <c r="A1291" s="14" t="str">
        <f>MID(Tabla1[[#This Row],[Org 2]],1,2)</f>
        <v>11</v>
      </c>
      <c r="B1291" s="21" t="s">
        <v>150</v>
      </c>
      <c r="C1291" s="21" t="s">
        <v>154</v>
      </c>
      <c r="D1291" s="15" t="str">
        <f>VLOOKUP(Tabla1[[#This Row],[Prog.]],Hoja2!B:C,2,FALSE)</f>
        <v>Prevención y extinción de incendios</v>
      </c>
      <c r="E1291" s="16" t="str">
        <f t="shared" si="52"/>
        <v>2</v>
      </c>
      <c r="F1291" s="16" t="str">
        <f t="shared" si="53"/>
        <v>22</v>
      </c>
      <c r="G1291" s="21" t="s">
        <v>728</v>
      </c>
      <c r="H1291" t="s">
        <v>729</v>
      </c>
      <c r="I1291">
        <v>2060</v>
      </c>
      <c r="J1291">
        <v>0</v>
      </c>
      <c r="K1291">
        <v>2060</v>
      </c>
      <c r="L1291">
        <v>0</v>
      </c>
      <c r="M1291">
        <v>0</v>
      </c>
      <c r="N1291">
        <v>0</v>
      </c>
      <c r="O1291">
        <v>0</v>
      </c>
    </row>
    <row r="1292" spans="1:15" x14ac:dyDescent="0.25">
      <c r="A1292" s="14" t="str">
        <f>MID(Tabla1[[#This Row],[Org 2]],1,2)</f>
        <v>11</v>
      </c>
      <c r="B1292" s="21" t="s">
        <v>150</v>
      </c>
      <c r="C1292" s="21" t="s">
        <v>154</v>
      </c>
      <c r="D1292" s="15" t="str">
        <f>VLOOKUP(Tabla1[[#This Row],[Prog.]],Hoja2!B:C,2,FALSE)</f>
        <v>Prevención y extinción de incendios</v>
      </c>
      <c r="E1292" s="16" t="str">
        <f t="shared" si="52"/>
        <v>2</v>
      </c>
      <c r="F1292" s="16" t="str">
        <f t="shared" si="53"/>
        <v>22</v>
      </c>
      <c r="G1292" s="21" t="s">
        <v>475</v>
      </c>
      <c r="H1292" t="s">
        <v>476</v>
      </c>
      <c r="I1292">
        <v>406</v>
      </c>
      <c r="J1292">
        <v>0</v>
      </c>
      <c r="K1292">
        <v>406</v>
      </c>
      <c r="L1292">
        <v>67.13</v>
      </c>
      <c r="M1292">
        <v>67.13</v>
      </c>
      <c r="N1292">
        <v>67.13</v>
      </c>
      <c r="O1292">
        <v>67.13</v>
      </c>
    </row>
    <row r="1293" spans="1:15" x14ac:dyDescent="0.25">
      <c r="A1293" s="14" t="str">
        <f>MID(Tabla1[[#This Row],[Org 2]],1,2)</f>
        <v>11</v>
      </c>
      <c r="B1293" s="21" t="s">
        <v>150</v>
      </c>
      <c r="C1293" s="21" t="s">
        <v>154</v>
      </c>
      <c r="D1293" s="15" t="str">
        <f>VLOOKUP(Tabla1[[#This Row],[Prog.]],Hoja2!B:C,2,FALSE)</f>
        <v>Prevención y extinción de incendios</v>
      </c>
      <c r="E1293" s="16" t="str">
        <f t="shared" si="52"/>
        <v>2</v>
      </c>
      <c r="F1293" s="16" t="str">
        <f t="shared" si="53"/>
        <v>22</v>
      </c>
      <c r="G1293" s="21" t="s">
        <v>477</v>
      </c>
      <c r="H1293" t="s">
        <v>478</v>
      </c>
      <c r="I1293">
        <v>3500</v>
      </c>
      <c r="J1293">
        <v>0</v>
      </c>
      <c r="K1293">
        <v>3500</v>
      </c>
      <c r="L1293">
        <v>2775</v>
      </c>
      <c r="M1293">
        <v>2775</v>
      </c>
      <c r="N1293">
        <v>2091.3200000000002</v>
      </c>
      <c r="O1293">
        <v>2091.3200000000002</v>
      </c>
    </row>
    <row r="1294" spans="1:15" x14ac:dyDescent="0.25">
      <c r="A1294" s="14" t="str">
        <f>MID(Tabla1[[#This Row],[Org 2]],1,2)</f>
        <v>11</v>
      </c>
      <c r="B1294" s="21" t="s">
        <v>150</v>
      </c>
      <c r="C1294" s="21" t="s">
        <v>154</v>
      </c>
      <c r="D1294" s="15" t="str">
        <f>VLOOKUP(Tabla1[[#This Row],[Prog.]],Hoja2!B:C,2,FALSE)</f>
        <v>Prevención y extinción de incendios</v>
      </c>
      <c r="E1294" s="16" t="str">
        <f t="shared" si="52"/>
        <v>2</v>
      </c>
      <c r="F1294" s="16" t="str">
        <f t="shared" si="53"/>
        <v>22</v>
      </c>
      <c r="G1294" s="21" t="s">
        <v>479</v>
      </c>
      <c r="H1294" t="s">
        <v>480</v>
      </c>
      <c r="I1294">
        <v>1500</v>
      </c>
      <c r="J1294">
        <v>0</v>
      </c>
      <c r="K1294">
        <v>1500</v>
      </c>
      <c r="L1294">
        <v>0</v>
      </c>
      <c r="M1294">
        <v>0</v>
      </c>
      <c r="N1294">
        <v>0</v>
      </c>
      <c r="O1294">
        <v>0</v>
      </c>
    </row>
    <row r="1295" spans="1:15" x14ac:dyDescent="0.25">
      <c r="A1295" s="14" t="str">
        <f>MID(Tabla1[[#This Row],[Org 2]],1,2)</f>
        <v>11</v>
      </c>
      <c r="B1295" s="21" t="s">
        <v>150</v>
      </c>
      <c r="C1295" s="21" t="s">
        <v>154</v>
      </c>
      <c r="D1295" s="15" t="str">
        <f>VLOOKUP(Tabla1[[#This Row],[Prog.]],Hoja2!B:C,2,FALSE)</f>
        <v>Prevención y extinción de incendios</v>
      </c>
      <c r="E1295" s="16" t="str">
        <f t="shared" si="52"/>
        <v>2</v>
      </c>
      <c r="F1295" s="16" t="str">
        <f t="shared" si="53"/>
        <v>22</v>
      </c>
      <c r="G1295" s="21" t="s">
        <v>692</v>
      </c>
      <c r="H1295" t="s">
        <v>693</v>
      </c>
      <c r="I1295">
        <v>500</v>
      </c>
      <c r="J1295">
        <v>0</v>
      </c>
      <c r="K1295">
        <v>500</v>
      </c>
      <c r="L1295">
        <v>0</v>
      </c>
      <c r="M1295">
        <v>0</v>
      </c>
      <c r="N1295">
        <v>0</v>
      </c>
      <c r="O1295">
        <v>0</v>
      </c>
    </row>
    <row r="1296" spans="1:15" x14ac:dyDescent="0.25">
      <c r="A1296" s="14" t="str">
        <f>MID(Tabla1[[#This Row],[Org 2]],1,2)</f>
        <v>11</v>
      </c>
      <c r="B1296" s="21" t="s">
        <v>150</v>
      </c>
      <c r="C1296" s="21" t="s">
        <v>154</v>
      </c>
      <c r="D1296" s="15" t="str">
        <f>VLOOKUP(Tabla1[[#This Row],[Prog.]],Hoja2!B:C,2,FALSE)</f>
        <v>Prevención y extinción de incendios</v>
      </c>
      <c r="E1296" s="16" t="str">
        <f t="shared" ref="E1296:E1315" si="54">LEFT(G1296,1)</f>
        <v>2</v>
      </c>
      <c r="F1296" s="16" t="str">
        <f t="shared" ref="F1296:F1315" si="55">LEFT(G1296,2)</f>
        <v>22</v>
      </c>
      <c r="G1296" s="21" t="s">
        <v>483</v>
      </c>
      <c r="H1296" t="s">
        <v>484</v>
      </c>
      <c r="I1296">
        <v>15000</v>
      </c>
      <c r="J1296">
        <v>0</v>
      </c>
      <c r="K1296">
        <v>15000</v>
      </c>
      <c r="L1296">
        <v>20073.14</v>
      </c>
      <c r="M1296">
        <v>5073.1400000000003</v>
      </c>
      <c r="N1296">
        <v>4718.24</v>
      </c>
      <c r="O1296">
        <v>4718.24</v>
      </c>
    </row>
    <row r="1297" spans="1:15" x14ac:dyDescent="0.25">
      <c r="A1297" s="14" t="str">
        <f>MID(Tabla1[[#This Row],[Org 2]],1,2)</f>
        <v>11</v>
      </c>
      <c r="B1297" s="21" t="s">
        <v>150</v>
      </c>
      <c r="C1297" s="21" t="s">
        <v>154</v>
      </c>
      <c r="D1297" s="15" t="str">
        <f>VLOOKUP(Tabla1[[#This Row],[Prog.]],Hoja2!B:C,2,FALSE)</f>
        <v>Prevención y extinción de incendios</v>
      </c>
      <c r="E1297" s="16" t="str">
        <f t="shared" si="54"/>
        <v>2</v>
      </c>
      <c r="F1297" s="16" t="str">
        <f t="shared" si="55"/>
        <v>22</v>
      </c>
      <c r="G1297" s="21" t="s">
        <v>485</v>
      </c>
      <c r="H1297" t="s">
        <v>486</v>
      </c>
      <c r="I1297">
        <v>86889</v>
      </c>
      <c r="J1297">
        <v>0</v>
      </c>
      <c r="K1297">
        <v>86889</v>
      </c>
      <c r="L1297">
        <v>78312.490000000005</v>
      </c>
      <c r="M1297">
        <v>78312.490000000005</v>
      </c>
      <c r="N1297">
        <v>65260.4</v>
      </c>
      <c r="O1297">
        <v>65260.4</v>
      </c>
    </row>
    <row r="1298" spans="1:15" x14ac:dyDescent="0.25">
      <c r="A1298" s="14" t="str">
        <f>MID(Tabla1[[#This Row],[Org 2]],1,2)</f>
        <v>11</v>
      </c>
      <c r="B1298" s="21" t="s">
        <v>150</v>
      </c>
      <c r="C1298" s="21" t="s">
        <v>154</v>
      </c>
      <c r="D1298" s="15" t="str">
        <f>VLOOKUP(Tabla1[[#This Row],[Prog.]],Hoja2!B:C,2,FALSE)</f>
        <v>Prevención y extinción de incendios</v>
      </c>
      <c r="E1298" s="16" t="str">
        <f t="shared" si="54"/>
        <v>2</v>
      </c>
      <c r="F1298" s="16" t="str">
        <f t="shared" si="55"/>
        <v>22</v>
      </c>
      <c r="G1298" s="21" t="s">
        <v>489</v>
      </c>
      <c r="H1298" t="s">
        <v>490</v>
      </c>
      <c r="I1298">
        <v>0</v>
      </c>
      <c r="J1298">
        <v>0</v>
      </c>
      <c r="K1298">
        <v>0</v>
      </c>
      <c r="L1298">
        <v>4356</v>
      </c>
      <c r="M1298">
        <v>4356</v>
      </c>
      <c r="N1298">
        <v>3993</v>
      </c>
      <c r="O1298">
        <v>3993</v>
      </c>
    </row>
    <row r="1299" spans="1:15" x14ac:dyDescent="0.25">
      <c r="A1299" s="14" t="str">
        <f>MID(Tabla1[[#This Row],[Org 2]],1,2)</f>
        <v>11</v>
      </c>
      <c r="B1299" s="21" t="s">
        <v>150</v>
      </c>
      <c r="C1299" s="21" t="s">
        <v>154</v>
      </c>
      <c r="D1299" s="15" t="str">
        <f>VLOOKUP(Tabla1[[#This Row],[Prog.]],Hoja2!B:C,2,FALSE)</f>
        <v>Prevención y extinción de incendios</v>
      </c>
      <c r="E1299" s="16" t="str">
        <f t="shared" si="54"/>
        <v>2</v>
      </c>
      <c r="F1299" s="16" t="str">
        <f t="shared" si="55"/>
        <v>23</v>
      </c>
      <c r="G1299" s="21" t="s">
        <v>491</v>
      </c>
      <c r="H1299" t="s">
        <v>492</v>
      </c>
      <c r="I1299">
        <v>480</v>
      </c>
      <c r="J1299">
        <v>0</v>
      </c>
      <c r="K1299">
        <v>480</v>
      </c>
      <c r="L1299">
        <v>622.9</v>
      </c>
      <c r="M1299">
        <v>622.9</v>
      </c>
      <c r="N1299">
        <v>622.9</v>
      </c>
      <c r="O1299">
        <v>622.9</v>
      </c>
    </row>
    <row r="1300" spans="1:15" x14ac:dyDescent="0.25">
      <c r="A1300" s="14" t="str">
        <f>MID(Tabla1[[#This Row],[Org 2]],1,2)</f>
        <v>11</v>
      </c>
      <c r="B1300" s="21" t="s">
        <v>150</v>
      </c>
      <c r="C1300" s="21" t="s">
        <v>154</v>
      </c>
      <c r="D1300" s="15" t="str">
        <f>VLOOKUP(Tabla1[[#This Row],[Prog.]],Hoja2!B:C,2,FALSE)</f>
        <v>Prevención y extinción de incendios</v>
      </c>
      <c r="E1300" s="16" t="str">
        <f t="shared" si="54"/>
        <v>2</v>
      </c>
      <c r="F1300" s="16" t="str">
        <f t="shared" si="55"/>
        <v>23</v>
      </c>
      <c r="G1300" s="21" t="s">
        <v>493</v>
      </c>
      <c r="H1300" t="s">
        <v>494</v>
      </c>
      <c r="I1300">
        <v>480</v>
      </c>
      <c r="J1300">
        <v>0</v>
      </c>
      <c r="K1300">
        <v>480</v>
      </c>
      <c r="L1300">
        <v>335.41</v>
      </c>
      <c r="M1300">
        <v>335.41</v>
      </c>
      <c r="N1300">
        <v>335.41</v>
      </c>
      <c r="O1300">
        <v>335.41</v>
      </c>
    </row>
    <row r="1301" spans="1:15" x14ac:dyDescent="0.25">
      <c r="A1301" s="14" t="str">
        <f>MID(Tabla1[[#This Row],[Org 2]],1,2)</f>
        <v>11</v>
      </c>
      <c r="B1301" s="21" t="s">
        <v>150</v>
      </c>
      <c r="C1301" s="21" t="s">
        <v>154</v>
      </c>
      <c r="D1301" s="15" t="str">
        <f>VLOOKUP(Tabla1[[#This Row],[Prog.]],Hoja2!B:C,2,FALSE)</f>
        <v>Prevención y extinción de incendios</v>
      </c>
      <c r="E1301" s="16" t="str">
        <f t="shared" si="54"/>
        <v>4</v>
      </c>
      <c r="F1301" s="16" t="str">
        <f t="shared" si="55"/>
        <v>48</v>
      </c>
      <c r="G1301" s="21" t="s">
        <v>930</v>
      </c>
      <c r="H1301" t="s">
        <v>931</v>
      </c>
      <c r="I1301">
        <v>2000</v>
      </c>
      <c r="J1301">
        <v>0</v>
      </c>
      <c r="K1301">
        <v>2000</v>
      </c>
      <c r="L1301">
        <v>0</v>
      </c>
      <c r="M1301">
        <v>0</v>
      </c>
      <c r="N1301">
        <v>0</v>
      </c>
      <c r="O1301">
        <v>0</v>
      </c>
    </row>
    <row r="1302" spans="1:15" x14ac:dyDescent="0.25">
      <c r="A1302" s="14" t="str">
        <f>MID(Tabla1[[#This Row],[Org 2]],1,2)</f>
        <v>11</v>
      </c>
      <c r="B1302" s="21" t="s">
        <v>150</v>
      </c>
      <c r="C1302" s="21" t="s">
        <v>154</v>
      </c>
      <c r="D1302" s="15" t="str">
        <f>VLOOKUP(Tabla1[[#This Row],[Prog.]],Hoja2!B:C,2,FALSE)</f>
        <v>Prevención y extinción de incendios</v>
      </c>
      <c r="E1302" s="16" t="str">
        <f t="shared" si="54"/>
        <v>6</v>
      </c>
      <c r="F1302" s="16" t="str">
        <f t="shared" si="55"/>
        <v>62</v>
      </c>
      <c r="G1302" s="21" t="s">
        <v>553</v>
      </c>
      <c r="H1302" t="s">
        <v>554</v>
      </c>
      <c r="I1302">
        <v>200000</v>
      </c>
      <c r="J1302">
        <v>0</v>
      </c>
      <c r="K1302">
        <v>200000</v>
      </c>
      <c r="L1302">
        <v>89137.44</v>
      </c>
      <c r="M1302">
        <v>89137.44</v>
      </c>
      <c r="N1302">
        <v>56896.51</v>
      </c>
      <c r="O1302">
        <v>49774.45</v>
      </c>
    </row>
    <row r="1303" spans="1:15" x14ac:dyDescent="0.25">
      <c r="A1303" s="14" t="str">
        <f>MID(Tabla1[[#This Row],[Org 2]],1,2)</f>
        <v>11</v>
      </c>
      <c r="B1303" s="21" t="s">
        <v>150</v>
      </c>
      <c r="C1303" s="21" t="s">
        <v>154</v>
      </c>
      <c r="D1303" s="15" t="str">
        <f>VLOOKUP(Tabla1[[#This Row],[Prog.]],Hoja2!B:C,2,FALSE)</f>
        <v>Prevención y extinción de incendios</v>
      </c>
      <c r="E1303" s="16" t="str">
        <f t="shared" si="54"/>
        <v>6</v>
      </c>
      <c r="F1303" s="16" t="str">
        <f t="shared" si="55"/>
        <v>62</v>
      </c>
      <c r="G1303" s="21" t="s">
        <v>559</v>
      </c>
      <c r="H1303" t="s">
        <v>560</v>
      </c>
      <c r="I1303">
        <v>83038</v>
      </c>
      <c r="J1303">
        <v>64668.13</v>
      </c>
      <c r="K1303">
        <v>147706.13</v>
      </c>
      <c r="L1303">
        <v>147705.16</v>
      </c>
      <c r="M1303">
        <v>147705.16</v>
      </c>
      <c r="N1303">
        <v>78498.98</v>
      </c>
      <c r="O1303">
        <v>78498.98</v>
      </c>
    </row>
    <row r="1304" spans="1:15" x14ac:dyDescent="0.25">
      <c r="A1304" s="14" t="str">
        <f>MID(Tabla1[[#This Row],[Org 2]],1,2)</f>
        <v>11</v>
      </c>
      <c r="B1304" s="21" t="s">
        <v>150</v>
      </c>
      <c r="C1304" s="21" t="s">
        <v>155</v>
      </c>
      <c r="D1304" s="15" t="str">
        <f>VLOOKUP(Tabla1[[#This Row],[Prog.]],Hoja2!B:C,2,FALSE)</f>
        <v>Recogida de residuos</v>
      </c>
      <c r="E1304" s="16" t="str">
        <f t="shared" si="54"/>
        <v>1</v>
      </c>
      <c r="F1304" s="16" t="str">
        <f t="shared" si="55"/>
        <v>12</v>
      </c>
      <c r="G1304" s="21" t="s">
        <v>432</v>
      </c>
      <c r="H1304" t="s">
        <v>433</v>
      </c>
      <c r="I1304">
        <v>18087</v>
      </c>
      <c r="J1304">
        <v>0</v>
      </c>
      <c r="K1304">
        <v>18087</v>
      </c>
      <c r="L1304">
        <v>0</v>
      </c>
      <c r="M1304">
        <v>0</v>
      </c>
      <c r="N1304">
        <v>0</v>
      </c>
      <c r="O1304">
        <v>0</v>
      </c>
    </row>
    <row r="1305" spans="1:15" x14ac:dyDescent="0.25">
      <c r="A1305" s="14" t="str">
        <f>MID(Tabla1[[#This Row],[Org 2]],1,2)</f>
        <v>11</v>
      </c>
      <c r="B1305" s="21" t="s">
        <v>150</v>
      </c>
      <c r="C1305" s="21" t="s">
        <v>155</v>
      </c>
      <c r="D1305" s="15" t="str">
        <f>VLOOKUP(Tabla1[[#This Row],[Prog.]],Hoja2!B:C,2,FALSE)</f>
        <v>Recogida de residuos</v>
      </c>
      <c r="E1305" s="16" t="str">
        <f t="shared" si="54"/>
        <v>1</v>
      </c>
      <c r="F1305" s="16" t="str">
        <f t="shared" si="55"/>
        <v>12</v>
      </c>
      <c r="G1305" s="21" t="s">
        <v>434</v>
      </c>
      <c r="H1305" t="s">
        <v>435</v>
      </c>
      <c r="I1305">
        <v>31810</v>
      </c>
      <c r="J1305">
        <v>0</v>
      </c>
      <c r="K1305">
        <v>31810</v>
      </c>
      <c r="L1305">
        <v>10019.6</v>
      </c>
      <c r="M1305">
        <v>10019.6</v>
      </c>
      <c r="N1305">
        <v>7607.48</v>
      </c>
      <c r="O1305">
        <v>7607.48</v>
      </c>
    </row>
    <row r="1306" spans="1:15" x14ac:dyDescent="0.25">
      <c r="A1306" s="14" t="str">
        <f>MID(Tabla1[[#This Row],[Org 2]],1,2)</f>
        <v>11</v>
      </c>
      <c r="B1306" s="21" t="s">
        <v>150</v>
      </c>
      <c r="C1306" s="21" t="s">
        <v>155</v>
      </c>
      <c r="D1306" s="15" t="str">
        <f>VLOOKUP(Tabla1[[#This Row],[Prog.]],Hoja2!B:C,2,FALSE)</f>
        <v>Recogida de residuos</v>
      </c>
      <c r="E1306" s="16" t="str">
        <f t="shared" si="54"/>
        <v>1</v>
      </c>
      <c r="F1306" s="16" t="str">
        <f t="shared" si="55"/>
        <v>12</v>
      </c>
      <c r="G1306" s="21" t="s">
        <v>436</v>
      </c>
      <c r="H1306" t="s">
        <v>437</v>
      </c>
      <c r="I1306">
        <v>24363</v>
      </c>
      <c r="J1306">
        <v>0</v>
      </c>
      <c r="K1306">
        <v>24363</v>
      </c>
      <c r="L1306">
        <v>12272.13</v>
      </c>
      <c r="M1306">
        <v>12272.13</v>
      </c>
      <c r="N1306">
        <v>10328.629999999999</v>
      </c>
      <c r="O1306">
        <v>10328.629999999999</v>
      </c>
    </row>
    <row r="1307" spans="1:15" x14ac:dyDescent="0.25">
      <c r="A1307" s="14" t="str">
        <f>MID(Tabla1[[#This Row],[Org 2]],1,2)</f>
        <v>11</v>
      </c>
      <c r="B1307" s="21" t="s">
        <v>150</v>
      </c>
      <c r="C1307" s="21" t="s">
        <v>155</v>
      </c>
      <c r="D1307" s="15" t="str">
        <f>VLOOKUP(Tabla1[[#This Row],[Prog.]],Hoja2!B:C,2,FALSE)</f>
        <v>Recogida de residuos</v>
      </c>
      <c r="E1307" s="16" t="str">
        <f t="shared" si="54"/>
        <v>1</v>
      </c>
      <c r="F1307" s="16" t="str">
        <f t="shared" si="55"/>
        <v>12</v>
      </c>
      <c r="G1307" s="21" t="s">
        <v>438</v>
      </c>
      <c r="H1307" t="s">
        <v>439</v>
      </c>
      <c r="I1307">
        <v>30976</v>
      </c>
      <c r="J1307">
        <v>0</v>
      </c>
      <c r="K1307">
        <v>30976</v>
      </c>
      <c r="L1307">
        <v>39448.74</v>
      </c>
      <c r="M1307">
        <v>39448.74</v>
      </c>
      <c r="N1307">
        <v>12993.24</v>
      </c>
      <c r="O1307">
        <v>12993.24</v>
      </c>
    </row>
    <row r="1308" spans="1:15" x14ac:dyDescent="0.25">
      <c r="A1308" s="14" t="str">
        <f>MID(Tabla1[[#This Row],[Org 2]],1,2)</f>
        <v>11</v>
      </c>
      <c r="B1308" s="21" t="s">
        <v>150</v>
      </c>
      <c r="C1308" s="21" t="s">
        <v>155</v>
      </c>
      <c r="D1308" s="15" t="str">
        <f>VLOOKUP(Tabla1[[#This Row],[Prog.]],Hoja2!B:C,2,FALSE)</f>
        <v>Recogida de residuos</v>
      </c>
      <c r="E1308" s="16" t="str">
        <f t="shared" si="54"/>
        <v>1</v>
      </c>
      <c r="F1308" s="16" t="str">
        <f t="shared" si="55"/>
        <v>12</v>
      </c>
      <c r="G1308" s="21" t="s">
        <v>440</v>
      </c>
      <c r="H1308" t="s">
        <v>441</v>
      </c>
      <c r="I1308">
        <v>1545</v>
      </c>
      <c r="J1308">
        <v>0</v>
      </c>
      <c r="K1308">
        <v>1545</v>
      </c>
      <c r="L1308">
        <v>1202.21</v>
      </c>
      <c r="M1308">
        <v>1202.21</v>
      </c>
      <c r="N1308">
        <v>754.54</v>
      </c>
      <c r="O1308">
        <v>754.54</v>
      </c>
    </row>
    <row r="1309" spans="1:15" x14ac:dyDescent="0.25">
      <c r="A1309" s="14" t="str">
        <f>MID(Tabla1[[#This Row],[Org 2]],1,2)</f>
        <v>11</v>
      </c>
      <c r="B1309" s="21" t="s">
        <v>150</v>
      </c>
      <c r="C1309" s="21" t="s">
        <v>155</v>
      </c>
      <c r="D1309" s="15" t="str">
        <f>VLOOKUP(Tabla1[[#This Row],[Prog.]],Hoja2!B:C,2,FALSE)</f>
        <v>Recogida de residuos</v>
      </c>
      <c r="E1309" s="16" t="str">
        <f t="shared" si="54"/>
        <v>1</v>
      </c>
      <c r="F1309" s="16" t="str">
        <f t="shared" si="55"/>
        <v>12</v>
      </c>
      <c r="G1309" s="21" t="s">
        <v>442</v>
      </c>
      <c r="H1309" t="s">
        <v>443</v>
      </c>
      <c r="I1309">
        <v>56630</v>
      </c>
      <c r="J1309">
        <v>0</v>
      </c>
      <c r="K1309">
        <v>56630</v>
      </c>
      <c r="L1309">
        <v>39338.120000000003</v>
      </c>
      <c r="M1309">
        <v>39338.120000000003</v>
      </c>
      <c r="N1309">
        <v>15849.24</v>
      </c>
      <c r="O1309">
        <v>15849.24</v>
      </c>
    </row>
    <row r="1310" spans="1:15" x14ac:dyDescent="0.25">
      <c r="A1310" s="14" t="str">
        <f>MID(Tabla1[[#This Row],[Org 2]],1,2)</f>
        <v>11</v>
      </c>
      <c r="B1310" s="21" t="s">
        <v>150</v>
      </c>
      <c r="C1310" s="21" t="s">
        <v>155</v>
      </c>
      <c r="D1310" s="15" t="str">
        <f>VLOOKUP(Tabla1[[#This Row],[Prog.]],Hoja2!B:C,2,FALSE)</f>
        <v>Recogida de residuos</v>
      </c>
      <c r="E1310" s="16" t="str">
        <f t="shared" si="54"/>
        <v>1</v>
      </c>
      <c r="F1310" s="16" t="str">
        <f t="shared" si="55"/>
        <v>12</v>
      </c>
      <c r="G1310" s="21" t="s">
        <v>444</v>
      </c>
      <c r="H1310" t="s">
        <v>445</v>
      </c>
      <c r="I1310">
        <v>139053</v>
      </c>
      <c r="J1310">
        <v>47000</v>
      </c>
      <c r="K1310">
        <v>186053</v>
      </c>
      <c r="L1310">
        <v>72486.86</v>
      </c>
      <c r="M1310">
        <v>72486.86</v>
      </c>
      <c r="N1310">
        <v>49835.62</v>
      </c>
      <c r="O1310">
        <v>49835.62</v>
      </c>
    </row>
    <row r="1311" spans="1:15" x14ac:dyDescent="0.25">
      <c r="A1311" s="14" t="str">
        <f>MID(Tabla1[[#This Row],[Org 2]],1,2)</f>
        <v>11</v>
      </c>
      <c r="B1311" s="21" t="s">
        <v>150</v>
      </c>
      <c r="C1311" s="21" t="s">
        <v>155</v>
      </c>
      <c r="D1311" s="15" t="str">
        <f>VLOOKUP(Tabla1[[#This Row],[Prog.]],Hoja2!B:C,2,FALSE)</f>
        <v>Recogida de residuos</v>
      </c>
      <c r="E1311" s="16" t="str">
        <f t="shared" si="54"/>
        <v>1</v>
      </c>
      <c r="F1311" s="16" t="str">
        <f t="shared" si="55"/>
        <v>12</v>
      </c>
      <c r="G1311" s="21" t="s">
        <v>446</v>
      </c>
      <c r="H1311" t="s">
        <v>447</v>
      </c>
      <c r="I1311">
        <v>1680</v>
      </c>
      <c r="J1311">
        <v>0</v>
      </c>
      <c r="K1311">
        <v>1680</v>
      </c>
      <c r="L1311">
        <v>1441.27</v>
      </c>
      <c r="M1311">
        <v>1441.27</v>
      </c>
      <c r="N1311">
        <v>683.89</v>
      </c>
      <c r="O1311">
        <v>683.89</v>
      </c>
    </row>
    <row r="1312" spans="1:15" x14ac:dyDescent="0.25">
      <c r="A1312" s="14" t="str">
        <f>MID(Tabla1[[#This Row],[Org 2]],1,2)</f>
        <v>11</v>
      </c>
      <c r="B1312" s="21" t="s">
        <v>150</v>
      </c>
      <c r="C1312" s="21" t="s">
        <v>155</v>
      </c>
      <c r="D1312" s="15" t="str">
        <f>VLOOKUP(Tabla1[[#This Row],[Prog.]],Hoja2!B:C,2,FALSE)</f>
        <v>Recogida de residuos</v>
      </c>
      <c r="E1312" s="16" t="str">
        <f t="shared" si="54"/>
        <v>1</v>
      </c>
      <c r="F1312" s="16" t="str">
        <f t="shared" si="55"/>
        <v>13</v>
      </c>
      <c r="G1312" s="21" t="s">
        <v>448</v>
      </c>
      <c r="H1312" t="s">
        <v>431</v>
      </c>
      <c r="I1312">
        <v>2765230</v>
      </c>
      <c r="J1312">
        <v>0</v>
      </c>
      <c r="K1312">
        <v>2765230</v>
      </c>
      <c r="L1312">
        <v>2456759.54</v>
      </c>
      <c r="M1312">
        <v>2456759.54</v>
      </c>
      <c r="N1312">
        <v>2038714.61</v>
      </c>
      <c r="O1312">
        <v>2038714.61</v>
      </c>
    </row>
    <row r="1313" spans="1:15" x14ac:dyDescent="0.25">
      <c r="A1313" s="14" t="str">
        <f>MID(Tabla1[[#This Row],[Org 2]],1,2)</f>
        <v>11</v>
      </c>
      <c r="B1313" s="21" t="s">
        <v>150</v>
      </c>
      <c r="C1313" s="21" t="s">
        <v>155</v>
      </c>
      <c r="D1313" s="15" t="str">
        <f>VLOOKUP(Tabla1[[#This Row],[Prog.]],Hoja2!B:C,2,FALSE)</f>
        <v>Recogida de residuos</v>
      </c>
      <c r="E1313" s="16" t="str">
        <f t="shared" si="54"/>
        <v>1</v>
      </c>
      <c r="F1313" s="16" t="str">
        <f t="shared" si="55"/>
        <v>13</v>
      </c>
      <c r="G1313" s="21" t="s">
        <v>585</v>
      </c>
      <c r="H1313" t="s">
        <v>586</v>
      </c>
      <c r="I1313">
        <v>100000</v>
      </c>
      <c r="J1313">
        <v>0</v>
      </c>
      <c r="K1313">
        <v>100000</v>
      </c>
      <c r="L1313">
        <v>132031.84</v>
      </c>
      <c r="M1313">
        <v>132031.84</v>
      </c>
      <c r="N1313">
        <v>105418.01</v>
      </c>
      <c r="O1313">
        <v>105418.01</v>
      </c>
    </row>
    <row r="1314" spans="1:15" x14ac:dyDescent="0.25">
      <c r="A1314" s="14" t="str">
        <f>MID(Tabla1[[#This Row],[Org 2]],1,2)</f>
        <v>11</v>
      </c>
      <c r="B1314" s="21" t="s">
        <v>150</v>
      </c>
      <c r="C1314" s="21" t="s">
        <v>155</v>
      </c>
      <c r="D1314" s="15" t="str">
        <f>VLOOKUP(Tabla1[[#This Row],[Prog.]],Hoja2!B:C,2,FALSE)</f>
        <v>Recogida de residuos</v>
      </c>
      <c r="E1314" s="16" t="str">
        <f t="shared" si="54"/>
        <v>1</v>
      </c>
      <c r="F1314" s="16" t="str">
        <f t="shared" si="55"/>
        <v>13</v>
      </c>
      <c r="G1314" s="21" t="s">
        <v>449</v>
      </c>
      <c r="H1314" t="s">
        <v>450</v>
      </c>
      <c r="I1314">
        <v>3015550</v>
      </c>
      <c r="J1314">
        <v>500000</v>
      </c>
      <c r="K1314">
        <v>3515550</v>
      </c>
      <c r="L1314">
        <v>3323685.13</v>
      </c>
      <c r="M1314">
        <v>3323685.13</v>
      </c>
      <c r="N1314">
        <v>2990558.49</v>
      </c>
      <c r="O1314">
        <v>2990558.49</v>
      </c>
    </row>
    <row r="1315" spans="1:15" x14ac:dyDescent="0.25">
      <c r="A1315" s="14" t="str">
        <f>MID(Tabla1[[#This Row],[Org 2]],1,2)</f>
        <v>11</v>
      </c>
      <c r="B1315" s="21" t="s">
        <v>150</v>
      </c>
      <c r="C1315" s="21" t="s">
        <v>155</v>
      </c>
      <c r="D1315" s="15" t="str">
        <f>VLOOKUP(Tabla1[[#This Row],[Prog.]],Hoja2!B:C,2,FALSE)</f>
        <v>Recogida de residuos</v>
      </c>
      <c r="E1315" s="16" t="str">
        <f t="shared" si="54"/>
        <v>1</v>
      </c>
      <c r="F1315" s="16" t="str">
        <f t="shared" si="55"/>
        <v>13</v>
      </c>
      <c r="G1315" s="21" t="s">
        <v>451</v>
      </c>
      <c r="H1315" t="s">
        <v>452</v>
      </c>
      <c r="I1315">
        <v>251900</v>
      </c>
      <c r="J1315">
        <v>0</v>
      </c>
      <c r="K1315">
        <v>251900</v>
      </c>
      <c r="L1315">
        <v>578495.03</v>
      </c>
      <c r="M1315">
        <v>578495.03</v>
      </c>
      <c r="N1315">
        <v>501014.33</v>
      </c>
      <c r="O1315">
        <v>501014.33</v>
      </c>
    </row>
    <row r="1316" spans="1:15" x14ac:dyDescent="0.25">
      <c r="A1316" s="14" t="str">
        <f>MID(Tabla1[[#This Row],[Org 2]],1,2)</f>
        <v>11</v>
      </c>
      <c r="B1316" s="21" t="s">
        <v>150</v>
      </c>
      <c r="C1316" s="21" t="s">
        <v>155</v>
      </c>
      <c r="D1316" s="15" t="str">
        <f>VLOOKUP(Tabla1[[#This Row],[Prog.]],Hoja2!B:C,2,FALSE)</f>
        <v>Recogida de residuos</v>
      </c>
      <c r="E1316" s="16" t="str">
        <f t="shared" ref="E1316:E1324" si="56">LEFT(G1316,1)</f>
        <v>1</v>
      </c>
      <c r="F1316" s="16" t="str">
        <f t="shared" ref="F1316:F1324" si="57">LEFT(G1316,2)</f>
        <v>15</v>
      </c>
      <c r="G1316" s="21" t="s">
        <v>709</v>
      </c>
      <c r="H1316" t="s">
        <v>710</v>
      </c>
      <c r="I1316">
        <v>81987</v>
      </c>
      <c r="J1316">
        <v>0</v>
      </c>
      <c r="K1316">
        <v>81987</v>
      </c>
      <c r="L1316">
        <v>67150.83</v>
      </c>
      <c r="M1316">
        <v>67150.83</v>
      </c>
      <c r="N1316">
        <v>65353.7</v>
      </c>
      <c r="O1316">
        <v>65353.7</v>
      </c>
    </row>
    <row r="1317" spans="1:15" x14ac:dyDescent="0.25">
      <c r="A1317" s="14" t="str">
        <f>MID(Tabla1[[#This Row],[Org 2]],1,2)</f>
        <v>11</v>
      </c>
      <c r="B1317" s="21" t="s">
        <v>150</v>
      </c>
      <c r="C1317" s="21" t="s">
        <v>155</v>
      </c>
      <c r="D1317" s="15" t="str">
        <f>VLOOKUP(Tabla1[[#This Row],[Prog.]],Hoja2!B:C,2,FALSE)</f>
        <v>Recogida de residuos</v>
      </c>
      <c r="E1317" s="16" t="str">
        <f t="shared" si="56"/>
        <v>2</v>
      </c>
      <c r="F1317" s="16" t="str">
        <f t="shared" si="57"/>
        <v>20</v>
      </c>
      <c r="G1317" s="21" t="s">
        <v>604</v>
      </c>
      <c r="H1317" t="s">
        <v>605</v>
      </c>
      <c r="I1317">
        <v>18000</v>
      </c>
      <c r="J1317">
        <v>-8500</v>
      </c>
      <c r="K1317">
        <v>9500</v>
      </c>
      <c r="L1317">
        <v>0</v>
      </c>
      <c r="M1317">
        <v>0</v>
      </c>
      <c r="N1317">
        <v>0</v>
      </c>
      <c r="O1317">
        <v>0</v>
      </c>
    </row>
    <row r="1318" spans="1:15" x14ac:dyDescent="0.25">
      <c r="A1318" s="14" t="str">
        <f>MID(Tabla1[[#This Row],[Org 2]],1,2)</f>
        <v>11</v>
      </c>
      <c r="B1318" s="21" t="s">
        <v>150</v>
      </c>
      <c r="C1318" s="21" t="s">
        <v>155</v>
      </c>
      <c r="D1318" s="15" t="str">
        <f>VLOOKUP(Tabla1[[#This Row],[Prog.]],Hoja2!B:C,2,FALSE)</f>
        <v>Recogida de residuos</v>
      </c>
      <c r="E1318" s="16" t="str">
        <f t="shared" si="56"/>
        <v>2</v>
      </c>
      <c r="F1318" s="16" t="str">
        <f t="shared" si="57"/>
        <v>20</v>
      </c>
      <c r="G1318" s="21" t="s">
        <v>455</v>
      </c>
      <c r="H1318" t="s">
        <v>456</v>
      </c>
      <c r="I1318">
        <v>1500</v>
      </c>
      <c r="J1318">
        <v>0</v>
      </c>
      <c r="K1318">
        <v>1500</v>
      </c>
      <c r="L1318">
        <v>654.52</v>
      </c>
      <c r="M1318">
        <v>654.52</v>
      </c>
      <c r="N1318">
        <v>654.52</v>
      </c>
      <c r="O1318">
        <v>654.52</v>
      </c>
    </row>
    <row r="1319" spans="1:15" x14ac:dyDescent="0.25">
      <c r="A1319" s="14" t="str">
        <f>MID(Tabla1[[#This Row],[Org 2]],1,2)</f>
        <v>11</v>
      </c>
      <c r="B1319" s="21" t="s">
        <v>150</v>
      </c>
      <c r="C1319" s="21" t="s">
        <v>155</v>
      </c>
      <c r="D1319" s="15" t="str">
        <f>VLOOKUP(Tabla1[[#This Row],[Prog.]],Hoja2!B:C,2,FALSE)</f>
        <v>Recogida de residuos</v>
      </c>
      <c r="E1319" s="16" t="str">
        <f t="shared" si="56"/>
        <v>2</v>
      </c>
      <c r="F1319" s="16" t="str">
        <f t="shared" si="57"/>
        <v>20</v>
      </c>
      <c r="G1319" s="21" t="s">
        <v>457</v>
      </c>
      <c r="H1319" t="s">
        <v>458</v>
      </c>
      <c r="I1319">
        <v>145000</v>
      </c>
      <c r="J1319">
        <v>14244.47</v>
      </c>
      <c r="K1319">
        <v>159244.47</v>
      </c>
      <c r="L1319">
        <v>131271.78</v>
      </c>
      <c r="M1319">
        <v>131271.78</v>
      </c>
      <c r="N1319">
        <v>99899.23</v>
      </c>
      <c r="O1319">
        <v>99899.23</v>
      </c>
    </row>
    <row r="1320" spans="1:15" x14ac:dyDescent="0.25">
      <c r="A1320" s="14" t="str">
        <f>MID(Tabla1[[#This Row],[Org 2]],1,2)</f>
        <v>11</v>
      </c>
      <c r="B1320" s="21" t="s">
        <v>150</v>
      </c>
      <c r="C1320" s="21" t="s">
        <v>155</v>
      </c>
      <c r="D1320" s="15" t="str">
        <f>VLOOKUP(Tabla1[[#This Row],[Prog.]],Hoja2!B:C,2,FALSE)</f>
        <v>Recogida de residuos</v>
      </c>
      <c r="E1320" s="16" t="str">
        <f t="shared" si="56"/>
        <v>2</v>
      </c>
      <c r="F1320" s="16" t="str">
        <f t="shared" si="57"/>
        <v>21</v>
      </c>
      <c r="G1320" s="21" t="s">
        <v>459</v>
      </c>
      <c r="H1320" t="s">
        <v>460</v>
      </c>
      <c r="I1320">
        <v>20000</v>
      </c>
      <c r="J1320">
        <v>0</v>
      </c>
      <c r="K1320">
        <v>20000</v>
      </c>
      <c r="L1320">
        <v>6645.51</v>
      </c>
      <c r="M1320">
        <v>6645.51</v>
      </c>
      <c r="N1320">
        <v>2960.98</v>
      </c>
      <c r="O1320">
        <v>2960.98</v>
      </c>
    </row>
    <row r="1321" spans="1:15" x14ac:dyDescent="0.25">
      <c r="A1321" s="14" t="str">
        <f>MID(Tabla1[[#This Row],[Org 2]],1,2)</f>
        <v>11</v>
      </c>
      <c r="B1321" s="21" t="s">
        <v>150</v>
      </c>
      <c r="C1321" s="21" t="s">
        <v>155</v>
      </c>
      <c r="D1321" s="15" t="str">
        <f>VLOOKUP(Tabla1[[#This Row],[Prog.]],Hoja2!B:C,2,FALSE)</f>
        <v>Recogida de residuos</v>
      </c>
      <c r="E1321" s="16" t="str">
        <f t="shared" si="56"/>
        <v>2</v>
      </c>
      <c r="F1321" s="16" t="str">
        <f t="shared" si="57"/>
        <v>21</v>
      </c>
      <c r="G1321" s="21" t="s">
        <v>461</v>
      </c>
      <c r="H1321" t="s">
        <v>462</v>
      </c>
      <c r="I1321">
        <v>100000</v>
      </c>
      <c r="J1321">
        <v>0</v>
      </c>
      <c r="K1321">
        <v>100000</v>
      </c>
      <c r="L1321">
        <v>24305.59</v>
      </c>
      <c r="M1321">
        <v>24305.59</v>
      </c>
      <c r="N1321">
        <v>14255.9</v>
      </c>
      <c r="O1321">
        <v>14255.9</v>
      </c>
    </row>
    <row r="1322" spans="1:15" x14ac:dyDescent="0.25">
      <c r="A1322" s="14" t="str">
        <f>MID(Tabla1[[#This Row],[Org 2]],1,2)</f>
        <v>11</v>
      </c>
      <c r="B1322" s="21" t="s">
        <v>150</v>
      </c>
      <c r="C1322" s="21" t="s">
        <v>155</v>
      </c>
      <c r="D1322" s="15" t="str">
        <f>VLOOKUP(Tabla1[[#This Row],[Prog.]],Hoja2!B:C,2,FALSE)</f>
        <v>Recogida de residuos</v>
      </c>
      <c r="E1322" s="16" t="str">
        <f t="shared" si="56"/>
        <v>2</v>
      </c>
      <c r="F1322" s="16" t="str">
        <f t="shared" si="57"/>
        <v>21</v>
      </c>
      <c r="G1322" s="21" t="s">
        <v>463</v>
      </c>
      <c r="H1322" t="s">
        <v>464</v>
      </c>
      <c r="I1322">
        <v>504330</v>
      </c>
      <c r="J1322">
        <v>140394.53</v>
      </c>
      <c r="K1322">
        <v>644724.53</v>
      </c>
      <c r="L1322">
        <v>768168.12</v>
      </c>
      <c r="M1322">
        <v>644511.62</v>
      </c>
      <c r="N1322">
        <v>627965.42000000004</v>
      </c>
      <c r="O1322">
        <v>627965.42000000004</v>
      </c>
    </row>
    <row r="1323" spans="1:15" x14ac:dyDescent="0.25">
      <c r="A1323" s="14" t="str">
        <f>MID(Tabla1[[#This Row],[Org 2]],1,2)</f>
        <v>11</v>
      </c>
      <c r="B1323" s="21" t="s">
        <v>150</v>
      </c>
      <c r="C1323" s="21" t="s">
        <v>155</v>
      </c>
      <c r="D1323" s="15" t="str">
        <f>VLOOKUP(Tabla1[[#This Row],[Prog.]],Hoja2!B:C,2,FALSE)</f>
        <v>Recogida de residuos</v>
      </c>
      <c r="E1323" s="16" t="str">
        <f t="shared" si="56"/>
        <v>2</v>
      </c>
      <c r="F1323" s="16" t="str">
        <f t="shared" si="57"/>
        <v>21</v>
      </c>
      <c r="G1323" s="21" t="s">
        <v>932</v>
      </c>
      <c r="H1323" t="s">
        <v>933</v>
      </c>
      <c r="I1323">
        <v>40000</v>
      </c>
      <c r="J1323">
        <v>0</v>
      </c>
      <c r="K1323">
        <v>40000</v>
      </c>
      <c r="L1323">
        <v>0</v>
      </c>
      <c r="M1323">
        <v>0</v>
      </c>
      <c r="N1323">
        <v>0</v>
      </c>
      <c r="O1323">
        <v>0</v>
      </c>
    </row>
    <row r="1324" spans="1:15" x14ac:dyDescent="0.25">
      <c r="A1324" s="14" t="str">
        <f>MID(Tabla1[[#This Row],[Org 2]],1,2)</f>
        <v>11</v>
      </c>
      <c r="B1324" s="21" t="s">
        <v>150</v>
      </c>
      <c r="C1324" s="21" t="s">
        <v>155</v>
      </c>
      <c r="D1324" s="15" t="str">
        <f>VLOOKUP(Tabla1[[#This Row],[Prog.]],Hoja2!B:C,2,FALSE)</f>
        <v>Recogida de residuos</v>
      </c>
      <c r="E1324" s="16" t="str">
        <f t="shared" si="56"/>
        <v>2</v>
      </c>
      <c r="F1324" s="16" t="str">
        <f t="shared" si="57"/>
        <v>22</v>
      </c>
      <c r="G1324" s="21" t="s">
        <v>469</v>
      </c>
      <c r="H1324" t="s">
        <v>470</v>
      </c>
      <c r="I1324">
        <v>42000</v>
      </c>
      <c r="J1324">
        <v>0</v>
      </c>
      <c r="K1324">
        <v>42000</v>
      </c>
      <c r="L1324">
        <v>32000</v>
      </c>
      <c r="M1324">
        <v>32000</v>
      </c>
      <c r="N1324">
        <v>21392.639999999999</v>
      </c>
      <c r="O1324">
        <v>21392.639999999999</v>
      </c>
    </row>
    <row r="1325" spans="1:15" x14ac:dyDescent="0.25">
      <c r="A1325" s="14" t="str">
        <f>MID(Tabla1[[#This Row],[Org 2]],1,2)</f>
        <v>11</v>
      </c>
      <c r="B1325" s="21" t="s">
        <v>150</v>
      </c>
      <c r="C1325" s="21" t="s">
        <v>155</v>
      </c>
      <c r="D1325" s="15" t="str">
        <f>VLOOKUP(Tabla1[[#This Row],[Prog.]],Hoja2!B:C,2,FALSE)</f>
        <v>Recogida de residuos</v>
      </c>
      <c r="E1325" s="16" t="str">
        <f t="shared" ref="E1325:E1331" si="58">LEFT(G1325,1)</f>
        <v>2</v>
      </c>
      <c r="F1325" s="16" t="str">
        <f t="shared" ref="F1325:F1331" si="59">LEFT(G1325,2)</f>
        <v>22</v>
      </c>
      <c r="G1325" s="21" t="s">
        <v>630</v>
      </c>
      <c r="H1325" t="s">
        <v>631</v>
      </c>
      <c r="I1325">
        <v>12000</v>
      </c>
      <c r="J1325">
        <v>0</v>
      </c>
      <c r="K1325">
        <v>12000</v>
      </c>
      <c r="L1325">
        <v>37954.379999999997</v>
      </c>
      <c r="M1325">
        <v>37954.379999999997</v>
      </c>
      <c r="N1325">
        <v>37954.379999999997</v>
      </c>
      <c r="O1325">
        <v>37954.379999999997</v>
      </c>
    </row>
    <row r="1326" spans="1:15" x14ac:dyDescent="0.25">
      <c r="A1326" s="14" t="str">
        <f>MID(Tabla1[[#This Row],[Org 2]],1,2)</f>
        <v>11</v>
      </c>
      <c r="B1326" s="21" t="s">
        <v>150</v>
      </c>
      <c r="C1326" s="21" t="s">
        <v>155</v>
      </c>
      <c r="D1326" s="15" t="str">
        <f>VLOOKUP(Tabla1[[#This Row],[Prog.]],Hoja2!B:C,2,FALSE)</f>
        <v>Recogida de residuos</v>
      </c>
      <c r="E1326" s="16" t="str">
        <f t="shared" si="58"/>
        <v>2</v>
      </c>
      <c r="F1326" s="16" t="str">
        <f t="shared" si="59"/>
        <v>22</v>
      </c>
      <c r="G1326" s="21" t="s">
        <v>632</v>
      </c>
      <c r="H1326" t="s">
        <v>633</v>
      </c>
      <c r="I1326">
        <v>40000</v>
      </c>
      <c r="J1326">
        <v>0</v>
      </c>
      <c r="K1326">
        <v>40000</v>
      </c>
      <c r="L1326">
        <v>44000</v>
      </c>
      <c r="M1326">
        <v>44000</v>
      </c>
      <c r="N1326">
        <v>23357.21</v>
      </c>
      <c r="O1326">
        <v>23357.21</v>
      </c>
    </row>
    <row r="1327" spans="1:15" x14ac:dyDescent="0.25">
      <c r="A1327" s="14" t="str">
        <f>MID(Tabla1[[#This Row],[Org 2]],1,2)</f>
        <v>11</v>
      </c>
      <c r="B1327" s="21" t="s">
        <v>150</v>
      </c>
      <c r="C1327" s="21" t="s">
        <v>155</v>
      </c>
      <c r="D1327" s="15" t="str">
        <f>VLOOKUP(Tabla1[[#This Row],[Prog.]],Hoja2!B:C,2,FALSE)</f>
        <v>Recogida de residuos</v>
      </c>
      <c r="E1327" s="16" t="str">
        <f t="shared" si="58"/>
        <v>2</v>
      </c>
      <c r="F1327" s="16" t="str">
        <f t="shared" si="59"/>
        <v>22</v>
      </c>
      <c r="G1327" s="21" t="s">
        <v>590</v>
      </c>
      <c r="H1327" t="s">
        <v>591</v>
      </c>
      <c r="I1327">
        <v>1085000</v>
      </c>
      <c r="J1327">
        <v>-14244.47</v>
      </c>
      <c r="K1327">
        <v>1070755.53</v>
      </c>
      <c r="L1327">
        <v>1096450.55</v>
      </c>
      <c r="M1327">
        <v>1085207.1399999999</v>
      </c>
      <c r="N1327">
        <v>719105.87</v>
      </c>
      <c r="O1327">
        <v>719105.87</v>
      </c>
    </row>
    <row r="1328" spans="1:15" x14ac:dyDescent="0.25">
      <c r="A1328" s="14" t="str">
        <f>MID(Tabla1[[#This Row],[Org 2]],1,2)</f>
        <v>11</v>
      </c>
      <c r="B1328" s="21" t="s">
        <v>150</v>
      </c>
      <c r="C1328" s="21" t="s">
        <v>155</v>
      </c>
      <c r="D1328" s="15" t="str">
        <f>VLOOKUP(Tabla1[[#This Row],[Prog.]],Hoja2!B:C,2,FALSE)</f>
        <v>Recogida de residuos</v>
      </c>
      <c r="E1328" s="16" t="str">
        <f t="shared" si="58"/>
        <v>2</v>
      </c>
      <c r="F1328" s="16" t="str">
        <f t="shared" si="59"/>
        <v>22</v>
      </c>
      <c r="G1328" s="21" t="s">
        <v>592</v>
      </c>
      <c r="H1328" t="s">
        <v>593</v>
      </c>
      <c r="I1328">
        <v>170000</v>
      </c>
      <c r="J1328">
        <v>0</v>
      </c>
      <c r="K1328">
        <v>170000</v>
      </c>
      <c r="L1328">
        <v>168951.03</v>
      </c>
      <c r="M1328">
        <v>167866.57</v>
      </c>
      <c r="N1328">
        <v>17929.060000000001</v>
      </c>
      <c r="O1328">
        <v>17929.060000000001</v>
      </c>
    </row>
    <row r="1329" spans="1:15" x14ac:dyDescent="0.25">
      <c r="A1329" s="14" t="str">
        <f>MID(Tabla1[[#This Row],[Org 2]],1,2)</f>
        <v>11</v>
      </c>
      <c r="B1329" s="21" t="s">
        <v>150</v>
      </c>
      <c r="C1329" s="21" t="s">
        <v>155</v>
      </c>
      <c r="D1329" s="15" t="str">
        <f>VLOOKUP(Tabla1[[#This Row],[Prog.]],Hoja2!B:C,2,FALSE)</f>
        <v>Recogida de residuos</v>
      </c>
      <c r="E1329" s="16" t="str">
        <f t="shared" si="58"/>
        <v>2</v>
      </c>
      <c r="F1329" s="16" t="str">
        <f t="shared" si="59"/>
        <v>22</v>
      </c>
      <c r="G1329" s="21" t="s">
        <v>594</v>
      </c>
      <c r="H1329" t="s">
        <v>595</v>
      </c>
      <c r="I1329">
        <v>5000</v>
      </c>
      <c r="J1329">
        <v>0</v>
      </c>
      <c r="K1329">
        <v>5000</v>
      </c>
      <c r="L1329">
        <v>2500</v>
      </c>
      <c r="M1329">
        <v>34.5</v>
      </c>
      <c r="N1329">
        <v>34.5</v>
      </c>
      <c r="O1329">
        <v>34.5</v>
      </c>
    </row>
    <row r="1330" spans="1:15" x14ac:dyDescent="0.25">
      <c r="A1330" s="14" t="str">
        <f>MID(Tabla1[[#This Row],[Org 2]],1,2)</f>
        <v>11</v>
      </c>
      <c r="B1330" s="21" t="s">
        <v>150</v>
      </c>
      <c r="C1330" s="21" t="s">
        <v>155</v>
      </c>
      <c r="D1330" s="15" t="str">
        <f>VLOOKUP(Tabla1[[#This Row],[Prog.]],Hoja2!B:C,2,FALSE)</f>
        <v>Recogida de residuos</v>
      </c>
      <c r="E1330" s="16" t="str">
        <f t="shared" si="58"/>
        <v>2</v>
      </c>
      <c r="F1330" s="16" t="str">
        <f t="shared" si="59"/>
        <v>22</v>
      </c>
      <c r="G1330" s="21" t="s">
        <v>473</v>
      </c>
      <c r="H1330" t="s">
        <v>474</v>
      </c>
      <c r="I1330">
        <v>110000</v>
      </c>
      <c r="J1330">
        <v>0</v>
      </c>
      <c r="K1330">
        <v>110000</v>
      </c>
      <c r="L1330">
        <v>155772.97</v>
      </c>
      <c r="M1330">
        <v>141296.43</v>
      </c>
      <c r="N1330">
        <v>138591.62</v>
      </c>
      <c r="O1330">
        <v>138591.62</v>
      </c>
    </row>
    <row r="1331" spans="1:15" x14ac:dyDescent="0.25">
      <c r="A1331" s="14" t="str">
        <f>MID(Tabla1[[#This Row],[Org 2]],1,2)</f>
        <v>11</v>
      </c>
      <c r="B1331" s="21" t="s">
        <v>150</v>
      </c>
      <c r="C1331" s="21" t="s">
        <v>155</v>
      </c>
      <c r="D1331" s="15" t="str">
        <f>VLOOKUP(Tabla1[[#This Row],[Prog.]],Hoja2!B:C,2,FALSE)</f>
        <v>Recogida de residuos</v>
      </c>
      <c r="E1331" s="16" t="str">
        <f t="shared" si="58"/>
        <v>2</v>
      </c>
      <c r="F1331" s="16" t="str">
        <f t="shared" si="59"/>
        <v>22</v>
      </c>
      <c r="G1331" s="21" t="s">
        <v>934</v>
      </c>
      <c r="H1331" t="s">
        <v>935</v>
      </c>
      <c r="I1331">
        <v>10000</v>
      </c>
      <c r="J1331">
        <v>0</v>
      </c>
      <c r="K1331">
        <v>10000</v>
      </c>
      <c r="L1331">
        <v>0</v>
      </c>
      <c r="M1331">
        <v>0</v>
      </c>
      <c r="N1331">
        <v>0</v>
      </c>
      <c r="O1331">
        <v>0</v>
      </c>
    </row>
    <row r="1332" spans="1:15" x14ac:dyDescent="0.25">
      <c r="A1332" s="14" t="str">
        <f>MID(Tabla1[[#This Row],[Org 2]],1,2)</f>
        <v>11</v>
      </c>
      <c r="B1332" s="21" t="s">
        <v>150</v>
      </c>
      <c r="C1332" s="21" t="s">
        <v>155</v>
      </c>
      <c r="D1332" s="15" t="str">
        <f>VLOOKUP(Tabla1[[#This Row],[Prog.]],Hoja2!B:C,2,FALSE)</f>
        <v>Recogida de residuos</v>
      </c>
      <c r="E1332" s="16" t="str">
        <f t="shared" ref="E1332:E1338" si="60">LEFT(G1332,1)</f>
        <v>2</v>
      </c>
      <c r="F1332" s="16" t="str">
        <f t="shared" ref="F1332:F1338" si="61">LEFT(G1332,2)</f>
        <v>22</v>
      </c>
      <c r="G1332" s="21" t="s">
        <v>477</v>
      </c>
      <c r="H1332" t="s">
        <v>478</v>
      </c>
      <c r="I1332">
        <v>12000</v>
      </c>
      <c r="J1332">
        <v>0</v>
      </c>
      <c r="K1332">
        <v>12000</v>
      </c>
      <c r="L1332">
        <v>8887.86</v>
      </c>
      <c r="M1332">
        <v>8887.86</v>
      </c>
      <c r="N1332">
        <v>8887.86</v>
      </c>
      <c r="O1332">
        <v>8887.86</v>
      </c>
    </row>
    <row r="1333" spans="1:15" x14ac:dyDescent="0.25">
      <c r="A1333" s="14" t="str">
        <f>MID(Tabla1[[#This Row],[Org 2]],1,2)</f>
        <v>11</v>
      </c>
      <c r="B1333" s="21" t="s">
        <v>150</v>
      </c>
      <c r="C1333" s="21" t="s">
        <v>155</v>
      </c>
      <c r="D1333" s="15" t="str">
        <f>VLOOKUP(Tabla1[[#This Row],[Prog.]],Hoja2!B:C,2,FALSE)</f>
        <v>Recogida de residuos</v>
      </c>
      <c r="E1333" s="16" t="str">
        <f t="shared" si="60"/>
        <v>2</v>
      </c>
      <c r="F1333" s="16" t="str">
        <f t="shared" si="61"/>
        <v>22</v>
      </c>
      <c r="G1333" s="21" t="s">
        <v>483</v>
      </c>
      <c r="H1333" t="s">
        <v>484</v>
      </c>
      <c r="I1333">
        <v>30000</v>
      </c>
      <c r="J1333">
        <v>0</v>
      </c>
      <c r="K1333">
        <v>30000</v>
      </c>
      <c r="L1333">
        <v>0</v>
      </c>
      <c r="M1333">
        <v>0</v>
      </c>
      <c r="N1333">
        <v>0</v>
      </c>
      <c r="O1333">
        <v>0</v>
      </c>
    </row>
    <row r="1334" spans="1:15" x14ac:dyDescent="0.25">
      <c r="A1334" s="14" t="str">
        <f>MID(Tabla1[[#This Row],[Org 2]],1,2)</f>
        <v>11</v>
      </c>
      <c r="B1334" s="21" t="s">
        <v>150</v>
      </c>
      <c r="C1334" s="21" t="s">
        <v>155</v>
      </c>
      <c r="D1334" s="15" t="str">
        <f>VLOOKUP(Tabla1[[#This Row],[Prog.]],Hoja2!B:C,2,FALSE)</f>
        <v>Recogida de residuos</v>
      </c>
      <c r="E1334" s="16" t="str">
        <f t="shared" si="60"/>
        <v>2</v>
      </c>
      <c r="F1334" s="16" t="str">
        <f t="shared" si="61"/>
        <v>22</v>
      </c>
      <c r="G1334" s="21" t="s">
        <v>485</v>
      </c>
      <c r="H1334" t="s">
        <v>486</v>
      </c>
      <c r="I1334">
        <v>1175000</v>
      </c>
      <c r="J1334">
        <v>0</v>
      </c>
      <c r="K1334">
        <v>1175000</v>
      </c>
      <c r="L1334">
        <v>957302</v>
      </c>
      <c r="M1334">
        <v>957302</v>
      </c>
      <c r="N1334">
        <v>750186.99</v>
      </c>
      <c r="O1334">
        <v>750186.99</v>
      </c>
    </row>
    <row r="1335" spans="1:15" x14ac:dyDescent="0.25">
      <c r="A1335" s="14" t="str">
        <f>MID(Tabla1[[#This Row],[Org 2]],1,2)</f>
        <v>11</v>
      </c>
      <c r="B1335" s="21" t="s">
        <v>150</v>
      </c>
      <c r="C1335" s="21" t="s">
        <v>155</v>
      </c>
      <c r="D1335" s="15" t="str">
        <f>VLOOKUP(Tabla1[[#This Row],[Prog.]],Hoja2!B:C,2,FALSE)</f>
        <v>Recogida de residuos</v>
      </c>
      <c r="E1335" s="16" t="str">
        <f t="shared" si="60"/>
        <v>2</v>
      </c>
      <c r="F1335" s="16" t="str">
        <f t="shared" si="61"/>
        <v>22</v>
      </c>
      <c r="G1335" s="21" t="s">
        <v>487</v>
      </c>
      <c r="H1335" t="s">
        <v>488</v>
      </c>
      <c r="I1335">
        <v>48500</v>
      </c>
      <c r="J1335">
        <v>0</v>
      </c>
      <c r="K1335">
        <v>48500</v>
      </c>
      <c r="L1335">
        <v>68104.820000000007</v>
      </c>
      <c r="M1335">
        <v>68104.820000000007</v>
      </c>
      <c r="N1335">
        <v>55665.68</v>
      </c>
      <c r="O1335">
        <v>52429.73</v>
      </c>
    </row>
    <row r="1336" spans="1:15" x14ac:dyDescent="0.25">
      <c r="A1336" s="14" t="str">
        <f>MID(Tabla1[[#This Row],[Org 2]],1,2)</f>
        <v>11</v>
      </c>
      <c r="B1336" s="21" t="s">
        <v>150</v>
      </c>
      <c r="C1336" s="21" t="s">
        <v>155</v>
      </c>
      <c r="D1336" s="15" t="str">
        <f>VLOOKUP(Tabla1[[#This Row],[Prog.]],Hoja2!B:C,2,FALSE)</f>
        <v>Recogida de residuos</v>
      </c>
      <c r="E1336" s="16" t="str">
        <f t="shared" si="60"/>
        <v>2</v>
      </c>
      <c r="F1336" s="16" t="str">
        <f t="shared" si="61"/>
        <v>22</v>
      </c>
      <c r="G1336" s="21" t="s">
        <v>489</v>
      </c>
      <c r="H1336" t="s">
        <v>490</v>
      </c>
      <c r="I1336">
        <v>705000</v>
      </c>
      <c r="J1336">
        <v>0</v>
      </c>
      <c r="K1336">
        <v>705000</v>
      </c>
      <c r="L1336">
        <v>841456.85</v>
      </c>
      <c r="M1336">
        <v>841456.85</v>
      </c>
      <c r="N1336">
        <v>693567.93</v>
      </c>
      <c r="O1336">
        <v>693567.93</v>
      </c>
    </row>
    <row r="1337" spans="1:15" x14ac:dyDescent="0.25">
      <c r="A1337" s="14" t="str">
        <f>MID(Tabla1[[#This Row],[Org 2]],1,2)</f>
        <v>11</v>
      </c>
      <c r="B1337" s="21" t="s">
        <v>150</v>
      </c>
      <c r="C1337" s="21" t="s">
        <v>155</v>
      </c>
      <c r="D1337" s="15" t="str">
        <f>VLOOKUP(Tabla1[[#This Row],[Prog.]],Hoja2!B:C,2,FALSE)</f>
        <v>Recogida de residuos</v>
      </c>
      <c r="E1337" s="16" t="str">
        <f t="shared" si="60"/>
        <v>2</v>
      </c>
      <c r="F1337" s="16" t="str">
        <f t="shared" si="61"/>
        <v>23</v>
      </c>
      <c r="G1337" s="21" t="s">
        <v>491</v>
      </c>
      <c r="H1337" t="s">
        <v>492</v>
      </c>
      <c r="I1337">
        <v>1000</v>
      </c>
      <c r="J1337">
        <v>0</v>
      </c>
      <c r="K1337">
        <v>1000</v>
      </c>
      <c r="L1337">
        <v>0</v>
      </c>
      <c r="M1337">
        <v>0</v>
      </c>
      <c r="N1337">
        <v>0</v>
      </c>
      <c r="O1337">
        <v>0</v>
      </c>
    </row>
    <row r="1338" spans="1:15" x14ac:dyDescent="0.25">
      <c r="A1338" s="14" t="str">
        <f>MID(Tabla1[[#This Row],[Org 2]],1,2)</f>
        <v>11</v>
      </c>
      <c r="B1338" s="21" t="s">
        <v>150</v>
      </c>
      <c r="C1338" s="21" t="s">
        <v>155</v>
      </c>
      <c r="D1338" s="15" t="str">
        <f>VLOOKUP(Tabla1[[#This Row],[Prog.]],Hoja2!B:C,2,FALSE)</f>
        <v>Recogida de residuos</v>
      </c>
      <c r="E1338" s="16" t="str">
        <f t="shared" si="60"/>
        <v>2</v>
      </c>
      <c r="F1338" s="16" t="str">
        <f t="shared" si="61"/>
        <v>23</v>
      </c>
      <c r="G1338" s="21" t="s">
        <v>493</v>
      </c>
      <c r="H1338" t="s">
        <v>494</v>
      </c>
      <c r="I1338">
        <v>1000</v>
      </c>
      <c r="J1338">
        <v>0</v>
      </c>
      <c r="K1338">
        <v>1000</v>
      </c>
      <c r="L1338">
        <v>50.75</v>
      </c>
      <c r="M1338">
        <v>50.75</v>
      </c>
      <c r="N1338">
        <v>50.75</v>
      </c>
      <c r="O1338">
        <v>50.75</v>
      </c>
    </row>
    <row r="1339" spans="1:15" x14ac:dyDescent="0.25">
      <c r="A1339" s="14" t="str">
        <f>MID(Tabla1[[#This Row],[Org 2]],1,2)</f>
        <v>11</v>
      </c>
      <c r="B1339" s="21" t="s">
        <v>150</v>
      </c>
      <c r="C1339" s="21" t="s">
        <v>155</v>
      </c>
      <c r="D1339" s="15" t="str">
        <f>VLOOKUP(Tabla1[[#This Row],[Prog.]],Hoja2!B:C,2,FALSE)</f>
        <v>Recogida de residuos</v>
      </c>
      <c r="E1339" s="16" t="str">
        <f t="shared" ref="E1339:E1346" si="62">LEFT(G1339,1)</f>
        <v>6</v>
      </c>
      <c r="F1339" s="16" t="str">
        <f t="shared" ref="F1339:F1346" si="63">LEFT(G1339,2)</f>
        <v>62</v>
      </c>
      <c r="G1339" s="21" t="s">
        <v>553</v>
      </c>
      <c r="H1339" t="s">
        <v>554</v>
      </c>
      <c r="I1339">
        <v>275595</v>
      </c>
      <c r="J1339">
        <v>-19874.080000000002</v>
      </c>
      <c r="K1339">
        <v>255720.92</v>
      </c>
      <c r="L1339">
        <v>255720.07</v>
      </c>
      <c r="M1339">
        <v>255720.07</v>
      </c>
      <c r="N1339">
        <v>29352.560000000001</v>
      </c>
      <c r="O1339">
        <v>29352.560000000001</v>
      </c>
    </row>
    <row r="1340" spans="1:15" x14ac:dyDescent="0.25">
      <c r="A1340" s="14" t="str">
        <f>MID(Tabla1[[#This Row],[Org 2]],1,2)</f>
        <v>11</v>
      </c>
      <c r="B1340" s="21" t="s">
        <v>150</v>
      </c>
      <c r="C1340" s="21" t="s">
        <v>155</v>
      </c>
      <c r="D1340" s="15" t="str">
        <f>VLOOKUP(Tabla1[[#This Row],[Prog.]],Hoja2!B:C,2,FALSE)</f>
        <v>Recogida de residuos</v>
      </c>
      <c r="E1340" s="16" t="str">
        <f t="shared" si="62"/>
        <v>6</v>
      </c>
      <c r="F1340" s="16" t="str">
        <f t="shared" si="63"/>
        <v>63</v>
      </c>
      <c r="G1340" s="21" t="s">
        <v>564</v>
      </c>
      <c r="H1340" t="s">
        <v>554</v>
      </c>
      <c r="I1340">
        <v>300000</v>
      </c>
      <c r="J1340">
        <v>0</v>
      </c>
      <c r="K1340">
        <v>300000</v>
      </c>
      <c r="L1340">
        <v>307564.78000000003</v>
      </c>
      <c r="M1340">
        <v>307564.78000000003</v>
      </c>
      <c r="N1340">
        <v>271553.31</v>
      </c>
      <c r="O1340">
        <v>271553.31</v>
      </c>
    </row>
    <row r="1341" spans="1:15" x14ac:dyDescent="0.25">
      <c r="A1341" s="14" t="str">
        <f>MID(Tabla1[[#This Row],[Org 2]],1,2)</f>
        <v>11</v>
      </c>
      <c r="B1341" s="21" t="s">
        <v>150</v>
      </c>
      <c r="C1341" s="21" t="s">
        <v>155</v>
      </c>
      <c r="D1341" s="15" t="str">
        <f>VLOOKUP(Tabla1[[#This Row],[Prog.]],Hoja2!B:C,2,FALSE)</f>
        <v>Recogida de residuos</v>
      </c>
      <c r="E1341" s="16" t="str">
        <f t="shared" si="62"/>
        <v>6</v>
      </c>
      <c r="F1341" s="16" t="str">
        <f t="shared" si="63"/>
        <v>63</v>
      </c>
      <c r="G1341" s="21" t="s">
        <v>936</v>
      </c>
      <c r="H1341" t="s">
        <v>556</v>
      </c>
      <c r="I1341">
        <v>1188220</v>
      </c>
      <c r="J1341">
        <v>-109398.66</v>
      </c>
      <c r="K1341">
        <v>1078821.3400000001</v>
      </c>
      <c r="L1341">
        <v>1071256.56</v>
      </c>
      <c r="M1341">
        <v>1071256.56</v>
      </c>
      <c r="N1341">
        <v>1071256.56</v>
      </c>
      <c r="O1341">
        <v>1071256.56</v>
      </c>
    </row>
    <row r="1342" spans="1:15" x14ac:dyDescent="0.25">
      <c r="A1342" s="14" t="str">
        <f>MID(Tabla1[[#This Row],[Org 2]],1,2)</f>
        <v>11</v>
      </c>
      <c r="B1342" s="21" t="s">
        <v>150</v>
      </c>
      <c r="C1342" s="21" t="s">
        <v>155</v>
      </c>
      <c r="D1342" s="15" t="str">
        <f>VLOOKUP(Tabla1[[#This Row],[Prog.]],Hoja2!B:C,2,FALSE)</f>
        <v>Recogida de residuos</v>
      </c>
      <c r="E1342" s="16" t="str">
        <f t="shared" si="62"/>
        <v>6</v>
      </c>
      <c r="F1342" s="16" t="str">
        <f t="shared" si="63"/>
        <v>64</v>
      </c>
      <c r="G1342" s="21" t="s">
        <v>624</v>
      </c>
      <c r="H1342" t="s">
        <v>625</v>
      </c>
      <c r="I1342">
        <v>22022</v>
      </c>
      <c r="J1342">
        <v>161592.29999999999</v>
      </c>
      <c r="K1342">
        <v>183614.3</v>
      </c>
      <c r="L1342">
        <v>183614.3</v>
      </c>
      <c r="M1342">
        <v>183614.3</v>
      </c>
      <c r="N1342">
        <v>0</v>
      </c>
      <c r="O1342">
        <v>0</v>
      </c>
    </row>
    <row r="1343" spans="1:15" x14ac:dyDescent="0.25">
      <c r="A1343" s="14" t="str">
        <f>MID(Tabla1[[#This Row],[Org 2]],1,2)</f>
        <v>11</v>
      </c>
      <c r="B1343" s="21" t="s">
        <v>150</v>
      </c>
      <c r="C1343" s="21" t="s">
        <v>156</v>
      </c>
      <c r="D1343" s="15" t="str">
        <f>VLOOKUP(Tabla1[[#This Row],[Prog.]],Hoja2!B:C,2,FALSE)</f>
        <v>Limpieza viaria</v>
      </c>
      <c r="E1343" s="16" t="str">
        <f t="shared" si="62"/>
        <v>1</v>
      </c>
      <c r="F1343" s="16" t="str">
        <f t="shared" si="63"/>
        <v>12</v>
      </c>
      <c r="G1343" s="21" t="s">
        <v>432</v>
      </c>
      <c r="H1343" t="s">
        <v>433</v>
      </c>
      <c r="I1343">
        <v>36175</v>
      </c>
      <c r="J1343">
        <v>0</v>
      </c>
      <c r="K1343">
        <v>36175</v>
      </c>
      <c r="L1343">
        <v>29084.87</v>
      </c>
      <c r="M1343">
        <v>29084.87</v>
      </c>
      <c r="N1343">
        <v>18734.8</v>
      </c>
      <c r="O1343">
        <v>18734.8</v>
      </c>
    </row>
    <row r="1344" spans="1:15" x14ac:dyDescent="0.25">
      <c r="A1344" s="14" t="str">
        <f>MID(Tabla1[[#This Row],[Org 2]],1,2)</f>
        <v>11</v>
      </c>
      <c r="B1344" s="21" t="s">
        <v>150</v>
      </c>
      <c r="C1344" s="21" t="s">
        <v>156</v>
      </c>
      <c r="D1344" s="15" t="str">
        <f>VLOOKUP(Tabla1[[#This Row],[Prog.]],Hoja2!B:C,2,FALSE)</f>
        <v>Limpieza viaria</v>
      </c>
      <c r="E1344" s="16" t="str">
        <f t="shared" si="62"/>
        <v>1</v>
      </c>
      <c r="F1344" s="16" t="str">
        <f t="shared" si="63"/>
        <v>12</v>
      </c>
      <c r="G1344" s="21" t="s">
        <v>436</v>
      </c>
      <c r="H1344" t="s">
        <v>437</v>
      </c>
      <c r="I1344">
        <v>36544</v>
      </c>
      <c r="J1344">
        <v>0</v>
      </c>
      <c r="K1344">
        <v>36544</v>
      </c>
      <c r="L1344">
        <v>24502.02</v>
      </c>
      <c r="M1344">
        <v>24502.02</v>
      </c>
      <c r="N1344">
        <v>17025.599999999999</v>
      </c>
      <c r="O1344">
        <v>17025.599999999999</v>
      </c>
    </row>
    <row r="1345" spans="1:15" x14ac:dyDescent="0.25">
      <c r="A1345" s="14" t="str">
        <f>MID(Tabla1[[#This Row],[Org 2]],1,2)</f>
        <v>11</v>
      </c>
      <c r="B1345" s="21" t="s">
        <v>150</v>
      </c>
      <c r="C1345" s="21" t="s">
        <v>156</v>
      </c>
      <c r="D1345" s="15" t="str">
        <f>VLOOKUP(Tabla1[[#This Row],[Prog.]],Hoja2!B:C,2,FALSE)</f>
        <v>Limpieza viaria</v>
      </c>
      <c r="E1345" s="16" t="str">
        <f t="shared" si="62"/>
        <v>1</v>
      </c>
      <c r="F1345" s="16" t="str">
        <f t="shared" si="63"/>
        <v>12</v>
      </c>
      <c r="G1345" s="21" t="s">
        <v>438</v>
      </c>
      <c r="H1345" t="s">
        <v>439</v>
      </c>
      <c r="I1345">
        <v>20651</v>
      </c>
      <c r="J1345">
        <v>0</v>
      </c>
      <c r="K1345">
        <v>20651</v>
      </c>
      <c r="L1345">
        <v>20100.349999999999</v>
      </c>
      <c r="M1345">
        <v>20100.349999999999</v>
      </c>
      <c r="N1345">
        <v>14888.79</v>
      </c>
      <c r="O1345">
        <v>14888.79</v>
      </c>
    </row>
    <row r="1346" spans="1:15" x14ac:dyDescent="0.25">
      <c r="A1346" s="14" t="str">
        <f>MID(Tabla1[[#This Row],[Org 2]],1,2)</f>
        <v>11</v>
      </c>
      <c r="B1346" s="21" t="s">
        <v>150</v>
      </c>
      <c r="C1346" s="21" t="s">
        <v>156</v>
      </c>
      <c r="D1346" s="15" t="str">
        <f>VLOOKUP(Tabla1[[#This Row],[Prog.]],Hoja2!B:C,2,FALSE)</f>
        <v>Limpieza viaria</v>
      </c>
      <c r="E1346" s="16" t="str">
        <f t="shared" si="62"/>
        <v>1</v>
      </c>
      <c r="F1346" s="16" t="str">
        <f t="shared" si="63"/>
        <v>12</v>
      </c>
      <c r="G1346" s="21" t="s">
        <v>440</v>
      </c>
      <c r="H1346" t="s">
        <v>441</v>
      </c>
      <c r="I1346">
        <v>9703</v>
      </c>
      <c r="J1346">
        <v>0</v>
      </c>
      <c r="K1346">
        <v>9703</v>
      </c>
      <c r="L1346">
        <v>7766.67</v>
      </c>
      <c r="M1346">
        <v>7766.67</v>
      </c>
      <c r="N1346">
        <v>5458.6</v>
      </c>
      <c r="O1346">
        <v>5458.6</v>
      </c>
    </row>
    <row r="1347" spans="1:15" x14ac:dyDescent="0.25">
      <c r="A1347" s="14" t="str">
        <f>MID(Tabla1[[#This Row],[Org 2]],1,2)</f>
        <v>11</v>
      </c>
      <c r="B1347" s="21" t="s">
        <v>150</v>
      </c>
      <c r="C1347" s="21" t="s">
        <v>156</v>
      </c>
      <c r="D1347" s="15" t="str">
        <f>VLOOKUP(Tabla1[[#This Row],[Prog.]],Hoja2!B:C,2,FALSE)</f>
        <v>Limpieza viaria</v>
      </c>
      <c r="E1347" s="16" t="str">
        <f t="shared" ref="E1347:E1354" si="64">LEFT(G1347,1)</f>
        <v>1</v>
      </c>
      <c r="F1347" s="16" t="str">
        <f t="shared" ref="F1347:F1354" si="65">LEFT(G1347,2)</f>
        <v>12</v>
      </c>
      <c r="G1347" s="21" t="s">
        <v>442</v>
      </c>
      <c r="H1347" t="s">
        <v>443</v>
      </c>
      <c r="I1347">
        <v>56103</v>
      </c>
      <c r="J1347">
        <v>0</v>
      </c>
      <c r="K1347">
        <v>56103</v>
      </c>
      <c r="L1347">
        <v>56359.68</v>
      </c>
      <c r="M1347">
        <v>56359.68</v>
      </c>
      <c r="N1347">
        <v>28677.71</v>
      </c>
      <c r="O1347">
        <v>28677.71</v>
      </c>
    </row>
    <row r="1348" spans="1:15" x14ac:dyDescent="0.25">
      <c r="A1348" s="14" t="str">
        <f>MID(Tabla1[[#This Row],[Org 2]],1,2)</f>
        <v>11</v>
      </c>
      <c r="B1348" s="21" t="s">
        <v>150</v>
      </c>
      <c r="C1348" s="21" t="s">
        <v>156</v>
      </c>
      <c r="D1348" s="15" t="str">
        <f>VLOOKUP(Tabla1[[#This Row],[Prog.]],Hoja2!B:C,2,FALSE)</f>
        <v>Limpieza viaria</v>
      </c>
      <c r="E1348" s="16" t="str">
        <f t="shared" si="64"/>
        <v>1</v>
      </c>
      <c r="F1348" s="16" t="str">
        <f t="shared" si="65"/>
        <v>12</v>
      </c>
      <c r="G1348" s="21" t="s">
        <v>444</v>
      </c>
      <c r="H1348" t="s">
        <v>445</v>
      </c>
      <c r="I1348">
        <v>128272</v>
      </c>
      <c r="J1348">
        <v>0</v>
      </c>
      <c r="K1348">
        <v>128272</v>
      </c>
      <c r="L1348">
        <v>103540.67</v>
      </c>
      <c r="M1348">
        <v>103540.67</v>
      </c>
      <c r="N1348">
        <v>76692.479999999996</v>
      </c>
      <c r="O1348">
        <v>76692.479999999996</v>
      </c>
    </row>
    <row r="1349" spans="1:15" x14ac:dyDescent="0.25">
      <c r="A1349" s="14" t="str">
        <f>MID(Tabla1[[#This Row],[Org 2]],1,2)</f>
        <v>11</v>
      </c>
      <c r="B1349" s="21" t="s">
        <v>150</v>
      </c>
      <c r="C1349" s="21" t="s">
        <v>156</v>
      </c>
      <c r="D1349" s="15" t="str">
        <f>VLOOKUP(Tabla1[[#This Row],[Prog.]],Hoja2!B:C,2,FALSE)</f>
        <v>Limpieza viaria</v>
      </c>
      <c r="E1349" s="16" t="str">
        <f t="shared" si="64"/>
        <v>1</v>
      </c>
      <c r="F1349" s="16" t="str">
        <f t="shared" si="65"/>
        <v>12</v>
      </c>
      <c r="G1349" s="21" t="s">
        <v>446</v>
      </c>
      <c r="H1349" t="s">
        <v>447</v>
      </c>
      <c r="I1349">
        <v>5731</v>
      </c>
      <c r="J1349">
        <v>0</v>
      </c>
      <c r="K1349">
        <v>5731</v>
      </c>
      <c r="L1349">
        <v>4635.1499999999996</v>
      </c>
      <c r="M1349">
        <v>4635.1499999999996</v>
      </c>
      <c r="N1349">
        <v>3654.58</v>
      </c>
      <c r="O1349">
        <v>3654.58</v>
      </c>
    </row>
    <row r="1350" spans="1:15" x14ac:dyDescent="0.25">
      <c r="A1350" s="14" t="str">
        <f>MID(Tabla1[[#This Row],[Org 2]],1,2)</f>
        <v>11</v>
      </c>
      <c r="B1350" s="21" t="s">
        <v>150</v>
      </c>
      <c r="C1350" s="21" t="s">
        <v>156</v>
      </c>
      <c r="D1350" s="15" t="str">
        <f>VLOOKUP(Tabla1[[#This Row],[Prog.]],Hoja2!B:C,2,FALSE)</f>
        <v>Limpieza viaria</v>
      </c>
      <c r="E1350" s="16" t="str">
        <f t="shared" si="64"/>
        <v>1</v>
      </c>
      <c r="F1350" s="16" t="str">
        <f t="shared" si="65"/>
        <v>13</v>
      </c>
      <c r="G1350" s="21" t="s">
        <v>448</v>
      </c>
      <c r="H1350" t="s">
        <v>431</v>
      </c>
      <c r="I1350">
        <v>4133015</v>
      </c>
      <c r="J1350">
        <v>0</v>
      </c>
      <c r="K1350">
        <v>4133015</v>
      </c>
      <c r="L1350">
        <v>3622839.16</v>
      </c>
      <c r="M1350">
        <v>3622839.16</v>
      </c>
      <c r="N1350">
        <v>3038766.89</v>
      </c>
      <c r="O1350">
        <v>3038766.89</v>
      </c>
    </row>
    <row r="1351" spans="1:15" x14ac:dyDescent="0.25">
      <c r="A1351" s="14" t="str">
        <f>MID(Tabla1[[#This Row],[Org 2]],1,2)</f>
        <v>11</v>
      </c>
      <c r="B1351" s="21" t="s">
        <v>150</v>
      </c>
      <c r="C1351" s="21" t="s">
        <v>156</v>
      </c>
      <c r="D1351" s="15" t="str">
        <f>VLOOKUP(Tabla1[[#This Row],[Prog.]],Hoja2!B:C,2,FALSE)</f>
        <v>Limpieza viaria</v>
      </c>
      <c r="E1351" s="16" t="str">
        <f t="shared" si="64"/>
        <v>1</v>
      </c>
      <c r="F1351" s="16" t="str">
        <f t="shared" si="65"/>
        <v>13</v>
      </c>
      <c r="G1351" s="21" t="s">
        <v>585</v>
      </c>
      <c r="H1351" t="s">
        <v>586</v>
      </c>
      <c r="I1351">
        <v>150000</v>
      </c>
      <c r="J1351">
        <v>0</v>
      </c>
      <c r="K1351">
        <v>150000</v>
      </c>
      <c r="L1351">
        <v>157799.07999999999</v>
      </c>
      <c r="M1351">
        <v>157799.07999999999</v>
      </c>
      <c r="N1351">
        <v>148173.12</v>
      </c>
      <c r="O1351">
        <v>148173.12</v>
      </c>
    </row>
    <row r="1352" spans="1:15" x14ac:dyDescent="0.25">
      <c r="A1352" s="14" t="str">
        <f>MID(Tabla1[[#This Row],[Org 2]],1,2)</f>
        <v>11</v>
      </c>
      <c r="B1352" s="21" t="s">
        <v>150</v>
      </c>
      <c r="C1352" s="21" t="s">
        <v>156</v>
      </c>
      <c r="D1352" s="15" t="str">
        <f>VLOOKUP(Tabla1[[#This Row],[Prog.]],Hoja2!B:C,2,FALSE)</f>
        <v>Limpieza viaria</v>
      </c>
      <c r="E1352" s="16" t="str">
        <f t="shared" si="64"/>
        <v>1</v>
      </c>
      <c r="F1352" s="16" t="str">
        <f t="shared" si="65"/>
        <v>13</v>
      </c>
      <c r="G1352" s="21" t="s">
        <v>449</v>
      </c>
      <c r="H1352" t="s">
        <v>450</v>
      </c>
      <c r="I1352">
        <v>4672505</v>
      </c>
      <c r="J1352">
        <v>198000</v>
      </c>
      <c r="K1352">
        <v>4870505</v>
      </c>
      <c r="L1352">
        <v>4689492.25</v>
      </c>
      <c r="M1352">
        <v>4689492.25</v>
      </c>
      <c r="N1352">
        <v>4202012.09</v>
      </c>
      <c r="O1352">
        <v>4202012.09</v>
      </c>
    </row>
    <row r="1353" spans="1:15" x14ac:dyDescent="0.25">
      <c r="A1353" s="14" t="str">
        <f>MID(Tabla1[[#This Row],[Org 2]],1,2)</f>
        <v>11</v>
      </c>
      <c r="B1353" s="21" t="s">
        <v>150</v>
      </c>
      <c r="C1353" s="21" t="s">
        <v>156</v>
      </c>
      <c r="D1353" s="15" t="str">
        <f>VLOOKUP(Tabla1[[#This Row],[Prog.]],Hoja2!B:C,2,FALSE)</f>
        <v>Limpieza viaria</v>
      </c>
      <c r="E1353" s="16" t="str">
        <f t="shared" si="64"/>
        <v>1</v>
      </c>
      <c r="F1353" s="16" t="str">
        <f t="shared" si="65"/>
        <v>13</v>
      </c>
      <c r="G1353" s="21" t="s">
        <v>451</v>
      </c>
      <c r="H1353" t="s">
        <v>452</v>
      </c>
      <c r="I1353">
        <v>535000</v>
      </c>
      <c r="J1353">
        <v>0</v>
      </c>
      <c r="K1353">
        <v>535000</v>
      </c>
      <c r="L1353">
        <v>1154652.21</v>
      </c>
      <c r="M1353">
        <v>1154652.21</v>
      </c>
      <c r="N1353">
        <v>906424.41</v>
      </c>
      <c r="O1353">
        <v>906424.41</v>
      </c>
    </row>
    <row r="1354" spans="1:15" x14ac:dyDescent="0.25">
      <c r="A1354" s="14" t="str">
        <f>MID(Tabla1[[#This Row],[Org 2]],1,2)</f>
        <v>11</v>
      </c>
      <c r="B1354" s="21" t="s">
        <v>150</v>
      </c>
      <c r="C1354" s="21" t="s">
        <v>156</v>
      </c>
      <c r="D1354" s="15" t="str">
        <f>VLOOKUP(Tabla1[[#This Row],[Prog.]],Hoja2!B:C,2,FALSE)</f>
        <v>Limpieza viaria</v>
      </c>
      <c r="E1354" s="16" t="str">
        <f t="shared" si="64"/>
        <v>1</v>
      </c>
      <c r="F1354" s="16" t="str">
        <f t="shared" si="65"/>
        <v>15</v>
      </c>
      <c r="G1354" s="21" t="s">
        <v>709</v>
      </c>
      <c r="H1354" t="s">
        <v>710</v>
      </c>
      <c r="I1354">
        <v>79000</v>
      </c>
      <c r="J1354">
        <v>0</v>
      </c>
      <c r="K1354">
        <v>79000</v>
      </c>
      <c r="L1354">
        <v>79000</v>
      </c>
      <c r="M1354">
        <v>79000</v>
      </c>
      <c r="N1354">
        <v>78858.31</v>
      </c>
      <c r="O1354">
        <v>78858.31</v>
      </c>
    </row>
    <row r="1355" spans="1:15" x14ac:dyDescent="0.25">
      <c r="A1355" s="14" t="str">
        <f>MID(Tabla1[[#This Row],[Org 2]],1,2)</f>
        <v>11</v>
      </c>
      <c r="B1355" s="21" t="s">
        <v>150</v>
      </c>
      <c r="C1355" s="21" t="s">
        <v>156</v>
      </c>
      <c r="D1355" s="15" t="str">
        <f>VLOOKUP(Tabla1[[#This Row],[Prog.]],Hoja2!B:C,2,FALSE)</f>
        <v>Limpieza viaria</v>
      </c>
      <c r="E1355" s="16" t="str">
        <f t="shared" ref="E1355:E1358" si="66">LEFT(G1355,1)</f>
        <v>1</v>
      </c>
      <c r="F1355" s="16" t="str">
        <f t="shared" ref="F1355:F1358" si="67">LEFT(G1355,2)</f>
        <v>15</v>
      </c>
      <c r="G1355" s="21" t="s">
        <v>587</v>
      </c>
      <c r="H1355" t="s">
        <v>588</v>
      </c>
      <c r="I1355">
        <v>0</v>
      </c>
      <c r="J1355">
        <v>5000</v>
      </c>
      <c r="K1355">
        <v>5000</v>
      </c>
      <c r="L1355">
        <v>3039.46</v>
      </c>
      <c r="M1355">
        <v>3039.46</v>
      </c>
      <c r="N1355">
        <v>1539.46</v>
      </c>
      <c r="O1355">
        <v>1539.46</v>
      </c>
    </row>
    <row r="1356" spans="1:15" x14ac:dyDescent="0.25">
      <c r="A1356" s="14" t="str">
        <f>MID(Tabla1[[#This Row],[Org 2]],1,2)</f>
        <v>11</v>
      </c>
      <c r="B1356" s="21" t="s">
        <v>150</v>
      </c>
      <c r="C1356" s="21" t="s">
        <v>156</v>
      </c>
      <c r="D1356" s="15" t="str">
        <f>VLOOKUP(Tabla1[[#This Row],[Prog.]],Hoja2!B:C,2,FALSE)</f>
        <v>Limpieza viaria</v>
      </c>
      <c r="E1356" s="16" t="str">
        <f t="shared" si="66"/>
        <v>2</v>
      </c>
      <c r="F1356" s="16" t="str">
        <f t="shared" si="67"/>
        <v>20</v>
      </c>
      <c r="G1356" s="21" t="s">
        <v>604</v>
      </c>
      <c r="H1356" t="s">
        <v>605</v>
      </c>
      <c r="I1356">
        <v>10000</v>
      </c>
      <c r="J1356">
        <v>0</v>
      </c>
      <c r="K1356">
        <v>10000</v>
      </c>
      <c r="L1356">
        <v>9012.2999999999993</v>
      </c>
      <c r="M1356">
        <v>9012.2999999999993</v>
      </c>
      <c r="N1356">
        <v>6008.16</v>
      </c>
      <c r="O1356">
        <v>6008.16</v>
      </c>
    </row>
    <row r="1357" spans="1:15" x14ac:dyDescent="0.25">
      <c r="A1357" s="14" t="str">
        <f>MID(Tabla1[[#This Row],[Org 2]],1,2)</f>
        <v>11</v>
      </c>
      <c r="B1357" s="21" t="s">
        <v>150</v>
      </c>
      <c r="C1357" s="21" t="s">
        <v>156</v>
      </c>
      <c r="D1357" s="15" t="str">
        <f>VLOOKUP(Tabla1[[#This Row],[Prog.]],Hoja2!B:C,2,FALSE)</f>
        <v>Limpieza viaria</v>
      </c>
      <c r="E1357" s="16" t="str">
        <f t="shared" si="66"/>
        <v>2</v>
      </c>
      <c r="F1357" s="16" t="str">
        <f t="shared" si="67"/>
        <v>20</v>
      </c>
      <c r="G1357" s="21" t="s">
        <v>455</v>
      </c>
      <c r="H1357" t="s">
        <v>456</v>
      </c>
      <c r="I1357">
        <v>18150</v>
      </c>
      <c r="J1357">
        <v>-18150</v>
      </c>
      <c r="K1357">
        <v>0</v>
      </c>
      <c r="L1357">
        <v>0</v>
      </c>
      <c r="M1357">
        <v>0</v>
      </c>
      <c r="N1357">
        <v>0</v>
      </c>
      <c r="O1357">
        <v>0</v>
      </c>
    </row>
    <row r="1358" spans="1:15" x14ac:dyDescent="0.25">
      <c r="A1358" s="14" t="str">
        <f>MID(Tabla1[[#This Row],[Org 2]],1,2)</f>
        <v>11</v>
      </c>
      <c r="B1358" s="21" t="s">
        <v>150</v>
      </c>
      <c r="C1358" s="21" t="s">
        <v>156</v>
      </c>
      <c r="D1358" s="15" t="str">
        <f>VLOOKUP(Tabla1[[#This Row],[Prog.]],Hoja2!B:C,2,FALSE)</f>
        <v>Limpieza viaria</v>
      </c>
      <c r="E1358" s="16" t="str">
        <f t="shared" si="66"/>
        <v>2</v>
      </c>
      <c r="F1358" s="16" t="str">
        <f t="shared" si="67"/>
        <v>20</v>
      </c>
      <c r="G1358" s="21" t="s">
        <v>457</v>
      </c>
      <c r="H1358" t="s">
        <v>458</v>
      </c>
      <c r="I1358">
        <v>5000</v>
      </c>
      <c r="J1358">
        <v>-5000</v>
      </c>
      <c r="K1358">
        <v>0</v>
      </c>
      <c r="L1358">
        <v>0</v>
      </c>
      <c r="M1358">
        <v>0</v>
      </c>
      <c r="N1358">
        <v>0</v>
      </c>
      <c r="O1358">
        <v>0</v>
      </c>
    </row>
    <row r="1359" spans="1:15" x14ac:dyDescent="0.25">
      <c r="A1359" s="14" t="str">
        <f>MID(Tabla1[[#This Row],[Org 2]],1,2)</f>
        <v>11</v>
      </c>
      <c r="B1359" s="21" t="s">
        <v>150</v>
      </c>
      <c r="C1359" s="21" t="s">
        <v>156</v>
      </c>
      <c r="D1359" s="15" t="str">
        <f>VLOOKUP(Tabla1[[#This Row],[Prog.]],Hoja2!B:C,2,FALSE)</f>
        <v>Limpieza viaria</v>
      </c>
      <c r="E1359" s="16" t="str">
        <f t="shared" ref="E1359:E1366" si="68">LEFT(G1359,1)</f>
        <v>2</v>
      </c>
      <c r="F1359" s="16" t="str">
        <f t="shared" ref="F1359:F1366" si="69">LEFT(G1359,2)</f>
        <v>21</v>
      </c>
      <c r="G1359" s="21" t="s">
        <v>459</v>
      </c>
      <c r="H1359" t="s">
        <v>460</v>
      </c>
      <c r="I1359">
        <v>5000</v>
      </c>
      <c r="J1359">
        <v>0</v>
      </c>
      <c r="K1359">
        <v>5000</v>
      </c>
      <c r="L1359">
        <v>14796.5</v>
      </c>
      <c r="M1359">
        <v>14796.5</v>
      </c>
      <c r="N1359">
        <v>9504.07</v>
      </c>
      <c r="O1359">
        <v>9504.07</v>
      </c>
    </row>
    <row r="1360" spans="1:15" x14ac:dyDescent="0.25">
      <c r="A1360" s="14" t="str">
        <f>MID(Tabla1[[#This Row],[Org 2]],1,2)</f>
        <v>11</v>
      </c>
      <c r="B1360" s="21" t="s">
        <v>150</v>
      </c>
      <c r="C1360" s="21" t="s">
        <v>156</v>
      </c>
      <c r="D1360" s="15" t="str">
        <f>VLOOKUP(Tabla1[[#This Row],[Prog.]],Hoja2!B:C,2,FALSE)</f>
        <v>Limpieza viaria</v>
      </c>
      <c r="E1360" s="16" t="str">
        <f t="shared" si="68"/>
        <v>2</v>
      </c>
      <c r="F1360" s="16" t="str">
        <f t="shared" si="69"/>
        <v>21</v>
      </c>
      <c r="G1360" s="21" t="s">
        <v>461</v>
      </c>
      <c r="H1360" t="s">
        <v>462</v>
      </c>
      <c r="I1360">
        <v>20000</v>
      </c>
      <c r="J1360">
        <v>0</v>
      </c>
      <c r="K1360">
        <v>20000</v>
      </c>
      <c r="L1360">
        <v>242</v>
      </c>
      <c r="M1360">
        <v>242</v>
      </c>
      <c r="N1360">
        <v>0</v>
      </c>
      <c r="O1360">
        <v>0</v>
      </c>
    </row>
    <row r="1361" spans="1:15" x14ac:dyDescent="0.25">
      <c r="A1361" s="14" t="str">
        <f>MID(Tabla1[[#This Row],[Org 2]],1,2)</f>
        <v>11</v>
      </c>
      <c r="B1361" s="21" t="s">
        <v>150</v>
      </c>
      <c r="C1361" s="21" t="s">
        <v>156</v>
      </c>
      <c r="D1361" s="15" t="str">
        <f>VLOOKUP(Tabla1[[#This Row],[Prog.]],Hoja2!B:C,2,FALSE)</f>
        <v>Limpieza viaria</v>
      </c>
      <c r="E1361" s="16" t="str">
        <f t="shared" si="68"/>
        <v>2</v>
      </c>
      <c r="F1361" s="16" t="str">
        <f t="shared" si="69"/>
        <v>21</v>
      </c>
      <c r="G1361" s="21" t="s">
        <v>463</v>
      </c>
      <c r="H1361" t="s">
        <v>464</v>
      </c>
      <c r="I1361">
        <v>180000</v>
      </c>
      <c r="J1361">
        <v>23150</v>
      </c>
      <c r="K1361">
        <v>203150</v>
      </c>
      <c r="L1361">
        <v>202932.27</v>
      </c>
      <c r="M1361">
        <v>151179.35</v>
      </c>
      <c r="N1361">
        <v>138474.35</v>
      </c>
      <c r="O1361">
        <v>138474.35</v>
      </c>
    </row>
    <row r="1362" spans="1:15" x14ac:dyDescent="0.25">
      <c r="A1362" s="14" t="str">
        <f>MID(Tabla1[[#This Row],[Org 2]],1,2)</f>
        <v>11</v>
      </c>
      <c r="B1362" s="21" t="s">
        <v>150</v>
      </c>
      <c r="C1362" s="21" t="s">
        <v>156</v>
      </c>
      <c r="D1362" s="15" t="str">
        <f>VLOOKUP(Tabla1[[#This Row],[Prog.]],Hoja2!B:C,2,FALSE)</f>
        <v>Limpieza viaria</v>
      </c>
      <c r="E1362" s="16" t="str">
        <f t="shared" si="68"/>
        <v>2</v>
      </c>
      <c r="F1362" s="16" t="str">
        <f t="shared" si="69"/>
        <v>21</v>
      </c>
      <c r="G1362" s="21" t="s">
        <v>932</v>
      </c>
      <c r="H1362" t="s">
        <v>933</v>
      </c>
      <c r="I1362">
        <v>5000</v>
      </c>
      <c r="J1362">
        <v>0</v>
      </c>
      <c r="K1362">
        <v>5000</v>
      </c>
      <c r="L1362">
        <v>0</v>
      </c>
      <c r="M1362">
        <v>0</v>
      </c>
      <c r="N1362">
        <v>0</v>
      </c>
      <c r="O1362">
        <v>0</v>
      </c>
    </row>
    <row r="1363" spans="1:15" x14ac:dyDescent="0.25">
      <c r="A1363" s="14" t="str">
        <f>MID(Tabla1[[#This Row],[Org 2]],1,2)</f>
        <v>11</v>
      </c>
      <c r="B1363" s="21" t="s">
        <v>150</v>
      </c>
      <c r="C1363" s="21" t="s">
        <v>156</v>
      </c>
      <c r="D1363" s="15" t="str">
        <f>VLOOKUP(Tabla1[[#This Row],[Prog.]],Hoja2!B:C,2,FALSE)</f>
        <v>Limpieza viaria</v>
      </c>
      <c r="E1363" s="16" t="str">
        <f t="shared" si="68"/>
        <v>2</v>
      </c>
      <c r="F1363" s="16" t="str">
        <f t="shared" si="69"/>
        <v>22</v>
      </c>
      <c r="G1363" s="21" t="s">
        <v>469</v>
      </c>
      <c r="H1363" t="s">
        <v>470</v>
      </c>
      <c r="I1363">
        <v>67000</v>
      </c>
      <c r="J1363">
        <v>0</v>
      </c>
      <c r="K1363">
        <v>67000</v>
      </c>
      <c r="L1363">
        <v>56000</v>
      </c>
      <c r="M1363">
        <v>56000</v>
      </c>
      <c r="N1363">
        <v>40515.230000000003</v>
      </c>
      <c r="O1363">
        <v>40515.230000000003</v>
      </c>
    </row>
    <row r="1364" spans="1:15" x14ac:dyDescent="0.25">
      <c r="A1364" s="14" t="str">
        <f>MID(Tabla1[[#This Row],[Org 2]],1,2)</f>
        <v>11</v>
      </c>
      <c r="B1364" s="21" t="s">
        <v>150</v>
      </c>
      <c r="C1364" s="21" t="s">
        <v>156</v>
      </c>
      <c r="D1364" s="15" t="str">
        <f>VLOOKUP(Tabla1[[#This Row],[Prog.]],Hoja2!B:C,2,FALSE)</f>
        <v>Limpieza viaria</v>
      </c>
      <c r="E1364" s="16" t="str">
        <f t="shared" si="68"/>
        <v>2</v>
      </c>
      <c r="F1364" s="16" t="str">
        <f t="shared" si="69"/>
        <v>22</v>
      </c>
      <c r="G1364" s="21" t="s">
        <v>590</v>
      </c>
      <c r="H1364" t="s">
        <v>591</v>
      </c>
      <c r="I1364">
        <v>290000</v>
      </c>
      <c r="J1364">
        <v>-27761.62</v>
      </c>
      <c r="K1364">
        <v>262238.38</v>
      </c>
      <c r="L1364">
        <v>103056.37</v>
      </c>
      <c r="M1364">
        <v>103056.37</v>
      </c>
      <c r="N1364">
        <v>67378.12</v>
      </c>
      <c r="O1364">
        <v>67378.12</v>
      </c>
    </row>
    <row r="1365" spans="1:15" x14ac:dyDescent="0.25">
      <c r="A1365" s="14" t="str">
        <f>MID(Tabla1[[#This Row],[Org 2]],1,2)</f>
        <v>11</v>
      </c>
      <c r="B1365" s="21" t="s">
        <v>150</v>
      </c>
      <c r="C1365" s="21" t="s">
        <v>156</v>
      </c>
      <c r="D1365" s="15" t="str">
        <f>VLOOKUP(Tabla1[[#This Row],[Prog.]],Hoja2!B:C,2,FALSE)</f>
        <v>Limpieza viaria</v>
      </c>
      <c r="E1365" s="16" t="str">
        <f t="shared" si="68"/>
        <v>2</v>
      </c>
      <c r="F1365" s="16" t="str">
        <f t="shared" si="69"/>
        <v>22</v>
      </c>
      <c r="G1365" s="21" t="s">
        <v>592</v>
      </c>
      <c r="H1365" t="s">
        <v>593</v>
      </c>
      <c r="I1365">
        <v>250000</v>
      </c>
      <c r="J1365">
        <v>0</v>
      </c>
      <c r="K1365">
        <v>250000</v>
      </c>
      <c r="L1365">
        <v>267440.65000000002</v>
      </c>
      <c r="M1365">
        <v>266335.69</v>
      </c>
      <c r="N1365">
        <v>40911.08</v>
      </c>
      <c r="O1365">
        <v>40911.08</v>
      </c>
    </row>
    <row r="1366" spans="1:15" x14ac:dyDescent="0.25">
      <c r="A1366" s="14" t="str">
        <f>MID(Tabla1[[#This Row],[Org 2]],1,2)</f>
        <v>11</v>
      </c>
      <c r="B1366" s="21" t="s">
        <v>150</v>
      </c>
      <c r="C1366" s="21" t="s">
        <v>156</v>
      </c>
      <c r="D1366" s="15" t="str">
        <f>VLOOKUP(Tabla1[[#This Row],[Prog.]],Hoja2!B:C,2,FALSE)</f>
        <v>Limpieza viaria</v>
      </c>
      <c r="E1366" s="16" t="str">
        <f t="shared" si="68"/>
        <v>2</v>
      </c>
      <c r="F1366" s="16" t="str">
        <f t="shared" si="69"/>
        <v>22</v>
      </c>
      <c r="G1366" s="21" t="s">
        <v>707</v>
      </c>
      <c r="H1366" t="s">
        <v>708</v>
      </c>
      <c r="I1366">
        <v>3000</v>
      </c>
      <c r="J1366">
        <v>0</v>
      </c>
      <c r="K1366">
        <v>3000</v>
      </c>
      <c r="L1366">
        <v>4500</v>
      </c>
      <c r="M1366">
        <v>4500</v>
      </c>
      <c r="N1366">
        <v>4500</v>
      </c>
      <c r="O1366">
        <v>4500</v>
      </c>
    </row>
    <row r="1367" spans="1:15" x14ac:dyDescent="0.25">
      <c r="A1367" s="14" t="str">
        <f>MID(Tabla1[[#This Row],[Org 2]],1,2)</f>
        <v>11</v>
      </c>
      <c r="B1367" s="21" t="s">
        <v>150</v>
      </c>
      <c r="C1367" s="21" t="s">
        <v>156</v>
      </c>
      <c r="D1367" s="15" t="str">
        <f>VLOOKUP(Tabla1[[#This Row],[Prog.]],Hoja2!B:C,2,FALSE)</f>
        <v>Limpieza viaria</v>
      </c>
      <c r="E1367" s="16" t="str">
        <f t="shared" ref="E1367:E1379" si="70">LEFT(G1367,1)</f>
        <v>2</v>
      </c>
      <c r="F1367" s="16" t="str">
        <f t="shared" ref="F1367:F1379" si="71">LEFT(G1367,2)</f>
        <v>22</v>
      </c>
      <c r="G1367" s="21" t="s">
        <v>594</v>
      </c>
      <c r="H1367" t="s">
        <v>595</v>
      </c>
      <c r="I1367">
        <v>52000</v>
      </c>
      <c r="J1367">
        <v>0</v>
      </c>
      <c r="K1367">
        <v>52000</v>
      </c>
      <c r="L1367">
        <v>48176.25</v>
      </c>
      <c r="M1367">
        <v>35508.089999999997</v>
      </c>
      <c r="N1367">
        <v>32331.84</v>
      </c>
      <c r="O1367">
        <v>32331.84</v>
      </c>
    </row>
    <row r="1368" spans="1:15" x14ac:dyDescent="0.25">
      <c r="A1368" s="14" t="str">
        <f>MID(Tabla1[[#This Row],[Org 2]],1,2)</f>
        <v>11</v>
      </c>
      <c r="B1368" s="21" t="s">
        <v>150</v>
      </c>
      <c r="C1368" s="21" t="s">
        <v>156</v>
      </c>
      <c r="D1368" s="15" t="str">
        <f>VLOOKUP(Tabla1[[#This Row],[Prog.]],Hoja2!B:C,2,FALSE)</f>
        <v>Limpieza viaria</v>
      </c>
      <c r="E1368" s="16" t="str">
        <f t="shared" si="70"/>
        <v>2</v>
      </c>
      <c r="F1368" s="16" t="str">
        <f t="shared" si="71"/>
        <v>22</v>
      </c>
      <c r="G1368" s="21" t="s">
        <v>473</v>
      </c>
      <c r="H1368" t="s">
        <v>474</v>
      </c>
      <c r="I1368">
        <v>31850</v>
      </c>
      <c r="J1368">
        <v>0</v>
      </c>
      <c r="K1368">
        <v>31850</v>
      </c>
      <c r="L1368">
        <v>53171.85</v>
      </c>
      <c r="M1368">
        <v>32187.67</v>
      </c>
      <c r="N1368">
        <v>31682.46</v>
      </c>
      <c r="O1368">
        <v>31682.46</v>
      </c>
    </row>
    <row r="1369" spans="1:15" x14ac:dyDescent="0.25">
      <c r="A1369" s="14" t="str">
        <f>MID(Tabla1[[#This Row],[Org 2]],1,2)</f>
        <v>11</v>
      </c>
      <c r="B1369" s="21" t="s">
        <v>150</v>
      </c>
      <c r="C1369" s="21" t="s">
        <v>156</v>
      </c>
      <c r="D1369" s="15" t="str">
        <f>VLOOKUP(Tabla1[[#This Row],[Prog.]],Hoja2!B:C,2,FALSE)</f>
        <v>Limpieza viaria</v>
      </c>
      <c r="E1369" s="16" t="str">
        <f t="shared" si="70"/>
        <v>2</v>
      </c>
      <c r="F1369" s="16" t="str">
        <f t="shared" si="71"/>
        <v>22</v>
      </c>
      <c r="G1369" s="21" t="s">
        <v>934</v>
      </c>
      <c r="H1369" t="s">
        <v>935</v>
      </c>
      <c r="I1369">
        <v>5000</v>
      </c>
      <c r="J1369">
        <v>0</v>
      </c>
      <c r="K1369">
        <v>5000</v>
      </c>
      <c r="L1369">
        <v>0</v>
      </c>
      <c r="M1369">
        <v>0</v>
      </c>
      <c r="N1369">
        <v>0</v>
      </c>
      <c r="O1369">
        <v>0</v>
      </c>
    </row>
    <row r="1370" spans="1:15" x14ac:dyDescent="0.25">
      <c r="A1370" s="14" t="str">
        <f>MID(Tabla1[[#This Row],[Org 2]],1,2)</f>
        <v>11</v>
      </c>
      <c r="B1370" s="21" t="s">
        <v>150</v>
      </c>
      <c r="C1370" s="21" t="s">
        <v>156</v>
      </c>
      <c r="D1370" s="15" t="str">
        <f>VLOOKUP(Tabla1[[#This Row],[Prog.]],Hoja2!B:C,2,FALSE)</f>
        <v>Limpieza viaria</v>
      </c>
      <c r="E1370" s="16" t="str">
        <f t="shared" si="70"/>
        <v>2</v>
      </c>
      <c r="F1370" s="16" t="str">
        <f t="shared" si="71"/>
        <v>22</v>
      </c>
      <c r="G1370" s="21" t="s">
        <v>485</v>
      </c>
      <c r="H1370" t="s">
        <v>486</v>
      </c>
      <c r="I1370">
        <v>150000</v>
      </c>
      <c r="J1370">
        <v>0</v>
      </c>
      <c r="K1370">
        <v>150000</v>
      </c>
      <c r="L1370">
        <v>302211.39</v>
      </c>
      <c r="M1370">
        <v>302017.27</v>
      </c>
      <c r="N1370">
        <v>220673.36</v>
      </c>
      <c r="O1370">
        <v>220673.36</v>
      </c>
    </row>
    <row r="1371" spans="1:15" x14ac:dyDescent="0.25">
      <c r="A1371" s="14" t="str">
        <f>MID(Tabla1[[#This Row],[Org 2]],1,2)</f>
        <v>11</v>
      </c>
      <c r="B1371" s="21" t="s">
        <v>150</v>
      </c>
      <c r="C1371" s="21" t="s">
        <v>156</v>
      </c>
      <c r="D1371" s="15" t="str">
        <f>VLOOKUP(Tabla1[[#This Row],[Prog.]],Hoja2!B:C,2,FALSE)</f>
        <v>Limpieza viaria</v>
      </c>
      <c r="E1371" s="16" t="str">
        <f t="shared" si="70"/>
        <v>2</v>
      </c>
      <c r="F1371" s="16" t="str">
        <f t="shared" si="71"/>
        <v>22</v>
      </c>
      <c r="G1371" s="21" t="s">
        <v>489</v>
      </c>
      <c r="H1371" t="s">
        <v>490</v>
      </c>
      <c r="I1371">
        <v>24000</v>
      </c>
      <c r="J1371">
        <v>0</v>
      </c>
      <c r="K1371">
        <v>24000</v>
      </c>
      <c r="L1371">
        <v>1706.1</v>
      </c>
      <c r="M1371">
        <v>1706.1</v>
      </c>
      <c r="N1371">
        <v>0</v>
      </c>
      <c r="O1371">
        <v>0</v>
      </c>
    </row>
    <row r="1372" spans="1:15" x14ac:dyDescent="0.25">
      <c r="A1372" s="14" t="str">
        <f>MID(Tabla1[[#This Row],[Org 2]],1,2)</f>
        <v>11</v>
      </c>
      <c r="B1372" s="21" t="s">
        <v>150</v>
      </c>
      <c r="C1372" s="21" t="s">
        <v>156</v>
      </c>
      <c r="D1372" s="15" t="str">
        <f>VLOOKUP(Tabla1[[#This Row],[Prog.]],Hoja2!B:C,2,FALSE)</f>
        <v>Limpieza viaria</v>
      </c>
      <c r="E1372" s="16" t="str">
        <f t="shared" si="70"/>
        <v>3</v>
      </c>
      <c r="F1372" s="16" t="str">
        <f t="shared" si="71"/>
        <v>35</v>
      </c>
      <c r="G1372" s="21" t="s">
        <v>937</v>
      </c>
      <c r="H1372" t="s">
        <v>938</v>
      </c>
      <c r="I1372">
        <v>12100</v>
      </c>
      <c r="J1372">
        <v>0</v>
      </c>
      <c r="K1372">
        <v>12100</v>
      </c>
      <c r="L1372">
        <v>5337.13</v>
      </c>
      <c r="M1372">
        <v>5337.13</v>
      </c>
      <c r="N1372">
        <v>2367.27</v>
      </c>
      <c r="O1372">
        <v>0</v>
      </c>
    </row>
    <row r="1373" spans="1:15" x14ac:dyDescent="0.25">
      <c r="A1373" s="14" t="str">
        <f>MID(Tabla1[[#This Row],[Org 2]],1,2)</f>
        <v>11</v>
      </c>
      <c r="B1373" s="21" t="s">
        <v>150</v>
      </c>
      <c r="C1373" s="21" t="s">
        <v>156</v>
      </c>
      <c r="D1373" s="15" t="str">
        <f>VLOOKUP(Tabla1[[#This Row],[Prog.]],Hoja2!B:C,2,FALSE)</f>
        <v>Limpieza viaria</v>
      </c>
      <c r="E1373" s="16" t="str">
        <f t="shared" si="70"/>
        <v>6</v>
      </c>
      <c r="F1373" s="16" t="str">
        <f t="shared" si="71"/>
        <v>61</v>
      </c>
      <c r="G1373" s="21" t="s">
        <v>549</v>
      </c>
      <c r="H1373" t="s">
        <v>550</v>
      </c>
      <c r="I1373">
        <v>47905</v>
      </c>
      <c r="J1373">
        <v>-21900</v>
      </c>
      <c r="K1373">
        <v>26005</v>
      </c>
      <c r="L1373">
        <v>25279.4</v>
      </c>
      <c r="M1373">
        <v>25279.4</v>
      </c>
      <c r="N1373">
        <v>25.45</v>
      </c>
      <c r="O1373">
        <v>25.45</v>
      </c>
    </row>
    <row r="1374" spans="1:15" x14ac:dyDescent="0.25">
      <c r="A1374" s="14" t="str">
        <f>MID(Tabla1[[#This Row],[Org 2]],1,2)</f>
        <v>11</v>
      </c>
      <c r="B1374" s="21" t="s">
        <v>150</v>
      </c>
      <c r="C1374" s="21" t="s">
        <v>156</v>
      </c>
      <c r="D1374" s="15" t="str">
        <f>VLOOKUP(Tabla1[[#This Row],[Prog.]],Hoja2!B:C,2,FALSE)</f>
        <v>Limpieza viaria</v>
      </c>
      <c r="E1374" s="16" t="str">
        <f t="shared" si="70"/>
        <v>6</v>
      </c>
      <c r="F1374" s="16" t="str">
        <f t="shared" si="71"/>
        <v>62</v>
      </c>
      <c r="G1374" s="21" t="s">
        <v>551</v>
      </c>
      <c r="H1374" t="s">
        <v>552</v>
      </c>
      <c r="I1374">
        <v>606645</v>
      </c>
      <c r="J1374">
        <v>150018.26999999999</v>
      </c>
      <c r="K1374">
        <v>756663.27</v>
      </c>
      <c r="L1374">
        <v>678323.71</v>
      </c>
      <c r="M1374">
        <v>678323.71</v>
      </c>
      <c r="N1374">
        <v>44058.6</v>
      </c>
      <c r="O1374">
        <v>31073.98</v>
      </c>
    </row>
    <row r="1375" spans="1:15" x14ac:dyDescent="0.25">
      <c r="A1375" s="14" t="str">
        <f>MID(Tabla1[[#This Row],[Org 2]],1,2)</f>
        <v>11</v>
      </c>
      <c r="B1375" s="21" t="s">
        <v>150</v>
      </c>
      <c r="C1375" s="21" t="s">
        <v>156</v>
      </c>
      <c r="D1375" s="15" t="str">
        <f>VLOOKUP(Tabla1[[#This Row],[Prog.]],Hoja2!B:C,2,FALSE)</f>
        <v>Limpieza viaria</v>
      </c>
      <c r="E1375" s="16" t="str">
        <f t="shared" si="70"/>
        <v>6</v>
      </c>
      <c r="F1375" s="16" t="str">
        <f t="shared" si="71"/>
        <v>62</v>
      </c>
      <c r="G1375" s="21" t="s">
        <v>553</v>
      </c>
      <c r="H1375" t="s">
        <v>554</v>
      </c>
      <c r="I1375">
        <v>1162822</v>
      </c>
      <c r="J1375">
        <v>-22360.39</v>
      </c>
      <c r="K1375">
        <v>1140461.6100000001</v>
      </c>
      <c r="L1375">
        <v>1131263.95</v>
      </c>
      <c r="M1375">
        <v>1131263.95</v>
      </c>
      <c r="N1375">
        <v>983219.17</v>
      </c>
      <c r="O1375">
        <v>942639.61</v>
      </c>
    </row>
    <row r="1376" spans="1:15" x14ac:dyDescent="0.25">
      <c r="A1376" s="14" t="str">
        <f>MID(Tabla1[[#This Row],[Org 2]],1,2)</f>
        <v>11</v>
      </c>
      <c r="B1376" s="21" t="s">
        <v>150</v>
      </c>
      <c r="C1376" s="21" t="s">
        <v>156</v>
      </c>
      <c r="D1376" s="15" t="str">
        <f>VLOOKUP(Tabla1[[#This Row],[Prog.]],Hoja2!B:C,2,FALSE)</f>
        <v>Limpieza viaria</v>
      </c>
      <c r="E1376" s="16" t="str">
        <f t="shared" si="70"/>
        <v>6</v>
      </c>
      <c r="F1376" s="16" t="str">
        <f t="shared" si="71"/>
        <v>62</v>
      </c>
      <c r="G1376" s="21" t="s">
        <v>557</v>
      </c>
      <c r="H1376" t="s">
        <v>558</v>
      </c>
      <c r="I1376">
        <v>0</v>
      </c>
      <c r="J1376">
        <v>6772.24</v>
      </c>
      <c r="K1376">
        <v>6772.24</v>
      </c>
      <c r="L1376">
        <v>6772.24</v>
      </c>
      <c r="M1376">
        <v>6772.24</v>
      </c>
      <c r="N1376">
        <v>5952.46</v>
      </c>
      <c r="O1376">
        <v>5952.46</v>
      </c>
    </row>
    <row r="1377" spans="1:15" x14ac:dyDescent="0.25">
      <c r="A1377" s="14" t="str">
        <f>MID(Tabla1[[#This Row],[Org 2]],1,2)</f>
        <v>11</v>
      </c>
      <c r="B1377" s="21" t="s">
        <v>150</v>
      </c>
      <c r="C1377" s="21" t="s">
        <v>156</v>
      </c>
      <c r="D1377" s="15" t="str">
        <f>VLOOKUP(Tabla1[[#This Row],[Prog.]],Hoja2!B:C,2,FALSE)</f>
        <v>Limpieza viaria</v>
      </c>
      <c r="E1377" s="16" t="str">
        <f t="shared" si="70"/>
        <v>6</v>
      </c>
      <c r="F1377" s="16" t="str">
        <f t="shared" si="71"/>
        <v>62</v>
      </c>
      <c r="G1377" s="21" t="s">
        <v>559</v>
      </c>
      <c r="H1377" t="s">
        <v>560</v>
      </c>
      <c r="I1377">
        <v>0</v>
      </c>
      <c r="J1377">
        <v>1483.94</v>
      </c>
      <c r="K1377">
        <v>1483.94</v>
      </c>
      <c r="L1377">
        <v>1483.94</v>
      </c>
      <c r="M1377">
        <v>1483.94</v>
      </c>
      <c r="N1377">
        <v>0</v>
      </c>
      <c r="O1377">
        <v>0</v>
      </c>
    </row>
    <row r="1378" spans="1:15" x14ac:dyDescent="0.25">
      <c r="A1378" s="14" t="str">
        <f>MID(Tabla1[[#This Row],[Org 2]],1,2)</f>
        <v>11</v>
      </c>
      <c r="B1378" s="21" t="s">
        <v>150</v>
      </c>
      <c r="C1378" s="21" t="s">
        <v>156</v>
      </c>
      <c r="D1378" s="15" t="str">
        <f>VLOOKUP(Tabla1[[#This Row],[Prog.]],Hoja2!B:C,2,FALSE)</f>
        <v>Limpieza viaria</v>
      </c>
      <c r="E1378" s="16" t="str">
        <f t="shared" si="70"/>
        <v>6</v>
      </c>
      <c r="F1378" s="16" t="str">
        <f t="shared" si="71"/>
        <v>62</v>
      </c>
      <c r="G1378" s="21" t="s">
        <v>561</v>
      </c>
      <c r="H1378" t="s">
        <v>562</v>
      </c>
      <c r="I1378">
        <v>0</v>
      </c>
      <c r="J1378">
        <v>50000</v>
      </c>
      <c r="K1378">
        <v>50000</v>
      </c>
      <c r="L1378">
        <v>0</v>
      </c>
      <c r="M1378">
        <v>0</v>
      </c>
      <c r="N1378">
        <v>0</v>
      </c>
      <c r="O1378">
        <v>0</v>
      </c>
    </row>
    <row r="1379" spans="1:15" x14ac:dyDescent="0.25">
      <c r="A1379" s="14" t="str">
        <f>MID(Tabla1[[#This Row],[Org 2]],1,2)</f>
        <v>11</v>
      </c>
      <c r="B1379" s="21" t="s">
        <v>150</v>
      </c>
      <c r="C1379" s="21" t="s">
        <v>157</v>
      </c>
      <c r="D1379" s="15" t="str">
        <f>VLOOKUP(Tabla1[[#This Row],[Prog.]],Hoja2!B:C,2,FALSE)</f>
        <v>Protección de la salubridad pública</v>
      </c>
      <c r="E1379" s="16" t="str">
        <f t="shared" si="70"/>
        <v>1</v>
      </c>
      <c r="F1379" s="16" t="str">
        <f t="shared" si="71"/>
        <v>12</v>
      </c>
      <c r="G1379" s="21" t="s">
        <v>432</v>
      </c>
      <c r="H1379" t="s">
        <v>433</v>
      </c>
      <c r="I1379">
        <v>153792</v>
      </c>
      <c r="J1379">
        <v>-30000</v>
      </c>
      <c r="K1379">
        <v>123792</v>
      </c>
      <c r="L1379">
        <v>115963.79</v>
      </c>
      <c r="M1379">
        <v>115963.79</v>
      </c>
      <c r="N1379">
        <v>90705.51</v>
      </c>
      <c r="O1379">
        <v>90705.51</v>
      </c>
    </row>
    <row r="1380" spans="1:15" x14ac:dyDescent="0.25">
      <c r="A1380" s="14" t="str">
        <f>MID(Tabla1[[#This Row],[Org 2]],1,2)</f>
        <v>11</v>
      </c>
      <c r="B1380" s="21" t="s">
        <v>150</v>
      </c>
      <c r="C1380" s="21" t="s">
        <v>157</v>
      </c>
      <c r="D1380" s="15" t="str">
        <f>VLOOKUP(Tabla1[[#This Row],[Prog.]],Hoja2!B:C,2,FALSE)</f>
        <v>Protección de la salubridad pública</v>
      </c>
      <c r="E1380" s="16" t="str">
        <f t="shared" ref="E1380:E1383" si="72">LEFT(G1380,1)</f>
        <v>1</v>
      </c>
      <c r="F1380" s="16" t="str">
        <f t="shared" ref="F1380:F1383" si="73">LEFT(G1380,2)</f>
        <v>12</v>
      </c>
      <c r="G1380" s="21" t="s">
        <v>434</v>
      </c>
      <c r="H1380" t="s">
        <v>435</v>
      </c>
      <c r="I1380">
        <v>15905</v>
      </c>
      <c r="J1380">
        <v>0</v>
      </c>
      <c r="K1380">
        <v>15905</v>
      </c>
      <c r="L1380">
        <v>116.09</v>
      </c>
      <c r="M1380">
        <v>116.09</v>
      </c>
      <c r="N1380">
        <v>16.09</v>
      </c>
      <c r="O1380">
        <v>16.09</v>
      </c>
    </row>
    <row r="1381" spans="1:15" x14ac:dyDescent="0.25">
      <c r="A1381" s="14" t="str">
        <f>MID(Tabla1[[#This Row],[Org 2]],1,2)</f>
        <v>11</v>
      </c>
      <c r="B1381" s="21" t="s">
        <v>150</v>
      </c>
      <c r="C1381" s="21" t="s">
        <v>157</v>
      </c>
      <c r="D1381" s="15" t="str">
        <f>VLOOKUP(Tabla1[[#This Row],[Prog.]],Hoja2!B:C,2,FALSE)</f>
        <v>Protección de la salubridad pública</v>
      </c>
      <c r="E1381" s="16" t="str">
        <f t="shared" si="72"/>
        <v>1</v>
      </c>
      <c r="F1381" s="16" t="str">
        <f t="shared" si="73"/>
        <v>12</v>
      </c>
      <c r="G1381" s="21" t="s">
        <v>436</v>
      </c>
      <c r="H1381" t="s">
        <v>437</v>
      </c>
      <c r="I1381">
        <v>36544</v>
      </c>
      <c r="J1381">
        <v>0</v>
      </c>
      <c r="K1381">
        <v>36544</v>
      </c>
      <c r="L1381">
        <v>12277.1</v>
      </c>
      <c r="M1381">
        <v>12277.1</v>
      </c>
      <c r="N1381">
        <v>10333.59</v>
      </c>
      <c r="O1381">
        <v>10333.59</v>
      </c>
    </row>
    <row r="1382" spans="1:15" x14ac:dyDescent="0.25">
      <c r="A1382" s="14" t="str">
        <f>MID(Tabla1[[#This Row],[Org 2]],1,2)</f>
        <v>11</v>
      </c>
      <c r="B1382" s="21" t="s">
        <v>150</v>
      </c>
      <c r="C1382" s="21" t="s">
        <v>157</v>
      </c>
      <c r="D1382" s="15" t="str">
        <f>VLOOKUP(Tabla1[[#This Row],[Prog.]],Hoja2!B:C,2,FALSE)</f>
        <v>Protección de la salubridad pública</v>
      </c>
      <c r="E1382" s="16" t="str">
        <f t="shared" si="72"/>
        <v>1</v>
      </c>
      <c r="F1382" s="16" t="str">
        <f t="shared" si="73"/>
        <v>12</v>
      </c>
      <c r="G1382" s="21" t="s">
        <v>438</v>
      </c>
      <c r="H1382" t="s">
        <v>439</v>
      </c>
      <c r="I1382">
        <v>30976</v>
      </c>
      <c r="J1382">
        <v>0</v>
      </c>
      <c r="K1382">
        <v>30976</v>
      </c>
      <c r="L1382">
        <v>41180.14</v>
      </c>
      <c r="M1382">
        <v>41180.14</v>
      </c>
      <c r="N1382">
        <v>34052.67</v>
      </c>
      <c r="O1382">
        <v>34052.67</v>
      </c>
    </row>
    <row r="1383" spans="1:15" x14ac:dyDescent="0.25">
      <c r="A1383" s="14" t="str">
        <f>MID(Tabla1[[#This Row],[Org 2]],1,2)</f>
        <v>11</v>
      </c>
      <c r="B1383" s="21" t="s">
        <v>150</v>
      </c>
      <c r="C1383" s="21" t="s">
        <v>157</v>
      </c>
      <c r="D1383" s="15" t="str">
        <f>VLOOKUP(Tabla1[[#This Row],[Prog.]],Hoja2!B:C,2,FALSE)</f>
        <v>Protección de la salubridad pública</v>
      </c>
      <c r="E1383" s="16" t="str">
        <f t="shared" si="72"/>
        <v>1</v>
      </c>
      <c r="F1383" s="16" t="str">
        <f t="shared" si="73"/>
        <v>12</v>
      </c>
      <c r="G1383" s="21" t="s">
        <v>440</v>
      </c>
      <c r="H1383" t="s">
        <v>441</v>
      </c>
      <c r="I1383">
        <v>29371</v>
      </c>
      <c r="J1383">
        <v>0</v>
      </c>
      <c r="K1383">
        <v>29371</v>
      </c>
      <c r="L1383">
        <v>33597.46</v>
      </c>
      <c r="M1383">
        <v>33597.46</v>
      </c>
      <c r="N1383">
        <v>27168.41</v>
      </c>
      <c r="O1383">
        <v>27168.41</v>
      </c>
    </row>
    <row r="1384" spans="1:15" x14ac:dyDescent="0.25">
      <c r="A1384" s="14" t="str">
        <f>MID(Tabla1[[#This Row],[Org 2]],1,2)</f>
        <v>11</v>
      </c>
      <c r="B1384" s="21" t="s">
        <v>150</v>
      </c>
      <c r="C1384" s="21" t="s">
        <v>157</v>
      </c>
      <c r="D1384" s="15" t="str">
        <f>VLOOKUP(Tabla1[[#This Row],[Prog.]],Hoja2!B:C,2,FALSE)</f>
        <v>Protección de la salubridad pública</v>
      </c>
      <c r="E1384" s="16" t="str">
        <f t="shared" ref="E1384:E1400" si="74">LEFT(G1384,1)</f>
        <v>1</v>
      </c>
      <c r="F1384" s="16" t="str">
        <f t="shared" ref="F1384:F1400" si="75">LEFT(G1384,2)</f>
        <v>12</v>
      </c>
      <c r="G1384" s="21" t="s">
        <v>442</v>
      </c>
      <c r="H1384" t="s">
        <v>443</v>
      </c>
      <c r="I1384">
        <v>132220</v>
      </c>
      <c r="J1384">
        <v>-6000</v>
      </c>
      <c r="K1384">
        <v>126220</v>
      </c>
      <c r="L1384">
        <v>88844.78</v>
      </c>
      <c r="M1384">
        <v>88844.78</v>
      </c>
      <c r="N1384">
        <v>73439.63</v>
      </c>
      <c r="O1384">
        <v>73439.63</v>
      </c>
    </row>
    <row r="1385" spans="1:15" x14ac:dyDescent="0.25">
      <c r="A1385" s="14" t="str">
        <f>MID(Tabla1[[#This Row],[Org 2]],1,2)</f>
        <v>11</v>
      </c>
      <c r="B1385" s="21" t="s">
        <v>150</v>
      </c>
      <c r="C1385" s="21" t="s">
        <v>157</v>
      </c>
      <c r="D1385" s="15" t="str">
        <f>VLOOKUP(Tabla1[[#This Row],[Prog.]],Hoja2!B:C,2,FALSE)</f>
        <v>Protección de la salubridad pública</v>
      </c>
      <c r="E1385" s="16" t="str">
        <f t="shared" si="74"/>
        <v>1</v>
      </c>
      <c r="F1385" s="16" t="str">
        <f t="shared" si="75"/>
        <v>12</v>
      </c>
      <c r="G1385" s="21" t="s">
        <v>444</v>
      </c>
      <c r="H1385" t="s">
        <v>445</v>
      </c>
      <c r="I1385">
        <v>334206</v>
      </c>
      <c r="J1385">
        <v>-34000</v>
      </c>
      <c r="K1385">
        <v>300206</v>
      </c>
      <c r="L1385">
        <v>250631.67999999999</v>
      </c>
      <c r="M1385">
        <v>250631.67999999999</v>
      </c>
      <c r="N1385">
        <v>212523.39</v>
      </c>
      <c r="O1385">
        <v>212523.39</v>
      </c>
    </row>
    <row r="1386" spans="1:15" x14ac:dyDescent="0.25">
      <c r="A1386" s="14" t="str">
        <f>MID(Tabla1[[#This Row],[Org 2]],1,2)</f>
        <v>11</v>
      </c>
      <c r="B1386" s="21" t="s">
        <v>150</v>
      </c>
      <c r="C1386" s="21" t="s">
        <v>157</v>
      </c>
      <c r="D1386" s="15" t="str">
        <f>VLOOKUP(Tabla1[[#This Row],[Prog.]],Hoja2!B:C,2,FALSE)</f>
        <v>Protección de la salubridad pública</v>
      </c>
      <c r="E1386" s="16" t="str">
        <f t="shared" si="74"/>
        <v>1</v>
      </c>
      <c r="F1386" s="16" t="str">
        <f t="shared" si="75"/>
        <v>12</v>
      </c>
      <c r="G1386" s="21" t="s">
        <v>446</v>
      </c>
      <c r="H1386" t="s">
        <v>447</v>
      </c>
      <c r="I1386">
        <v>12430</v>
      </c>
      <c r="J1386">
        <v>0</v>
      </c>
      <c r="K1386">
        <v>12430</v>
      </c>
      <c r="L1386">
        <v>19364.990000000002</v>
      </c>
      <c r="M1386">
        <v>19364.990000000002</v>
      </c>
      <c r="N1386">
        <v>15426.42</v>
      </c>
      <c r="O1386">
        <v>15426.42</v>
      </c>
    </row>
    <row r="1387" spans="1:15" x14ac:dyDescent="0.25">
      <c r="A1387" s="14" t="str">
        <f>MID(Tabla1[[#This Row],[Org 2]],1,2)</f>
        <v>11</v>
      </c>
      <c r="B1387" s="21" t="s">
        <v>150</v>
      </c>
      <c r="C1387" s="21" t="s">
        <v>157</v>
      </c>
      <c r="D1387" s="15" t="str">
        <f>VLOOKUP(Tabla1[[#This Row],[Prog.]],Hoja2!B:C,2,FALSE)</f>
        <v>Protección de la salubridad pública</v>
      </c>
      <c r="E1387" s="16" t="str">
        <f t="shared" si="74"/>
        <v>1</v>
      </c>
      <c r="F1387" s="16" t="str">
        <f t="shared" si="75"/>
        <v>13</v>
      </c>
      <c r="G1387" s="21" t="s">
        <v>448</v>
      </c>
      <c r="H1387" t="s">
        <v>431</v>
      </c>
      <c r="I1387">
        <v>270507</v>
      </c>
      <c r="J1387">
        <v>0</v>
      </c>
      <c r="K1387">
        <v>270507</v>
      </c>
      <c r="L1387">
        <v>255367.18</v>
      </c>
      <c r="M1387">
        <v>255367.18</v>
      </c>
      <c r="N1387">
        <v>201412.71</v>
      </c>
      <c r="O1387">
        <v>201412.71</v>
      </c>
    </row>
    <row r="1388" spans="1:15" x14ac:dyDescent="0.25">
      <c r="A1388" s="14" t="str">
        <f>MID(Tabla1[[#This Row],[Org 2]],1,2)</f>
        <v>11</v>
      </c>
      <c r="B1388" s="21" t="s">
        <v>150</v>
      </c>
      <c r="C1388" s="21" t="s">
        <v>157</v>
      </c>
      <c r="D1388" s="15" t="str">
        <f>VLOOKUP(Tabla1[[#This Row],[Prog.]],Hoja2!B:C,2,FALSE)</f>
        <v>Protección de la salubridad pública</v>
      </c>
      <c r="E1388" s="16" t="str">
        <f t="shared" si="74"/>
        <v>1</v>
      </c>
      <c r="F1388" s="16" t="str">
        <f t="shared" si="75"/>
        <v>13</v>
      </c>
      <c r="G1388" s="21" t="s">
        <v>585</v>
      </c>
      <c r="H1388" t="s">
        <v>586</v>
      </c>
      <c r="I1388">
        <v>1000</v>
      </c>
      <c r="J1388">
        <v>0</v>
      </c>
      <c r="K1388">
        <v>1000</v>
      </c>
      <c r="L1388">
        <v>1040.24</v>
      </c>
      <c r="M1388">
        <v>1040.24</v>
      </c>
      <c r="N1388">
        <v>348</v>
      </c>
      <c r="O1388">
        <v>348</v>
      </c>
    </row>
    <row r="1389" spans="1:15" x14ac:dyDescent="0.25">
      <c r="A1389" s="14" t="str">
        <f>MID(Tabla1[[#This Row],[Org 2]],1,2)</f>
        <v>11</v>
      </c>
      <c r="B1389" s="21" t="s">
        <v>150</v>
      </c>
      <c r="C1389" s="21" t="s">
        <v>157</v>
      </c>
      <c r="D1389" s="15" t="str">
        <f>VLOOKUP(Tabla1[[#This Row],[Prog.]],Hoja2!B:C,2,FALSE)</f>
        <v>Protección de la salubridad pública</v>
      </c>
      <c r="E1389" s="16" t="str">
        <f t="shared" si="74"/>
        <v>1</v>
      </c>
      <c r="F1389" s="16" t="str">
        <f t="shared" si="75"/>
        <v>13</v>
      </c>
      <c r="G1389" s="21" t="s">
        <v>449</v>
      </c>
      <c r="H1389" t="s">
        <v>450</v>
      </c>
      <c r="I1389">
        <v>290006</v>
      </c>
      <c r="J1389">
        <v>30000</v>
      </c>
      <c r="K1389">
        <v>320006</v>
      </c>
      <c r="L1389">
        <v>301062.92</v>
      </c>
      <c r="M1389">
        <v>301062.92</v>
      </c>
      <c r="N1389">
        <v>258960.1</v>
      </c>
      <c r="O1389">
        <v>258960.1</v>
      </c>
    </row>
    <row r="1390" spans="1:15" x14ac:dyDescent="0.25">
      <c r="A1390" s="14" t="str">
        <f>MID(Tabla1[[#This Row],[Org 2]],1,2)</f>
        <v>11</v>
      </c>
      <c r="B1390" s="21" t="s">
        <v>150</v>
      </c>
      <c r="C1390" s="21" t="s">
        <v>157</v>
      </c>
      <c r="D1390" s="15" t="str">
        <f>VLOOKUP(Tabla1[[#This Row],[Prog.]],Hoja2!B:C,2,FALSE)</f>
        <v>Protección de la salubridad pública</v>
      </c>
      <c r="E1390" s="16" t="str">
        <f t="shared" si="74"/>
        <v>1</v>
      </c>
      <c r="F1390" s="16" t="str">
        <f t="shared" si="75"/>
        <v>15</v>
      </c>
      <c r="G1390" s="21" t="s">
        <v>587</v>
      </c>
      <c r="H1390" t="s">
        <v>588</v>
      </c>
      <c r="I1390">
        <v>2500</v>
      </c>
      <c r="J1390">
        <v>4000</v>
      </c>
      <c r="K1390">
        <v>6500</v>
      </c>
      <c r="L1390">
        <v>1456.72</v>
      </c>
      <c r="M1390">
        <v>1456.72</v>
      </c>
      <c r="N1390">
        <v>1456.72</v>
      </c>
      <c r="O1390">
        <v>1456.72</v>
      </c>
    </row>
    <row r="1391" spans="1:15" x14ac:dyDescent="0.25">
      <c r="A1391" s="14" t="str">
        <f>MID(Tabla1[[#This Row],[Org 2]],1,2)</f>
        <v>11</v>
      </c>
      <c r="B1391" s="21" t="s">
        <v>150</v>
      </c>
      <c r="C1391" s="21" t="s">
        <v>157</v>
      </c>
      <c r="D1391" s="15" t="str">
        <f>VLOOKUP(Tabla1[[#This Row],[Prog.]],Hoja2!B:C,2,FALSE)</f>
        <v>Protección de la salubridad pública</v>
      </c>
      <c r="E1391" s="16" t="str">
        <f t="shared" si="74"/>
        <v>2</v>
      </c>
      <c r="F1391" s="16" t="str">
        <f t="shared" si="75"/>
        <v>20</v>
      </c>
      <c r="G1391" s="21" t="s">
        <v>455</v>
      </c>
      <c r="H1391" t="s">
        <v>456</v>
      </c>
      <c r="I1391">
        <v>9500</v>
      </c>
      <c r="J1391">
        <v>0</v>
      </c>
      <c r="K1391">
        <v>9500</v>
      </c>
      <c r="L1391">
        <v>6000</v>
      </c>
      <c r="M1391">
        <v>6000</v>
      </c>
      <c r="N1391">
        <v>4101.32</v>
      </c>
      <c r="O1391">
        <v>4101.32</v>
      </c>
    </row>
    <row r="1392" spans="1:15" x14ac:dyDescent="0.25">
      <c r="A1392" s="14" t="str">
        <f>MID(Tabla1[[#This Row],[Org 2]],1,2)</f>
        <v>11</v>
      </c>
      <c r="B1392" s="21" t="s">
        <v>150</v>
      </c>
      <c r="C1392" s="21" t="s">
        <v>157</v>
      </c>
      <c r="D1392" s="15" t="str">
        <f>VLOOKUP(Tabla1[[#This Row],[Prog.]],Hoja2!B:C,2,FALSE)</f>
        <v>Protección de la salubridad pública</v>
      </c>
      <c r="E1392" s="16" t="str">
        <f t="shared" si="74"/>
        <v>2</v>
      </c>
      <c r="F1392" s="16" t="str">
        <f t="shared" si="75"/>
        <v>21</v>
      </c>
      <c r="G1392" s="21" t="s">
        <v>459</v>
      </c>
      <c r="H1392" t="s">
        <v>460</v>
      </c>
      <c r="I1392">
        <v>1000</v>
      </c>
      <c r="J1392">
        <v>0</v>
      </c>
      <c r="K1392">
        <v>1000</v>
      </c>
      <c r="L1392">
        <v>0</v>
      </c>
      <c r="M1392">
        <v>0</v>
      </c>
      <c r="N1392">
        <v>0</v>
      </c>
      <c r="O1392">
        <v>0</v>
      </c>
    </row>
    <row r="1393" spans="1:15" x14ac:dyDescent="0.25">
      <c r="A1393" s="14" t="str">
        <f>MID(Tabla1[[#This Row],[Org 2]],1,2)</f>
        <v>11</v>
      </c>
      <c r="B1393" s="21" t="s">
        <v>150</v>
      </c>
      <c r="C1393" s="21" t="s">
        <v>157</v>
      </c>
      <c r="D1393" s="15" t="str">
        <f>VLOOKUP(Tabla1[[#This Row],[Prog.]],Hoja2!B:C,2,FALSE)</f>
        <v>Protección de la salubridad pública</v>
      </c>
      <c r="E1393" s="16" t="str">
        <f t="shared" si="74"/>
        <v>2</v>
      </c>
      <c r="F1393" s="16" t="str">
        <f t="shared" si="75"/>
        <v>21</v>
      </c>
      <c r="G1393" s="21" t="s">
        <v>461</v>
      </c>
      <c r="H1393" t="s">
        <v>462</v>
      </c>
      <c r="I1393">
        <v>11000</v>
      </c>
      <c r="J1393">
        <v>0</v>
      </c>
      <c r="K1393">
        <v>11000</v>
      </c>
      <c r="L1393">
        <v>6466.56</v>
      </c>
      <c r="M1393">
        <v>6466.56</v>
      </c>
      <c r="N1393">
        <v>6145.91</v>
      </c>
      <c r="O1393">
        <v>6145.91</v>
      </c>
    </row>
    <row r="1394" spans="1:15" x14ac:dyDescent="0.25">
      <c r="A1394" s="14" t="str">
        <f>MID(Tabla1[[#This Row],[Org 2]],1,2)</f>
        <v>11</v>
      </c>
      <c r="B1394" s="21" t="s">
        <v>150</v>
      </c>
      <c r="C1394" s="21" t="s">
        <v>157</v>
      </c>
      <c r="D1394" s="15" t="str">
        <f>VLOOKUP(Tabla1[[#This Row],[Prog.]],Hoja2!B:C,2,FALSE)</f>
        <v>Protección de la salubridad pública</v>
      </c>
      <c r="E1394" s="16" t="str">
        <f t="shared" si="74"/>
        <v>2</v>
      </c>
      <c r="F1394" s="16" t="str">
        <f t="shared" si="75"/>
        <v>21</v>
      </c>
      <c r="G1394" s="21" t="s">
        <v>463</v>
      </c>
      <c r="H1394" t="s">
        <v>464</v>
      </c>
      <c r="I1394">
        <v>5000</v>
      </c>
      <c r="J1394">
        <v>0</v>
      </c>
      <c r="K1394">
        <v>5000</v>
      </c>
      <c r="L1394">
        <v>4762.3</v>
      </c>
      <c r="M1394">
        <v>1907.67</v>
      </c>
      <c r="N1394">
        <v>1907.67</v>
      </c>
      <c r="O1394">
        <v>1907.67</v>
      </c>
    </row>
    <row r="1395" spans="1:15" x14ac:dyDescent="0.25">
      <c r="A1395" s="14" t="str">
        <f>MID(Tabla1[[#This Row],[Org 2]],1,2)</f>
        <v>11</v>
      </c>
      <c r="B1395" s="21" t="s">
        <v>150</v>
      </c>
      <c r="C1395" s="21" t="s">
        <v>157</v>
      </c>
      <c r="D1395" s="15" t="str">
        <f>VLOOKUP(Tabla1[[#This Row],[Prog.]],Hoja2!B:C,2,FALSE)</f>
        <v>Protección de la salubridad pública</v>
      </c>
      <c r="E1395" s="16" t="str">
        <f t="shared" si="74"/>
        <v>2</v>
      </c>
      <c r="F1395" s="16" t="str">
        <f t="shared" si="75"/>
        <v>22</v>
      </c>
      <c r="G1395" s="21" t="s">
        <v>469</v>
      </c>
      <c r="H1395" t="s">
        <v>470</v>
      </c>
      <c r="I1395">
        <v>7500</v>
      </c>
      <c r="J1395">
        <v>0</v>
      </c>
      <c r="K1395">
        <v>7500</v>
      </c>
      <c r="L1395">
        <v>7000</v>
      </c>
      <c r="M1395">
        <v>7000</v>
      </c>
      <c r="N1395">
        <v>4610.1400000000003</v>
      </c>
      <c r="O1395">
        <v>4610.1400000000003</v>
      </c>
    </row>
    <row r="1396" spans="1:15" x14ac:dyDescent="0.25">
      <c r="A1396" s="14" t="str">
        <f>MID(Tabla1[[#This Row],[Org 2]],1,2)</f>
        <v>11</v>
      </c>
      <c r="B1396" s="21" t="s">
        <v>150</v>
      </c>
      <c r="C1396" s="21" t="s">
        <v>157</v>
      </c>
      <c r="D1396" s="15" t="str">
        <f>VLOOKUP(Tabla1[[#This Row],[Prog.]],Hoja2!B:C,2,FALSE)</f>
        <v>Protección de la salubridad pública</v>
      </c>
      <c r="E1396" s="16" t="str">
        <f t="shared" si="74"/>
        <v>2</v>
      </c>
      <c r="F1396" s="16" t="str">
        <f t="shared" si="75"/>
        <v>22</v>
      </c>
      <c r="G1396" s="21" t="s">
        <v>632</v>
      </c>
      <c r="H1396" t="s">
        <v>633</v>
      </c>
      <c r="I1396">
        <v>550</v>
      </c>
      <c r="J1396">
        <v>0</v>
      </c>
      <c r="K1396">
        <v>550</v>
      </c>
      <c r="L1396">
        <v>0</v>
      </c>
      <c r="M1396">
        <v>0</v>
      </c>
      <c r="N1396">
        <v>0</v>
      </c>
      <c r="O1396">
        <v>0</v>
      </c>
    </row>
    <row r="1397" spans="1:15" x14ac:dyDescent="0.25">
      <c r="A1397" s="14" t="str">
        <f>MID(Tabla1[[#This Row],[Org 2]],1,2)</f>
        <v>11</v>
      </c>
      <c r="B1397" s="21" t="s">
        <v>150</v>
      </c>
      <c r="C1397" s="21" t="s">
        <v>157</v>
      </c>
      <c r="D1397" s="15" t="str">
        <f>VLOOKUP(Tabla1[[#This Row],[Prog.]],Hoja2!B:C,2,FALSE)</f>
        <v>Protección de la salubridad pública</v>
      </c>
      <c r="E1397" s="16" t="str">
        <f t="shared" si="74"/>
        <v>2</v>
      </c>
      <c r="F1397" s="16" t="str">
        <f t="shared" si="75"/>
        <v>22</v>
      </c>
      <c r="G1397" s="21" t="s">
        <v>590</v>
      </c>
      <c r="H1397" t="s">
        <v>591</v>
      </c>
      <c r="I1397">
        <v>12000</v>
      </c>
      <c r="J1397">
        <v>0</v>
      </c>
      <c r="K1397">
        <v>12000</v>
      </c>
      <c r="L1397">
        <v>5844.8</v>
      </c>
      <c r="M1397">
        <v>5844.8</v>
      </c>
      <c r="N1397">
        <v>1666.64</v>
      </c>
      <c r="O1397">
        <v>1666.64</v>
      </c>
    </row>
    <row r="1398" spans="1:15" x14ac:dyDescent="0.25">
      <c r="A1398" s="14" t="str">
        <f>MID(Tabla1[[#This Row],[Org 2]],1,2)</f>
        <v>11</v>
      </c>
      <c r="B1398" s="21" t="s">
        <v>150</v>
      </c>
      <c r="C1398" s="21" t="s">
        <v>157</v>
      </c>
      <c r="D1398" s="15" t="str">
        <f>VLOOKUP(Tabla1[[#This Row],[Prog.]],Hoja2!B:C,2,FALSE)</f>
        <v>Protección de la salubridad pública</v>
      </c>
      <c r="E1398" s="16" t="str">
        <f t="shared" si="74"/>
        <v>2</v>
      </c>
      <c r="F1398" s="16" t="str">
        <f t="shared" si="75"/>
        <v>22</v>
      </c>
      <c r="G1398" s="21" t="s">
        <v>592</v>
      </c>
      <c r="H1398" t="s">
        <v>593</v>
      </c>
      <c r="I1398">
        <v>3500</v>
      </c>
      <c r="J1398">
        <v>0</v>
      </c>
      <c r="K1398">
        <v>3500</v>
      </c>
      <c r="L1398">
        <v>3799.09</v>
      </c>
      <c r="M1398">
        <v>3799.09</v>
      </c>
      <c r="N1398">
        <v>3799.09</v>
      </c>
      <c r="O1398">
        <v>3799.09</v>
      </c>
    </row>
    <row r="1399" spans="1:15" x14ac:dyDescent="0.25">
      <c r="A1399" s="14" t="str">
        <f>MID(Tabla1[[#This Row],[Org 2]],1,2)</f>
        <v>11</v>
      </c>
      <c r="B1399" s="21" t="s">
        <v>150</v>
      </c>
      <c r="C1399" s="21" t="s">
        <v>157</v>
      </c>
      <c r="D1399" s="15" t="str">
        <f>VLOOKUP(Tabla1[[#This Row],[Prog.]],Hoja2!B:C,2,FALSE)</f>
        <v>Protección de la salubridad pública</v>
      </c>
      <c r="E1399" s="16" t="str">
        <f t="shared" si="74"/>
        <v>2</v>
      </c>
      <c r="F1399" s="16" t="str">
        <f t="shared" si="75"/>
        <v>22</v>
      </c>
      <c r="G1399" s="21" t="s">
        <v>707</v>
      </c>
      <c r="H1399" t="s">
        <v>708</v>
      </c>
      <c r="I1399">
        <v>59070</v>
      </c>
      <c r="J1399">
        <v>0</v>
      </c>
      <c r="K1399">
        <v>59070</v>
      </c>
      <c r="L1399">
        <v>80379.09</v>
      </c>
      <c r="M1399">
        <v>80379.09</v>
      </c>
      <c r="N1399">
        <v>60688.800000000003</v>
      </c>
      <c r="O1399">
        <v>60688.800000000003</v>
      </c>
    </row>
    <row r="1400" spans="1:15" x14ac:dyDescent="0.25">
      <c r="A1400" s="14" t="str">
        <f>MID(Tabla1[[#This Row],[Org 2]],1,2)</f>
        <v>11</v>
      </c>
      <c r="B1400" s="21" t="s">
        <v>150</v>
      </c>
      <c r="C1400" s="21" t="s">
        <v>157</v>
      </c>
      <c r="D1400" s="15" t="str">
        <f>VLOOKUP(Tabla1[[#This Row],[Prog.]],Hoja2!B:C,2,FALSE)</f>
        <v>Protección de la salubridad pública</v>
      </c>
      <c r="E1400" s="16" t="str">
        <f t="shared" si="74"/>
        <v>2</v>
      </c>
      <c r="F1400" s="16" t="str">
        <f t="shared" si="75"/>
        <v>22</v>
      </c>
      <c r="G1400" s="21" t="s">
        <v>594</v>
      </c>
      <c r="H1400" t="s">
        <v>595</v>
      </c>
      <c r="I1400">
        <v>2400</v>
      </c>
      <c r="J1400">
        <v>0</v>
      </c>
      <c r="K1400">
        <v>2400</v>
      </c>
      <c r="L1400">
        <v>2000</v>
      </c>
      <c r="M1400">
        <v>2000</v>
      </c>
      <c r="N1400">
        <v>1473.24</v>
      </c>
      <c r="O1400">
        <v>1473.24</v>
      </c>
    </row>
    <row r="1401" spans="1:15" x14ac:dyDescent="0.25">
      <c r="A1401" s="14" t="str">
        <f>MID(Tabla1[[#This Row],[Org 2]],1,2)</f>
        <v>11</v>
      </c>
      <c r="B1401" s="21" t="s">
        <v>150</v>
      </c>
      <c r="C1401" s="21" t="s">
        <v>157</v>
      </c>
      <c r="D1401" s="15" t="str">
        <f>VLOOKUP(Tabla1[[#This Row],[Prog.]],Hoja2!B:C,2,FALSE)</f>
        <v>Protección de la salubridad pública</v>
      </c>
      <c r="E1401" s="16" t="str">
        <f t="shared" ref="E1401:E1409" si="76">LEFT(G1401,1)</f>
        <v>2</v>
      </c>
      <c r="F1401" s="16" t="str">
        <f t="shared" ref="F1401:F1409" si="77">LEFT(G1401,2)</f>
        <v>22</v>
      </c>
      <c r="G1401" s="21" t="s">
        <v>796</v>
      </c>
      <c r="H1401" t="s">
        <v>797</v>
      </c>
      <c r="I1401">
        <v>37600</v>
      </c>
      <c r="J1401">
        <v>0</v>
      </c>
      <c r="K1401">
        <v>37600</v>
      </c>
      <c r="L1401">
        <v>38831.01</v>
      </c>
      <c r="M1401">
        <v>38831.01</v>
      </c>
      <c r="N1401">
        <v>21499.26</v>
      </c>
      <c r="O1401">
        <v>21499.26</v>
      </c>
    </row>
    <row r="1402" spans="1:15" x14ac:dyDescent="0.25">
      <c r="A1402" s="14" t="str">
        <f>MID(Tabla1[[#This Row],[Org 2]],1,2)</f>
        <v>11</v>
      </c>
      <c r="B1402" s="21" t="s">
        <v>150</v>
      </c>
      <c r="C1402" s="21" t="s">
        <v>157</v>
      </c>
      <c r="D1402" s="15" t="str">
        <f>VLOOKUP(Tabla1[[#This Row],[Prog.]],Hoja2!B:C,2,FALSE)</f>
        <v>Protección de la salubridad pública</v>
      </c>
      <c r="E1402" s="16" t="str">
        <f t="shared" si="76"/>
        <v>2</v>
      </c>
      <c r="F1402" s="16" t="str">
        <f t="shared" si="77"/>
        <v>22</v>
      </c>
      <c r="G1402" s="21" t="s">
        <v>473</v>
      </c>
      <c r="H1402" t="s">
        <v>474</v>
      </c>
      <c r="I1402">
        <v>17000</v>
      </c>
      <c r="J1402">
        <v>0</v>
      </c>
      <c r="K1402">
        <v>17000</v>
      </c>
      <c r="L1402">
        <v>16459.939999999999</v>
      </c>
      <c r="M1402">
        <v>14752.9</v>
      </c>
      <c r="N1402">
        <v>10407.379999999999</v>
      </c>
      <c r="O1402">
        <v>10407.379999999999</v>
      </c>
    </row>
    <row r="1403" spans="1:15" x14ac:dyDescent="0.25">
      <c r="A1403" s="14" t="str">
        <f>MID(Tabla1[[#This Row],[Org 2]],1,2)</f>
        <v>11</v>
      </c>
      <c r="B1403" s="21" t="s">
        <v>150</v>
      </c>
      <c r="C1403" s="21" t="s">
        <v>157</v>
      </c>
      <c r="D1403" s="15" t="str">
        <f>VLOOKUP(Tabla1[[#This Row],[Prog.]],Hoja2!B:C,2,FALSE)</f>
        <v>Protección de la salubridad pública</v>
      </c>
      <c r="E1403" s="16" t="str">
        <f t="shared" si="76"/>
        <v>2</v>
      </c>
      <c r="F1403" s="16" t="str">
        <f t="shared" si="77"/>
        <v>22</v>
      </c>
      <c r="G1403" s="21" t="s">
        <v>477</v>
      </c>
      <c r="H1403" t="s">
        <v>478</v>
      </c>
      <c r="I1403">
        <v>500</v>
      </c>
      <c r="J1403">
        <v>0</v>
      </c>
      <c r="K1403">
        <v>500</v>
      </c>
      <c r="L1403">
        <v>375</v>
      </c>
      <c r="M1403">
        <v>375</v>
      </c>
      <c r="N1403">
        <v>307.5</v>
      </c>
      <c r="O1403">
        <v>307.5</v>
      </c>
    </row>
    <row r="1404" spans="1:15" x14ac:dyDescent="0.25">
      <c r="A1404" s="14" t="str">
        <f>MID(Tabla1[[#This Row],[Org 2]],1,2)</f>
        <v>11</v>
      </c>
      <c r="B1404" s="21" t="s">
        <v>150</v>
      </c>
      <c r="C1404" s="21" t="s">
        <v>157</v>
      </c>
      <c r="D1404" s="15" t="str">
        <f>VLOOKUP(Tabla1[[#This Row],[Prog.]],Hoja2!B:C,2,FALSE)</f>
        <v>Protección de la salubridad pública</v>
      </c>
      <c r="E1404" s="16" t="str">
        <f t="shared" si="76"/>
        <v>2</v>
      </c>
      <c r="F1404" s="16" t="str">
        <f t="shared" si="77"/>
        <v>22</v>
      </c>
      <c r="G1404" s="21" t="s">
        <v>479</v>
      </c>
      <c r="H1404" t="s">
        <v>480</v>
      </c>
      <c r="I1404">
        <v>3500</v>
      </c>
      <c r="J1404">
        <v>0</v>
      </c>
      <c r="K1404">
        <v>3500</v>
      </c>
      <c r="L1404">
        <v>0</v>
      </c>
      <c r="M1404">
        <v>0</v>
      </c>
      <c r="N1404">
        <v>0</v>
      </c>
      <c r="O1404">
        <v>0</v>
      </c>
    </row>
    <row r="1405" spans="1:15" x14ac:dyDescent="0.25">
      <c r="A1405" s="14" t="str">
        <f>MID(Tabla1[[#This Row],[Org 2]],1,2)</f>
        <v>11</v>
      </c>
      <c r="B1405" s="21" t="s">
        <v>150</v>
      </c>
      <c r="C1405" s="21" t="s">
        <v>157</v>
      </c>
      <c r="D1405" s="15" t="str">
        <f>VLOOKUP(Tabla1[[#This Row],[Prog.]],Hoja2!B:C,2,FALSE)</f>
        <v>Protección de la salubridad pública</v>
      </c>
      <c r="E1405" s="16" t="str">
        <f t="shared" si="76"/>
        <v>2</v>
      </c>
      <c r="F1405" s="16" t="str">
        <f t="shared" si="77"/>
        <v>22</v>
      </c>
      <c r="G1405" s="21" t="s">
        <v>481</v>
      </c>
      <c r="H1405" t="s">
        <v>482</v>
      </c>
      <c r="I1405">
        <v>3500</v>
      </c>
      <c r="J1405">
        <v>0</v>
      </c>
      <c r="K1405">
        <v>3500</v>
      </c>
      <c r="L1405">
        <v>0</v>
      </c>
      <c r="M1405">
        <v>0</v>
      </c>
      <c r="N1405">
        <v>0</v>
      </c>
      <c r="O1405">
        <v>0</v>
      </c>
    </row>
    <row r="1406" spans="1:15" x14ac:dyDescent="0.25">
      <c r="A1406" s="14" t="str">
        <f>MID(Tabla1[[#This Row],[Org 2]],1,2)</f>
        <v>11</v>
      </c>
      <c r="B1406" s="21" t="s">
        <v>150</v>
      </c>
      <c r="C1406" s="21" t="s">
        <v>157</v>
      </c>
      <c r="D1406" s="15" t="str">
        <f>VLOOKUP(Tabla1[[#This Row],[Prog.]],Hoja2!B:C,2,FALSE)</f>
        <v>Protección de la salubridad pública</v>
      </c>
      <c r="E1406" s="16" t="str">
        <f t="shared" si="76"/>
        <v>2</v>
      </c>
      <c r="F1406" s="16" t="str">
        <f t="shared" si="77"/>
        <v>22</v>
      </c>
      <c r="G1406" s="21" t="s">
        <v>483</v>
      </c>
      <c r="H1406" t="s">
        <v>484</v>
      </c>
      <c r="I1406">
        <v>3500</v>
      </c>
      <c r="J1406">
        <v>0</v>
      </c>
      <c r="K1406">
        <v>3500</v>
      </c>
      <c r="L1406">
        <v>323.08999999999997</v>
      </c>
      <c r="M1406">
        <v>323.08999999999997</v>
      </c>
      <c r="N1406">
        <v>323.08999999999997</v>
      </c>
      <c r="O1406">
        <v>323.08999999999997</v>
      </c>
    </row>
    <row r="1407" spans="1:15" x14ac:dyDescent="0.25">
      <c r="A1407" s="14" t="str">
        <f>MID(Tabla1[[#This Row],[Org 2]],1,2)</f>
        <v>11</v>
      </c>
      <c r="B1407" s="21" t="s">
        <v>150</v>
      </c>
      <c r="C1407" s="21" t="s">
        <v>157</v>
      </c>
      <c r="D1407" s="15" t="str">
        <f>VLOOKUP(Tabla1[[#This Row],[Prog.]],Hoja2!B:C,2,FALSE)</f>
        <v>Protección de la salubridad pública</v>
      </c>
      <c r="E1407" s="16" t="str">
        <f t="shared" si="76"/>
        <v>2</v>
      </c>
      <c r="F1407" s="16" t="str">
        <f t="shared" si="77"/>
        <v>22</v>
      </c>
      <c r="G1407" s="21" t="s">
        <v>485</v>
      </c>
      <c r="H1407" t="s">
        <v>486</v>
      </c>
      <c r="I1407">
        <v>12000</v>
      </c>
      <c r="J1407">
        <v>0</v>
      </c>
      <c r="K1407">
        <v>12000</v>
      </c>
      <c r="L1407">
        <v>13630.36</v>
      </c>
      <c r="M1407">
        <v>13630.36</v>
      </c>
      <c r="N1407">
        <v>11358.6</v>
      </c>
      <c r="O1407">
        <v>11358.6</v>
      </c>
    </row>
    <row r="1408" spans="1:15" x14ac:dyDescent="0.25">
      <c r="A1408" s="14" t="str">
        <f>MID(Tabla1[[#This Row],[Org 2]],1,2)</f>
        <v>11</v>
      </c>
      <c r="B1408" s="21" t="s">
        <v>150</v>
      </c>
      <c r="C1408" s="21" t="s">
        <v>157</v>
      </c>
      <c r="D1408" s="15" t="str">
        <f>VLOOKUP(Tabla1[[#This Row],[Prog.]],Hoja2!B:C,2,FALSE)</f>
        <v>Protección de la salubridad pública</v>
      </c>
      <c r="E1408" s="16" t="str">
        <f t="shared" si="76"/>
        <v>2</v>
      </c>
      <c r="F1408" s="16" t="str">
        <f t="shared" si="77"/>
        <v>22</v>
      </c>
      <c r="G1408" s="21" t="s">
        <v>487</v>
      </c>
      <c r="H1408" t="s">
        <v>488</v>
      </c>
      <c r="I1408">
        <v>97959</v>
      </c>
      <c r="J1408">
        <v>0</v>
      </c>
      <c r="K1408">
        <v>97959</v>
      </c>
      <c r="L1408">
        <v>31292.57</v>
      </c>
      <c r="M1408">
        <v>31292.57</v>
      </c>
      <c r="N1408">
        <v>9719.6</v>
      </c>
      <c r="O1408">
        <v>9719.6</v>
      </c>
    </row>
    <row r="1409" spans="1:15" x14ac:dyDescent="0.25">
      <c r="A1409" s="14" t="str">
        <f>MID(Tabla1[[#This Row],[Org 2]],1,2)</f>
        <v>11</v>
      </c>
      <c r="B1409" s="21" t="s">
        <v>150</v>
      </c>
      <c r="C1409" s="21" t="s">
        <v>157</v>
      </c>
      <c r="D1409" s="15" t="str">
        <f>VLOOKUP(Tabla1[[#This Row],[Prog.]],Hoja2!B:C,2,FALSE)</f>
        <v>Protección de la salubridad pública</v>
      </c>
      <c r="E1409" s="16" t="str">
        <f t="shared" si="76"/>
        <v>2</v>
      </c>
      <c r="F1409" s="16" t="str">
        <f t="shared" si="77"/>
        <v>22</v>
      </c>
      <c r="G1409" s="21" t="s">
        <v>489</v>
      </c>
      <c r="H1409" t="s">
        <v>490</v>
      </c>
      <c r="I1409">
        <v>33110</v>
      </c>
      <c r="J1409">
        <v>0</v>
      </c>
      <c r="K1409">
        <v>33110</v>
      </c>
      <c r="L1409">
        <v>90670.17</v>
      </c>
      <c r="M1409">
        <v>89758.55</v>
      </c>
      <c r="N1409">
        <v>70373.429999999993</v>
      </c>
      <c r="O1409">
        <v>70373.429999999993</v>
      </c>
    </row>
    <row r="1410" spans="1:15" x14ac:dyDescent="0.25">
      <c r="A1410" s="14" t="str">
        <f>MID(Tabla1[[#This Row],[Org 2]],1,2)</f>
        <v>11</v>
      </c>
      <c r="B1410" s="21" t="s">
        <v>150</v>
      </c>
      <c r="C1410" s="21" t="s">
        <v>157</v>
      </c>
      <c r="D1410" s="15" t="str">
        <f>VLOOKUP(Tabla1[[#This Row],[Prog.]],Hoja2!B:C,2,FALSE)</f>
        <v>Protección de la salubridad pública</v>
      </c>
      <c r="E1410" s="16" t="str">
        <f t="shared" ref="E1410:E1438" si="78">LEFT(G1410,1)</f>
        <v>2</v>
      </c>
      <c r="F1410" s="16" t="str">
        <f t="shared" ref="F1410:F1438" si="79">LEFT(G1410,2)</f>
        <v>23</v>
      </c>
      <c r="G1410" s="21" t="s">
        <v>491</v>
      </c>
      <c r="H1410" t="s">
        <v>492</v>
      </c>
      <c r="I1410">
        <v>500</v>
      </c>
      <c r="J1410">
        <v>0</v>
      </c>
      <c r="K1410">
        <v>500</v>
      </c>
      <c r="L1410">
        <v>0</v>
      </c>
      <c r="M1410">
        <v>0</v>
      </c>
      <c r="N1410">
        <v>0</v>
      </c>
      <c r="O1410">
        <v>0</v>
      </c>
    </row>
    <row r="1411" spans="1:15" x14ac:dyDescent="0.25">
      <c r="A1411" s="14" t="str">
        <f>MID(Tabla1[[#This Row],[Org 2]],1,2)</f>
        <v>11</v>
      </c>
      <c r="B1411" s="21" t="s">
        <v>150</v>
      </c>
      <c r="C1411" s="21" t="s">
        <v>157</v>
      </c>
      <c r="D1411" s="15" t="str">
        <f>VLOOKUP(Tabla1[[#This Row],[Prog.]],Hoja2!B:C,2,FALSE)</f>
        <v>Protección de la salubridad pública</v>
      </c>
      <c r="E1411" s="16" t="str">
        <f t="shared" si="78"/>
        <v>2</v>
      </c>
      <c r="F1411" s="16" t="str">
        <f t="shared" si="79"/>
        <v>23</v>
      </c>
      <c r="G1411" s="21" t="s">
        <v>493</v>
      </c>
      <c r="H1411" t="s">
        <v>494</v>
      </c>
      <c r="I1411">
        <v>500</v>
      </c>
      <c r="J1411">
        <v>0</v>
      </c>
      <c r="K1411">
        <v>500</v>
      </c>
      <c r="L1411">
        <v>0</v>
      </c>
      <c r="M1411">
        <v>0</v>
      </c>
      <c r="N1411">
        <v>0</v>
      </c>
      <c r="O1411">
        <v>0</v>
      </c>
    </row>
    <row r="1412" spans="1:15" x14ac:dyDescent="0.25">
      <c r="A1412" s="14" t="str">
        <f>MID(Tabla1[[#This Row],[Org 2]],1,2)</f>
        <v>11</v>
      </c>
      <c r="B1412" s="21" t="s">
        <v>150</v>
      </c>
      <c r="C1412" s="21" t="s">
        <v>157</v>
      </c>
      <c r="D1412" s="15" t="str">
        <f>VLOOKUP(Tabla1[[#This Row],[Prog.]],Hoja2!B:C,2,FALSE)</f>
        <v>Protección de la salubridad pública</v>
      </c>
      <c r="E1412" s="16" t="str">
        <f t="shared" si="78"/>
        <v>4</v>
      </c>
      <c r="F1412" s="16" t="str">
        <f t="shared" si="79"/>
        <v>46</v>
      </c>
      <c r="G1412" s="21" t="s">
        <v>602</v>
      </c>
      <c r="H1412" t="s">
        <v>603</v>
      </c>
      <c r="I1412">
        <v>3000</v>
      </c>
      <c r="J1412">
        <v>0</v>
      </c>
      <c r="K1412">
        <v>3000</v>
      </c>
      <c r="L1412">
        <v>3000</v>
      </c>
      <c r="M1412">
        <v>3000</v>
      </c>
      <c r="N1412">
        <v>3000</v>
      </c>
      <c r="O1412">
        <v>3000</v>
      </c>
    </row>
    <row r="1413" spans="1:15" x14ac:dyDescent="0.25">
      <c r="A1413" s="14" t="str">
        <f>MID(Tabla1[[#This Row],[Org 2]],1,2)</f>
        <v>11</v>
      </c>
      <c r="B1413" s="21" t="s">
        <v>150</v>
      </c>
      <c r="C1413" s="21" t="s">
        <v>157</v>
      </c>
      <c r="D1413" s="15" t="str">
        <f>VLOOKUP(Tabla1[[#This Row],[Prog.]],Hoja2!B:C,2,FALSE)</f>
        <v>Protección de la salubridad pública</v>
      </c>
      <c r="E1413" s="16" t="str">
        <f t="shared" si="78"/>
        <v>4</v>
      </c>
      <c r="F1413" s="16" t="str">
        <f t="shared" si="79"/>
        <v>48</v>
      </c>
      <c r="G1413" s="21" t="s">
        <v>939</v>
      </c>
      <c r="H1413" t="s">
        <v>940</v>
      </c>
      <c r="I1413">
        <v>6000</v>
      </c>
      <c r="J1413">
        <v>0</v>
      </c>
      <c r="K1413">
        <v>6000</v>
      </c>
      <c r="L1413">
        <v>6000</v>
      </c>
      <c r="M1413">
        <v>6000</v>
      </c>
      <c r="N1413">
        <v>6000</v>
      </c>
      <c r="O1413">
        <v>6000</v>
      </c>
    </row>
    <row r="1414" spans="1:15" x14ac:dyDescent="0.25">
      <c r="A1414" s="14" t="str">
        <f>MID(Tabla1[[#This Row],[Org 2]],1,2)</f>
        <v>11</v>
      </c>
      <c r="B1414" s="21" t="s">
        <v>150</v>
      </c>
      <c r="C1414" s="21" t="s">
        <v>157</v>
      </c>
      <c r="D1414" s="15" t="str">
        <f>VLOOKUP(Tabla1[[#This Row],[Prog.]],Hoja2!B:C,2,FALSE)</f>
        <v>Protección de la salubridad pública</v>
      </c>
      <c r="E1414" s="16" t="str">
        <f t="shared" si="78"/>
        <v>4</v>
      </c>
      <c r="F1414" s="16" t="str">
        <f t="shared" si="79"/>
        <v>48</v>
      </c>
      <c r="G1414" s="21" t="s">
        <v>941</v>
      </c>
      <c r="H1414" t="s">
        <v>942</v>
      </c>
      <c r="I1414">
        <v>6000</v>
      </c>
      <c r="J1414">
        <v>0</v>
      </c>
      <c r="K1414">
        <v>6000</v>
      </c>
      <c r="L1414">
        <v>6000</v>
      </c>
      <c r="M1414">
        <v>6000</v>
      </c>
      <c r="N1414">
        <v>6000</v>
      </c>
      <c r="O1414">
        <v>6000</v>
      </c>
    </row>
    <row r="1415" spans="1:15" x14ac:dyDescent="0.25">
      <c r="A1415" s="14" t="str">
        <f>MID(Tabla1[[#This Row],[Org 2]],1,2)</f>
        <v>11</v>
      </c>
      <c r="B1415" s="21" t="s">
        <v>150</v>
      </c>
      <c r="C1415" s="21" t="s">
        <v>157</v>
      </c>
      <c r="D1415" s="15" t="str">
        <f>VLOOKUP(Tabla1[[#This Row],[Prog.]],Hoja2!B:C,2,FALSE)</f>
        <v>Protección de la salubridad pública</v>
      </c>
      <c r="E1415" s="16" t="str">
        <f t="shared" si="78"/>
        <v>4</v>
      </c>
      <c r="F1415" s="16" t="str">
        <f t="shared" si="79"/>
        <v>48</v>
      </c>
      <c r="G1415" s="21" t="s">
        <v>579</v>
      </c>
      <c r="H1415" t="s">
        <v>580</v>
      </c>
      <c r="I1415">
        <v>50000</v>
      </c>
      <c r="J1415">
        <v>0</v>
      </c>
      <c r="K1415">
        <v>50000</v>
      </c>
      <c r="L1415">
        <v>50000</v>
      </c>
      <c r="M1415">
        <v>50000</v>
      </c>
      <c r="N1415">
        <v>50000</v>
      </c>
      <c r="O1415">
        <v>50000</v>
      </c>
    </row>
    <row r="1416" spans="1:15" x14ac:dyDescent="0.25">
      <c r="A1416" s="14" t="str">
        <f>MID(Tabla1[[#This Row],[Org 2]],1,2)</f>
        <v>11</v>
      </c>
      <c r="B1416" s="21" t="s">
        <v>150</v>
      </c>
      <c r="C1416" s="21" t="s">
        <v>157</v>
      </c>
      <c r="D1416" s="15" t="str">
        <f>VLOOKUP(Tabla1[[#This Row],[Prog.]],Hoja2!B:C,2,FALSE)</f>
        <v>Protección de la salubridad pública</v>
      </c>
      <c r="E1416" s="16" t="str">
        <f t="shared" si="78"/>
        <v>6</v>
      </c>
      <c r="F1416" s="16" t="str">
        <f t="shared" si="79"/>
        <v>63</v>
      </c>
      <c r="G1416" s="21" t="s">
        <v>564</v>
      </c>
      <c r="H1416" t="s">
        <v>554</v>
      </c>
      <c r="I1416">
        <v>14000</v>
      </c>
      <c r="J1416">
        <v>0</v>
      </c>
      <c r="K1416">
        <v>14000</v>
      </c>
      <c r="L1416">
        <v>13300.73</v>
      </c>
      <c r="M1416">
        <v>13300.73</v>
      </c>
      <c r="N1416">
        <v>9534.7999999999993</v>
      </c>
      <c r="O1416">
        <v>9534.7999999999993</v>
      </c>
    </row>
    <row r="1417" spans="1:15" x14ac:dyDescent="0.25">
      <c r="A1417" s="14" t="str">
        <f>MID(Tabla1[[#This Row],[Org 2]],1,2)</f>
        <v>02</v>
      </c>
      <c r="B1417" s="21" t="s">
        <v>158</v>
      </c>
      <c r="C1417" s="21" t="s">
        <v>99</v>
      </c>
      <c r="D1417" s="15" t="str">
        <f>VLOOKUP(Tabla1[[#This Row],[Prog.]],Hoja2!B:C,2,FALSE)</f>
        <v>Planificación y gestión del patrimonio</v>
      </c>
      <c r="E1417" s="16" t="str">
        <f t="shared" si="78"/>
        <v>6</v>
      </c>
      <c r="F1417" s="16" t="str">
        <f t="shared" si="79"/>
        <v>60</v>
      </c>
      <c r="G1417" s="21" t="s">
        <v>622</v>
      </c>
      <c r="H1417" t="s">
        <v>623</v>
      </c>
      <c r="I1417">
        <v>0</v>
      </c>
      <c r="J1417">
        <v>993880</v>
      </c>
      <c r="K1417">
        <v>993880</v>
      </c>
      <c r="L1417">
        <v>993880</v>
      </c>
      <c r="M1417">
        <v>0</v>
      </c>
      <c r="N1417">
        <v>0</v>
      </c>
      <c r="O1417">
        <v>0</v>
      </c>
    </row>
    <row r="1418" spans="1:15" x14ac:dyDescent="0.25">
      <c r="A1418" s="14" t="str">
        <f>MID(Tabla1[[#This Row],[Org 2]],1,2)</f>
        <v>02</v>
      </c>
      <c r="B1418" s="21" t="s">
        <v>158</v>
      </c>
      <c r="C1418" s="21" t="s">
        <v>101</v>
      </c>
      <c r="D1418" s="15" t="str">
        <f>VLOOKUP(Tabla1[[#This Row],[Prog.]],Hoja2!B:C,2,FALSE)</f>
        <v>Mantenimiento de edificios e instalaciones municipales</v>
      </c>
      <c r="E1418" s="16" t="str">
        <f t="shared" si="78"/>
        <v>6</v>
      </c>
      <c r="F1418" s="16" t="str">
        <f t="shared" si="79"/>
        <v>63</v>
      </c>
      <c r="G1418" s="21" t="s">
        <v>563</v>
      </c>
      <c r="H1418" t="s">
        <v>552</v>
      </c>
      <c r="I1418">
        <v>5288165</v>
      </c>
      <c r="J1418">
        <v>4747100.68</v>
      </c>
      <c r="K1418">
        <v>10035265.68</v>
      </c>
      <c r="L1418">
        <v>9943458.6799999997</v>
      </c>
      <c r="M1418">
        <v>9943458.6799999997</v>
      </c>
      <c r="N1418">
        <v>4759369.57</v>
      </c>
      <c r="O1418">
        <v>4759369.57</v>
      </c>
    </row>
    <row r="1419" spans="1:15" x14ac:dyDescent="0.25">
      <c r="A1419" s="14" t="str">
        <f>MID(Tabla1[[#This Row],[Org 2]],1,2)</f>
        <v>04</v>
      </c>
      <c r="B1419" s="21" t="s">
        <v>159</v>
      </c>
      <c r="C1419" s="21" t="s">
        <v>109</v>
      </c>
      <c r="D1419" s="15" t="str">
        <f>VLOOKUP(Tabla1[[#This Row],[Prog.]],Hoja2!B:C,2,FALSE)</f>
        <v>Gestión de recursos humanos</v>
      </c>
      <c r="E1419" s="16" t="str">
        <f t="shared" si="78"/>
        <v>1</v>
      </c>
      <c r="F1419" s="16" t="str">
        <f t="shared" si="79"/>
        <v>16</v>
      </c>
      <c r="G1419" s="21" t="s">
        <v>711</v>
      </c>
      <c r="H1419" t="s">
        <v>712</v>
      </c>
      <c r="I1419">
        <v>0</v>
      </c>
      <c r="J1419">
        <v>0</v>
      </c>
      <c r="K1419">
        <v>0</v>
      </c>
      <c r="L1419">
        <v>6765.77</v>
      </c>
      <c r="M1419">
        <v>6765.77</v>
      </c>
      <c r="N1419">
        <v>6765.77</v>
      </c>
      <c r="O1419">
        <v>6765.77</v>
      </c>
    </row>
    <row r="1420" spans="1:15" x14ac:dyDescent="0.25">
      <c r="A1420" s="14" t="str">
        <f>MID(Tabla1[[#This Row],[Org 2]],1,2)</f>
        <v>05</v>
      </c>
      <c r="B1420" s="21" t="s">
        <v>367</v>
      </c>
      <c r="C1420" s="21" t="s">
        <v>119</v>
      </c>
      <c r="D1420" s="15" t="str">
        <f>VLOOKUP(Tabla1[[#This Row],[Prog.]],Hoja2!B:C,2,FALSE)</f>
        <v>Mercados</v>
      </c>
      <c r="E1420" s="16" t="str">
        <f t="shared" si="78"/>
        <v>6</v>
      </c>
      <c r="F1420" s="16" t="str">
        <f t="shared" si="79"/>
        <v>62</v>
      </c>
      <c r="G1420" s="21" t="s">
        <v>553</v>
      </c>
      <c r="H1420" t="s">
        <v>554</v>
      </c>
      <c r="I1420">
        <v>0</v>
      </c>
      <c r="J1420">
        <v>252730.28</v>
      </c>
      <c r="K1420">
        <v>252730.28</v>
      </c>
      <c r="L1420">
        <v>252730.28</v>
      </c>
      <c r="M1420">
        <v>252730.28</v>
      </c>
      <c r="N1420">
        <v>252730.16</v>
      </c>
      <c r="O1420">
        <v>252730.16</v>
      </c>
    </row>
    <row r="1421" spans="1:15" x14ac:dyDescent="0.25">
      <c r="A1421" s="14" t="str">
        <f>MID(Tabla1[[#This Row],[Org 2]],1,2)</f>
        <v>05</v>
      </c>
      <c r="B1421" s="21" t="s">
        <v>367</v>
      </c>
      <c r="C1421" s="21" t="s">
        <v>119</v>
      </c>
      <c r="D1421" s="15" t="str">
        <f>VLOOKUP(Tabla1[[#This Row],[Prog.]],Hoja2!B:C,2,FALSE)</f>
        <v>Mercados</v>
      </c>
      <c r="E1421" s="16" t="str">
        <f t="shared" si="78"/>
        <v>6</v>
      </c>
      <c r="F1421" s="16" t="str">
        <f t="shared" si="79"/>
        <v>63</v>
      </c>
      <c r="G1421" s="21" t="s">
        <v>700</v>
      </c>
      <c r="H1421" t="s">
        <v>558</v>
      </c>
      <c r="I1421">
        <v>0</v>
      </c>
      <c r="J1421">
        <v>109165.93</v>
      </c>
      <c r="K1421">
        <v>109165.93</v>
      </c>
      <c r="L1421">
        <v>109165.93</v>
      </c>
      <c r="M1421">
        <v>109165.93</v>
      </c>
      <c r="N1421">
        <v>109165.93</v>
      </c>
      <c r="O1421">
        <v>109165.93</v>
      </c>
    </row>
    <row r="1422" spans="1:15" x14ac:dyDescent="0.25">
      <c r="A1422" s="14" t="str">
        <f>MID(Tabla1[[#This Row],[Org 2]],1,2)</f>
        <v>05</v>
      </c>
      <c r="B1422" s="21" t="s">
        <v>367</v>
      </c>
      <c r="C1422" s="21" t="s">
        <v>120</v>
      </c>
      <c r="D1422" s="15" t="str">
        <f>VLOOKUP(Tabla1[[#This Row],[Prog.]],Hoja2!B:C,2,FALSE)</f>
        <v>Actuaciones en materia de comercio minorista</v>
      </c>
      <c r="E1422" s="16" t="str">
        <f t="shared" si="78"/>
        <v>6</v>
      </c>
      <c r="F1422" s="16" t="str">
        <f t="shared" si="79"/>
        <v>60</v>
      </c>
      <c r="G1422" s="21" t="s">
        <v>622</v>
      </c>
      <c r="H1422" t="s">
        <v>623</v>
      </c>
      <c r="I1422">
        <v>0</v>
      </c>
      <c r="J1422">
        <v>54773.61</v>
      </c>
      <c r="K1422">
        <v>54773.61</v>
      </c>
      <c r="L1422">
        <v>54773.61</v>
      </c>
      <c r="M1422">
        <v>54773.61</v>
      </c>
      <c r="N1422">
        <v>54773.61</v>
      </c>
      <c r="O1422">
        <v>54773.61</v>
      </c>
    </row>
    <row r="1423" spans="1:15" x14ac:dyDescent="0.25">
      <c r="A1423" s="14" t="str">
        <f>MID(Tabla1[[#This Row],[Org 2]],1,2)</f>
        <v>05</v>
      </c>
      <c r="B1423" s="21" t="s">
        <v>367</v>
      </c>
      <c r="C1423" s="21" t="s">
        <v>120</v>
      </c>
      <c r="D1423" s="15" t="str">
        <f>VLOOKUP(Tabla1[[#This Row],[Prog.]],Hoja2!B:C,2,FALSE)</f>
        <v>Actuaciones en materia de comercio minorista</v>
      </c>
      <c r="E1423" s="16" t="str">
        <f t="shared" si="78"/>
        <v>6</v>
      </c>
      <c r="F1423" s="16" t="str">
        <f t="shared" si="79"/>
        <v>63</v>
      </c>
      <c r="G1423" s="21" t="s">
        <v>564</v>
      </c>
      <c r="H1423" t="s">
        <v>554</v>
      </c>
      <c r="I1423">
        <v>0</v>
      </c>
      <c r="J1423">
        <v>355891.7</v>
      </c>
      <c r="K1423">
        <v>355891.7</v>
      </c>
      <c r="L1423">
        <v>355891.7</v>
      </c>
      <c r="M1423">
        <v>355891.7</v>
      </c>
      <c r="N1423">
        <v>323130.01</v>
      </c>
      <c r="O1423">
        <v>323130.01</v>
      </c>
    </row>
    <row r="1424" spans="1:15" x14ac:dyDescent="0.25">
      <c r="A1424" s="14" t="str">
        <f>MID(Tabla1[[#This Row],[Org 2]],1,2)</f>
        <v>05</v>
      </c>
      <c r="B1424" s="21" t="s">
        <v>367</v>
      </c>
      <c r="C1424" s="21" t="s">
        <v>120</v>
      </c>
      <c r="D1424" s="15" t="str">
        <f>VLOOKUP(Tabla1[[#This Row],[Prog.]],Hoja2!B:C,2,FALSE)</f>
        <v>Actuaciones en materia de comercio minorista</v>
      </c>
      <c r="E1424" s="16" t="str">
        <f t="shared" si="78"/>
        <v>6</v>
      </c>
      <c r="F1424" s="16" t="str">
        <f t="shared" si="79"/>
        <v>63</v>
      </c>
      <c r="G1424" s="21" t="s">
        <v>700</v>
      </c>
      <c r="H1424" t="s">
        <v>558</v>
      </c>
      <c r="I1424">
        <v>0</v>
      </c>
      <c r="J1424">
        <v>273160.05</v>
      </c>
      <c r="K1424">
        <v>273160.05</v>
      </c>
      <c r="L1424">
        <v>273160.05</v>
      </c>
      <c r="M1424">
        <v>273160.05</v>
      </c>
      <c r="N1424">
        <v>273160.05</v>
      </c>
      <c r="O1424">
        <v>273160.05</v>
      </c>
    </row>
    <row r="1425" spans="1:15" x14ac:dyDescent="0.25">
      <c r="A1425" s="14" t="str">
        <f>MID(Tabla1[[#This Row],[Org 2]],1,2)</f>
        <v>06</v>
      </c>
      <c r="B1425" s="21" t="s">
        <v>160</v>
      </c>
      <c r="C1425" s="21" t="s">
        <v>143</v>
      </c>
      <c r="D1425" s="15" t="str">
        <f>VLOOKUP(Tabla1[[#This Row],[Prog.]],Hoja2!B:C,2,FALSE)</f>
        <v>Coordinación de políticas culturales</v>
      </c>
      <c r="E1425" s="16" t="str">
        <f t="shared" si="78"/>
        <v>6</v>
      </c>
      <c r="F1425" s="16" t="str">
        <f t="shared" si="79"/>
        <v>63</v>
      </c>
      <c r="G1425" s="21" t="s">
        <v>563</v>
      </c>
      <c r="H1425" t="s">
        <v>552</v>
      </c>
      <c r="I1425">
        <v>801208</v>
      </c>
      <c r="J1425">
        <v>1926654</v>
      </c>
      <c r="K1425">
        <v>2727862</v>
      </c>
      <c r="L1425">
        <v>1652843.91</v>
      </c>
      <c r="M1425">
        <v>1650839.35</v>
      </c>
      <c r="N1425">
        <v>643909.88</v>
      </c>
      <c r="O1425">
        <v>643845.68999999994</v>
      </c>
    </row>
    <row r="1426" spans="1:15" x14ac:dyDescent="0.25">
      <c r="A1426" s="14" t="str">
        <f>MID(Tabla1[[#This Row],[Org 2]],1,2)</f>
        <v>07</v>
      </c>
      <c r="B1426" s="21" t="s">
        <v>161</v>
      </c>
      <c r="C1426" s="21" t="s">
        <v>131</v>
      </c>
      <c r="D1426" s="15" t="str">
        <f>VLOOKUP(Tabla1[[#This Row],[Prog.]],Hoja2!B:C,2,FALSE)</f>
        <v>Tratamiento de residuos</v>
      </c>
      <c r="E1426" s="16" t="str">
        <f t="shared" si="78"/>
        <v>6</v>
      </c>
      <c r="F1426" s="16" t="str">
        <f t="shared" si="79"/>
        <v>63</v>
      </c>
      <c r="G1426" s="21" t="s">
        <v>564</v>
      </c>
      <c r="H1426" t="s">
        <v>554</v>
      </c>
      <c r="I1426">
        <v>756109</v>
      </c>
      <c r="J1426">
        <v>0</v>
      </c>
      <c r="K1426">
        <v>756109</v>
      </c>
      <c r="L1426">
        <v>0</v>
      </c>
      <c r="M1426">
        <v>0</v>
      </c>
      <c r="N1426">
        <v>0</v>
      </c>
      <c r="O1426">
        <v>0</v>
      </c>
    </row>
    <row r="1427" spans="1:15" x14ac:dyDescent="0.25">
      <c r="A1427" s="14" t="str">
        <f>MID(Tabla1[[#This Row],[Org 2]],1,2)</f>
        <v>07</v>
      </c>
      <c r="B1427" s="21" t="s">
        <v>161</v>
      </c>
      <c r="C1427" s="21" t="s">
        <v>132</v>
      </c>
      <c r="D1427" s="15" t="str">
        <f>VLOOKUP(Tabla1[[#This Row],[Prog.]],Hoja2!B:C,2,FALSE)</f>
        <v>Dirección del área de medio ambiente</v>
      </c>
      <c r="E1427" s="16" t="str">
        <f t="shared" si="78"/>
        <v>1</v>
      </c>
      <c r="F1427" s="16" t="str">
        <f t="shared" si="79"/>
        <v>12</v>
      </c>
      <c r="G1427" s="21" t="s">
        <v>432</v>
      </c>
      <c r="H1427" t="s">
        <v>433</v>
      </c>
      <c r="I1427">
        <v>0</v>
      </c>
      <c r="J1427">
        <v>0</v>
      </c>
      <c r="K1427">
        <v>0</v>
      </c>
      <c r="L1427">
        <v>950</v>
      </c>
      <c r="M1427">
        <v>950</v>
      </c>
      <c r="N1427">
        <v>776.75</v>
      </c>
      <c r="O1427">
        <v>776.75</v>
      </c>
    </row>
    <row r="1428" spans="1:15" x14ac:dyDescent="0.25">
      <c r="A1428" s="14" t="str">
        <f>MID(Tabla1[[#This Row],[Org 2]],1,2)</f>
        <v>07</v>
      </c>
      <c r="B1428" s="21" t="s">
        <v>161</v>
      </c>
      <c r="C1428" s="21" t="s">
        <v>132</v>
      </c>
      <c r="D1428" s="15" t="str">
        <f>VLOOKUP(Tabla1[[#This Row],[Prog.]],Hoja2!B:C,2,FALSE)</f>
        <v>Dirección del área de medio ambiente</v>
      </c>
      <c r="E1428" s="16" t="str">
        <f t="shared" si="78"/>
        <v>1</v>
      </c>
      <c r="F1428" s="16" t="str">
        <f t="shared" si="79"/>
        <v>12</v>
      </c>
      <c r="G1428" s="21" t="s">
        <v>440</v>
      </c>
      <c r="H1428" t="s">
        <v>441</v>
      </c>
      <c r="I1428">
        <v>0</v>
      </c>
      <c r="J1428">
        <v>0</v>
      </c>
      <c r="K1428">
        <v>0</v>
      </c>
      <c r="L1428">
        <v>300</v>
      </c>
      <c r="M1428">
        <v>300</v>
      </c>
      <c r="N1428">
        <v>209.12</v>
      </c>
      <c r="O1428">
        <v>209.12</v>
      </c>
    </row>
    <row r="1429" spans="1:15" x14ac:dyDescent="0.25">
      <c r="A1429" s="14" t="str">
        <f>MID(Tabla1[[#This Row],[Org 2]],1,2)</f>
        <v>07</v>
      </c>
      <c r="B1429" s="21" t="s">
        <v>161</v>
      </c>
      <c r="C1429" s="21" t="s">
        <v>132</v>
      </c>
      <c r="D1429" s="15" t="str">
        <f>VLOOKUP(Tabla1[[#This Row],[Prog.]],Hoja2!B:C,2,FALSE)</f>
        <v>Dirección del área de medio ambiente</v>
      </c>
      <c r="E1429" s="16" t="str">
        <f t="shared" si="78"/>
        <v>1</v>
      </c>
      <c r="F1429" s="16" t="str">
        <f t="shared" si="79"/>
        <v>12</v>
      </c>
      <c r="G1429" s="21" t="s">
        <v>442</v>
      </c>
      <c r="H1429" t="s">
        <v>443</v>
      </c>
      <c r="I1429">
        <v>0</v>
      </c>
      <c r="J1429">
        <v>0</v>
      </c>
      <c r="K1429">
        <v>0</v>
      </c>
      <c r="L1429">
        <v>900</v>
      </c>
      <c r="M1429">
        <v>900</v>
      </c>
      <c r="N1429">
        <v>700.88</v>
      </c>
      <c r="O1429">
        <v>700.88</v>
      </c>
    </row>
    <row r="1430" spans="1:15" x14ac:dyDescent="0.25">
      <c r="A1430" s="14" t="str">
        <f>MID(Tabla1[[#This Row],[Org 2]],1,2)</f>
        <v>07</v>
      </c>
      <c r="B1430" s="21" t="s">
        <v>161</v>
      </c>
      <c r="C1430" s="21" t="s">
        <v>132</v>
      </c>
      <c r="D1430" s="15" t="str">
        <f>VLOOKUP(Tabla1[[#This Row],[Prog.]],Hoja2!B:C,2,FALSE)</f>
        <v>Dirección del área de medio ambiente</v>
      </c>
      <c r="E1430" s="16" t="str">
        <f t="shared" si="78"/>
        <v>1</v>
      </c>
      <c r="F1430" s="16" t="str">
        <f t="shared" si="79"/>
        <v>12</v>
      </c>
      <c r="G1430" s="21" t="s">
        <v>444</v>
      </c>
      <c r="H1430" t="s">
        <v>445</v>
      </c>
      <c r="I1430">
        <v>0</v>
      </c>
      <c r="J1430">
        <v>0</v>
      </c>
      <c r="K1430">
        <v>0</v>
      </c>
      <c r="L1430">
        <v>2500</v>
      </c>
      <c r="M1430">
        <v>2500</v>
      </c>
      <c r="N1430">
        <v>1745.02</v>
      </c>
      <c r="O1430">
        <v>1745.02</v>
      </c>
    </row>
    <row r="1431" spans="1:15" x14ac:dyDescent="0.25">
      <c r="A1431" s="14" t="str">
        <f>MID(Tabla1[[#This Row],[Org 2]],1,2)</f>
        <v>07</v>
      </c>
      <c r="B1431" s="21" t="s">
        <v>161</v>
      </c>
      <c r="C1431" s="21" t="s">
        <v>132</v>
      </c>
      <c r="D1431" s="15" t="str">
        <f>VLOOKUP(Tabla1[[#This Row],[Prog.]],Hoja2!B:C,2,FALSE)</f>
        <v>Dirección del área de medio ambiente</v>
      </c>
      <c r="E1431" s="16" t="str">
        <f t="shared" si="78"/>
        <v>1</v>
      </c>
      <c r="F1431" s="16" t="str">
        <f t="shared" si="79"/>
        <v>12</v>
      </c>
      <c r="G1431" s="21" t="s">
        <v>446</v>
      </c>
      <c r="H1431" t="s">
        <v>447</v>
      </c>
      <c r="I1431">
        <v>0</v>
      </c>
      <c r="J1431">
        <v>0</v>
      </c>
      <c r="K1431">
        <v>0</v>
      </c>
      <c r="L1431">
        <v>200</v>
      </c>
      <c r="M1431">
        <v>200</v>
      </c>
      <c r="N1431">
        <v>107.74</v>
      </c>
      <c r="O1431">
        <v>107.74</v>
      </c>
    </row>
    <row r="1432" spans="1:15" x14ac:dyDescent="0.25">
      <c r="A1432" s="14" t="str">
        <f>MID(Tabla1[[#This Row],[Org 2]],1,2)</f>
        <v>07</v>
      </c>
      <c r="B1432" s="21" t="s">
        <v>161</v>
      </c>
      <c r="C1432" s="21" t="s">
        <v>133</v>
      </c>
      <c r="D1432" s="15" t="str">
        <f>VLOOKUP(Tabla1[[#This Row],[Prog.]],Hoja2!B:C,2,FALSE)</f>
        <v>Parques y jardines</v>
      </c>
      <c r="E1432" s="16" t="str">
        <f t="shared" si="78"/>
        <v>1</v>
      </c>
      <c r="F1432" s="16" t="str">
        <f t="shared" si="79"/>
        <v>12</v>
      </c>
      <c r="G1432" s="21" t="s">
        <v>432</v>
      </c>
      <c r="H1432" t="s">
        <v>433</v>
      </c>
      <c r="I1432">
        <v>0</v>
      </c>
      <c r="J1432">
        <v>0</v>
      </c>
      <c r="K1432">
        <v>0</v>
      </c>
      <c r="L1432">
        <v>2800</v>
      </c>
      <c r="M1432">
        <v>2800</v>
      </c>
      <c r="N1432">
        <v>2336.3000000000002</v>
      </c>
      <c r="O1432">
        <v>2336.3000000000002</v>
      </c>
    </row>
    <row r="1433" spans="1:15" x14ac:dyDescent="0.25">
      <c r="A1433" s="14" t="str">
        <f>MID(Tabla1[[#This Row],[Org 2]],1,2)</f>
        <v>07</v>
      </c>
      <c r="B1433" s="21" t="s">
        <v>161</v>
      </c>
      <c r="C1433" s="21" t="s">
        <v>133</v>
      </c>
      <c r="D1433" s="15" t="str">
        <f>VLOOKUP(Tabla1[[#This Row],[Prog.]],Hoja2!B:C,2,FALSE)</f>
        <v>Parques y jardines</v>
      </c>
      <c r="E1433" s="16" t="str">
        <f t="shared" si="78"/>
        <v>1</v>
      </c>
      <c r="F1433" s="16" t="str">
        <f t="shared" si="79"/>
        <v>12</v>
      </c>
      <c r="G1433" s="21" t="s">
        <v>438</v>
      </c>
      <c r="H1433" t="s">
        <v>439</v>
      </c>
      <c r="I1433">
        <v>0</v>
      </c>
      <c r="J1433">
        <v>0</v>
      </c>
      <c r="K1433">
        <v>0</v>
      </c>
      <c r="L1433">
        <v>2100</v>
      </c>
      <c r="M1433">
        <v>2100</v>
      </c>
      <c r="N1433">
        <v>1737.55</v>
      </c>
      <c r="O1433">
        <v>1737.55</v>
      </c>
    </row>
    <row r="1434" spans="1:15" x14ac:dyDescent="0.25">
      <c r="A1434" s="14" t="str">
        <f>MID(Tabla1[[#This Row],[Org 2]],1,2)</f>
        <v>07</v>
      </c>
      <c r="B1434" s="21" t="s">
        <v>161</v>
      </c>
      <c r="C1434" s="21" t="s">
        <v>133</v>
      </c>
      <c r="D1434" s="15" t="str">
        <f>VLOOKUP(Tabla1[[#This Row],[Prog.]],Hoja2!B:C,2,FALSE)</f>
        <v>Parques y jardines</v>
      </c>
      <c r="E1434" s="16" t="str">
        <f t="shared" si="78"/>
        <v>1</v>
      </c>
      <c r="F1434" s="16" t="str">
        <f t="shared" si="79"/>
        <v>12</v>
      </c>
      <c r="G1434" s="21" t="s">
        <v>440</v>
      </c>
      <c r="H1434" t="s">
        <v>441</v>
      </c>
      <c r="I1434">
        <v>0</v>
      </c>
      <c r="J1434">
        <v>0</v>
      </c>
      <c r="K1434">
        <v>0</v>
      </c>
      <c r="L1434">
        <v>250</v>
      </c>
      <c r="M1434">
        <v>250</v>
      </c>
      <c r="N1434">
        <v>179.74</v>
      </c>
      <c r="O1434">
        <v>179.74</v>
      </c>
    </row>
    <row r="1435" spans="1:15" x14ac:dyDescent="0.25">
      <c r="A1435" s="14" t="str">
        <f>MID(Tabla1[[#This Row],[Org 2]],1,2)</f>
        <v>07</v>
      </c>
      <c r="B1435" s="21" t="s">
        <v>161</v>
      </c>
      <c r="C1435" s="21" t="s">
        <v>133</v>
      </c>
      <c r="D1435" s="15" t="str">
        <f>VLOOKUP(Tabla1[[#This Row],[Prog.]],Hoja2!B:C,2,FALSE)</f>
        <v>Parques y jardines</v>
      </c>
      <c r="E1435" s="16" t="str">
        <f t="shared" si="78"/>
        <v>1</v>
      </c>
      <c r="F1435" s="16" t="str">
        <f t="shared" si="79"/>
        <v>12</v>
      </c>
      <c r="G1435" s="21" t="s">
        <v>442</v>
      </c>
      <c r="H1435" t="s">
        <v>443</v>
      </c>
      <c r="I1435">
        <v>0</v>
      </c>
      <c r="J1435">
        <v>0</v>
      </c>
      <c r="K1435">
        <v>0</v>
      </c>
      <c r="L1435">
        <v>3300</v>
      </c>
      <c r="M1435">
        <v>3300</v>
      </c>
      <c r="N1435">
        <v>2696.64</v>
      </c>
      <c r="O1435">
        <v>2696.64</v>
      </c>
    </row>
    <row r="1436" spans="1:15" x14ac:dyDescent="0.25">
      <c r="A1436" s="14" t="str">
        <f>MID(Tabla1[[#This Row],[Org 2]],1,2)</f>
        <v>07</v>
      </c>
      <c r="B1436" s="21" t="s">
        <v>161</v>
      </c>
      <c r="C1436" s="21" t="s">
        <v>133</v>
      </c>
      <c r="D1436" s="15" t="str">
        <f>VLOOKUP(Tabla1[[#This Row],[Prog.]],Hoja2!B:C,2,FALSE)</f>
        <v>Parques y jardines</v>
      </c>
      <c r="E1436" s="16" t="str">
        <f t="shared" si="78"/>
        <v>1</v>
      </c>
      <c r="F1436" s="16" t="str">
        <f t="shared" si="79"/>
        <v>12</v>
      </c>
      <c r="G1436" s="21" t="s">
        <v>444</v>
      </c>
      <c r="H1436" t="s">
        <v>445</v>
      </c>
      <c r="I1436">
        <v>0</v>
      </c>
      <c r="J1436">
        <v>0</v>
      </c>
      <c r="K1436">
        <v>0</v>
      </c>
      <c r="L1436">
        <v>7800</v>
      </c>
      <c r="M1436">
        <v>7800</v>
      </c>
      <c r="N1436">
        <v>6475.63</v>
      </c>
      <c r="O1436">
        <v>6475.63</v>
      </c>
    </row>
    <row r="1437" spans="1:15" x14ac:dyDescent="0.25">
      <c r="A1437" s="14" t="str">
        <f>MID(Tabla1[[#This Row],[Org 2]],1,2)</f>
        <v>07</v>
      </c>
      <c r="B1437" s="21" t="s">
        <v>161</v>
      </c>
      <c r="C1437" s="21" t="s">
        <v>133</v>
      </c>
      <c r="D1437" s="15" t="str">
        <f>VLOOKUP(Tabla1[[#This Row],[Prog.]],Hoja2!B:C,2,FALSE)</f>
        <v>Parques y jardines</v>
      </c>
      <c r="E1437" s="16" t="str">
        <f t="shared" si="78"/>
        <v>1</v>
      </c>
      <c r="F1437" s="16" t="str">
        <f t="shared" si="79"/>
        <v>12</v>
      </c>
      <c r="G1437" s="21" t="s">
        <v>446</v>
      </c>
      <c r="H1437" t="s">
        <v>447</v>
      </c>
      <c r="I1437">
        <v>0</v>
      </c>
      <c r="J1437">
        <v>0</v>
      </c>
      <c r="K1437">
        <v>0</v>
      </c>
      <c r="L1437">
        <v>150</v>
      </c>
      <c r="M1437">
        <v>150</v>
      </c>
      <c r="N1437">
        <v>107.1</v>
      </c>
      <c r="O1437">
        <v>107.1</v>
      </c>
    </row>
    <row r="1438" spans="1:15" x14ac:dyDescent="0.25">
      <c r="A1438" s="14" t="str">
        <f>MID(Tabla1[[#This Row],[Org 2]],1,2)</f>
        <v>07</v>
      </c>
      <c r="B1438" s="21" t="s">
        <v>161</v>
      </c>
      <c r="C1438" s="21" t="s">
        <v>133</v>
      </c>
      <c r="D1438" s="15" t="str">
        <f>VLOOKUP(Tabla1[[#This Row],[Prog.]],Hoja2!B:C,2,FALSE)</f>
        <v>Parques y jardines</v>
      </c>
      <c r="E1438" s="16" t="str">
        <f t="shared" si="78"/>
        <v>1</v>
      </c>
      <c r="F1438" s="16" t="str">
        <f t="shared" si="79"/>
        <v>13</v>
      </c>
      <c r="G1438" s="21" t="s">
        <v>448</v>
      </c>
      <c r="H1438" t="s">
        <v>431</v>
      </c>
      <c r="I1438">
        <v>0</v>
      </c>
      <c r="J1438">
        <v>0</v>
      </c>
      <c r="K1438">
        <v>0</v>
      </c>
      <c r="L1438">
        <v>1900</v>
      </c>
      <c r="M1438">
        <v>1900</v>
      </c>
      <c r="N1438">
        <v>1548.14</v>
      </c>
      <c r="O1438">
        <v>1548.14</v>
      </c>
    </row>
    <row r="1439" spans="1:15" x14ac:dyDescent="0.25">
      <c r="A1439" s="14" t="str">
        <f>MID(Tabla1[[#This Row],[Org 2]],1,2)</f>
        <v>07</v>
      </c>
      <c r="B1439" s="21" t="s">
        <v>161</v>
      </c>
      <c r="C1439" s="21" t="s">
        <v>133</v>
      </c>
      <c r="D1439" s="15" t="str">
        <f>VLOOKUP(Tabla1[[#This Row],[Prog.]],Hoja2!B:C,2,FALSE)</f>
        <v>Parques y jardines</v>
      </c>
      <c r="E1439" s="16" t="str">
        <f t="shared" ref="E1439:E1442" si="80">LEFT(G1439,1)</f>
        <v>1</v>
      </c>
      <c r="F1439" s="16" t="str">
        <f t="shared" ref="F1439:F1442" si="81">LEFT(G1439,2)</f>
        <v>13</v>
      </c>
      <c r="G1439" s="21" t="s">
        <v>449</v>
      </c>
      <c r="H1439" t="s">
        <v>450</v>
      </c>
      <c r="I1439">
        <v>0</v>
      </c>
      <c r="J1439">
        <v>0</v>
      </c>
      <c r="K1439">
        <v>0</v>
      </c>
      <c r="L1439">
        <v>2600</v>
      </c>
      <c r="M1439">
        <v>2600</v>
      </c>
      <c r="N1439">
        <v>2206</v>
      </c>
      <c r="O1439">
        <v>2206</v>
      </c>
    </row>
    <row r="1440" spans="1:15" x14ac:dyDescent="0.25">
      <c r="A1440" s="14" t="str">
        <f>MID(Tabla1[[#This Row],[Org 2]],1,2)</f>
        <v>07</v>
      </c>
      <c r="B1440" s="21" t="s">
        <v>161</v>
      </c>
      <c r="C1440" s="21" t="s">
        <v>133</v>
      </c>
      <c r="D1440" s="15" t="str">
        <f>VLOOKUP(Tabla1[[#This Row],[Prog.]],Hoja2!B:C,2,FALSE)</f>
        <v>Parques y jardines</v>
      </c>
      <c r="E1440" s="16" t="str">
        <f t="shared" si="80"/>
        <v>1</v>
      </c>
      <c r="F1440" s="16" t="str">
        <f t="shared" si="81"/>
        <v>14</v>
      </c>
      <c r="G1440" s="21" t="s">
        <v>453</v>
      </c>
      <c r="H1440" t="s">
        <v>454</v>
      </c>
      <c r="I1440">
        <v>0</v>
      </c>
      <c r="J1440">
        <v>0</v>
      </c>
      <c r="K1440">
        <v>0</v>
      </c>
      <c r="L1440">
        <v>90000</v>
      </c>
      <c r="M1440">
        <v>90000</v>
      </c>
      <c r="N1440">
        <v>73348.2</v>
      </c>
      <c r="O1440">
        <v>73348.2</v>
      </c>
    </row>
    <row r="1441" spans="1:15" x14ac:dyDescent="0.25">
      <c r="A1441" s="14" t="str">
        <f>MID(Tabla1[[#This Row],[Org 2]],1,2)</f>
        <v>07</v>
      </c>
      <c r="B1441" s="21" t="s">
        <v>161</v>
      </c>
      <c r="C1441" s="21" t="s">
        <v>133</v>
      </c>
      <c r="D1441" s="15" t="str">
        <f>VLOOKUP(Tabla1[[#This Row],[Prog.]],Hoja2!B:C,2,FALSE)</f>
        <v>Parques y jardines</v>
      </c>
      <c r="E1441" s="16" t="str">
        <f t="shared" si="80"/>
        <v>2</v>
      </c>
      <c r="F1441" s="16" t="str">
        <f t="shared" si="81"/>
        <v>22</v>
      </c>
      <c r="G1441" s="21" t="s">
        <v>479</v>
      </c>
      <c r="H1441" t="s">
        <v>480</v>
      </c>
      <c r="I1441">
        <v>6000</v>
      </c>
      <c r="J1441">
        <v>0</v>
      </c>
      <c r="K1441">
        <v>6000</v>
      </c>
      <c r="L1441">
        <v>0</v>
      </c>
      <c r="M1441">
        <v>0</v>
      </c>
      <c r="N1441">
        <v>0</v>
      </c>
      <c r="O1441">
        <v>0</v>
      </c>
    </row>
    <row r="1442" spans="1:15" x14ac:dyDescent="0.25">
      <c r="A1442" s="14" t="str">
        <f>MID(Tabla1[[#This Row],[Org 2]],1,2)</f>
        <v>07</v>
      </c>
      <c r="B1442" s="21" t="s">
        <v>161</v>
      </c>
      <c r="C1442" s="21" t="s">
        <v>133</v>
      </c>
      <c r="D1442" s="15" t="str">
        <f>VLOOKUP(Tabla1[[#This Row],[Prog.]],Hoja2!B:C,2,FALSE)</f>
        <v>Parques y jardines</v>
      </c>
      <c r="E1442" s="16" t="str">
        <f t="shared" si="80"/>
        <v>2</v>
      </c>
      <c r="F1442" s="16" t="str">
        <f t="shared" si="81"/>
        <v>22</v>
      </c>
      <c r="G1442" s="21" t="s">
        <v>481</v>
      </c>
      <c r="H1442" t="s">
        <v>482</v>
      </c>
      <c r="I1442">
        <v>3000</v>
      </c>
      <c r="J1442">
        <v>0</v>
      </c>
      <c r="K1442">
        <v>3000</v>
      </c>
      <c r="L1442">
        <v>0</v>
      </c>
      <c r="M1442">
        <v>0</v>
      </c>
      <c r="N1442">
        <v>0</v>
      </c>
      <c r="O1442">
        <v>0</v>
      </c>
    </row>
    <row r="1443" spans="1:15" x14ac:dyDescent="0.25">
      <c r="A1443" s="14" t="str">
        <f>MID(Tabla1[[#This Row],[Org 2]],1,2)</f>
        <v>07</v>
      </c>
      <c r="B1443" s="21" t="s">
        <v>161</v>
      </c>
      <c r="C1443" s="21" t="s">
        <v>133</v>
      </c>
      <c r="D1443" s="15" t="str">
        <f>VLOOKUP(Tabla1[[#This Row],[Prog.]],Hoja2!B:C,2,FALSE)</f>
        <v>Parques y jardines</v>
      </c>
      <c r="E1443" s="16" t="str">
        <f t="shared" ref="E1443:E1448" si="82">LEFT(G1443,1)</f>
        <v>2</v>
      </c>
      <c r="F1443" s="16" t="str">
        <f t="shared" ref="F1443:F1448" si="83">LEFT(G1443,2)</f>
        <v>23</v>
      </c>
      <c r="G1443" s="21" t="s">
        <v>491</v>
      </c>
      <c r="H1443" t="s">
        <v>492</v>
      </c>
      <c r="I1443">
        <v>1000</v>
      </c>
      <c r="J1443">
        <v>0</v>
      </c>
      <c r="K1443">
        <v>1000</v>
      </c>
      <c r="L1443">
        <v>122.07</v>
      </c>
      <c r="M1443">
        <v>122.07</v>
      </c>
      <c r="N1443">
        <v>122.07</v>
      </c>
      <c r="O1443">
        <v>122.07</v>
      </c>
    </row>
    <row r="1444" spans="1:15" x14ac:dyDescent="0.25">
      <c r="A1444" s="14" t="str">
        <f>MID(Tabla1[[#This Row],[Org 2]],1,2)</f>
        <v>07</v>
      </c>
      <c r="B1444" s="21" t="s">
        <v>161</v>
      </c>
      <c r="C1444" s="21" t="s">
        <v>133</v>
      </c>
      <c r="D1444" s="15" t="str">
        <f>VLOOKUP(Tabla1[[#This Row],[Prog.]],Hoja2!B:C,2,FALSE)</f>
        <v>Parques y jardines</v>
      </c>
      <c r="E1444" s="16" t="str">
        <f t="shared" si="82"/>
        <v>2</v>
      </c>
      <c r="F1444" s="16" t="str">
        <f t="shared" si="83"/>
        <v>23</v>
      </c>
      <c r="G1444" s="21" t="s">
        <v>493</v>
      </c>
      <c r="H1444" t="s">
        <v>494</v>
      </c>
      <c r="I1444">
        <v>1000</v>
      </c>
      <c r="J1444">
        <v>0</v>
      </c>
      <c r="K1444">
        <v>1000</v>
      </c>
      <c r="L1444">
        <v>56</v>
      </c>
      <c r="M1444">
        <v>56</v>
      </c>
      <c r="N1444">
        <v>56</v>
      </c>
      <c r="O1444">
        <v>56</v>
      </c>
    </row>
    <row r="1445" spans="1:15" x14ac:dyDescent="0.25">
      <c r="A1445" s="14" t="str">
        <f>MID(Tabla1[[#This Row],[Org 2]],1,2)</f>
        <v>07</v>
      </c>
      <c r="B1445" s="21" t="s">
        <v>161</v>
      </c>
      <c r="C1445" s="21" t="s">
        <v>133</v>
      </c>
      <c r="D1445" s="15" t="str">
        <f>VLOOKUP(Tabla1[[#This Row],[Prog.]],Hoja2!B:C,2,FALSE)</f>
        <v>Parques y jardines</v>
      </c>
      <c r="E1445" s="16" t="str">
        <f t="shared" si="82"/>
        <v>2</v>
      </c>
      <c r="F1445" s="16" t="str">
        <f t="shared" si="83"/>
        <v>23</v>
      </c>
      <c r="G1445" s="21" t="s">
        <v>495</v>
      </c>
      <c r="H1445" t="s">
        <v>496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</row>
    <row r="1446" spans="1:15" x14ac:dyDescent="0.25">
      <c r="A1446" s="14" t="str">
        <f>MID(Tabla1[[#This Row],[Org 2]],1,2)</f>
        <v>07</v>
      </c>
      <c r="B1446" s="21" t="s">
        <v>161</v>
      </c>
      <c r="C1446" s="21" t="s">
        <v>133</v>
      </c>
      <c r="D1446" s="15" t="str">
        <f>VLOOKUP(Tabla1[[#This Row],[Prog.]],Hoja2!B:C,2,FALSE)</f>
        <v>Parques y jardines</v>
      </c>
      <c r="E1446" s="16" t="str">
        <f t="shared" si="82"/>
        <v>6</v>
      </c>
      <c r="F1446" s="16" t="str">
        <f t="shared" si="83"/>
        <v>61</v>
      </c>
      <c r="G1446" s="21" t="s">
        <v>798</v>
      </c>
      <c r="H1446" t="s">
        <v>621</v>
      </c>
      <c r="I1446">
        <v>4646876</v>
      </c>
      <c r="J1446">
        <v>311531.03999999998</v>
      </c>
      <c r="K1446">
        <v>4958407.04</v>
      </c>
      <c r="L1446">
        <v>2618881.16</v>
      </c>
      <c r="M1446">
        <v>2321348.31</v>
      </c>
      <c r="N1446">
        <v>625994.80000000005</v>
      </c>
      <c r="O1446">
        <v>625994.80000000005</v>
      </c>
    </row>
    <row r="1447" spans="1:15" x14ac:dyDescent="0.25">
      <c r="A1447" s="14" t="str">
        <f>MID(Tabla1[[#This Row],[Org 2]],1,2)</f>
        <v>07</v>
      </c>
      <c r="B1447" s="21" t="s">
        <v>161</v>
      </c>
      <c r="C1447" s="21" t="s">
        <v>134</v>
      </c>
      <c r="D1447" s="15" t="str">
        <f>VLOOKUP(Tabla1[[#This Row],[Prog.]],Hoja2!B:C,2,FALSE)</f>
        <v>Protección del medio ambiente</v>
      </c>
      <c r="E1447" s="16" t="str">
        <f t="shared" si="82"/>
        <v>6</v>
      </c>
      <c r="F1447" s="16" t="str">
        <f t="shared" si="83"/>
        <v>62</v>
      </c>
      <c r="G1447" s="21" t="s">
        <v>553</v>
      </c>
      <c r="H1447" t="s">
        <v>554</v>
      </c>
      <c r="I1447">
        <v>34680</v>
      </c>
      <c r="J1447">
        <v>199831.5</v>
      </c>
      <c r="K1447">
        <v>234511.5</v>
      </c>
      <c r="L1447">
        <v>214501.54</v>
      </c>
      <c r="M1447">
        <v>214501.54</v>
      </c>
      <c r="N1447">
        <v>185419.19</v>
      </c>
      <c r="O1447">
        <v>185419.19</v>
      </c>
    </row>
    <row r="1448" spans="1:15" x14ac:dyDescent="0.25">
      <c r="A1448" s="14" t="str">
        <f>MID(Tabla1[[#This Row],[Org 2]],1,2)</f>
        <v>07</v>
      </c>
      <c r="B1448" s="21" t="s">
        <v>161</v>
      </c>
      <c r="C1448" s="21" t="s">
        <v>134</v>
      </c>
      <c r="D1448" s="15" t="str">
        <f>VLOOKUP(Tabla1[[#This Row],[Prog.]],Hoja2!B:C,2,FALSE)</f>
        <v>Protección del medio ambiente</v>
      </c>
      <c r="E1448" s="16" t="str">
        <f t="shared" si="82"/>
        <v>6</v>
      </c>
      <c r="F1448" s="16" t="str">
        <f t="shared" si="83"/>
        <v>62</v>
      </c>
      <c r="G1448" s="21" t="s">
        <v>555</v>
      </c>
      <c r="H1448" t="s">
        <v>556</v>
      </c>
      <c r="I1448">
        <v>40741</v>
      </c>
      <c r="J1448">
        <v>0</v>
      </c>
      <c r="K1448">
        <v>40741</v>
      </c>
      <c r="L1448">
        <v>40329.199999999997</v>
      </c>
      <c r="M1448">
        <v>40329.199999999997</v>
      </c>
      <c r="N1448">
        <v>40329.19</v>
      </c>
      <c r="O1448">
        <v>40329.19</v>
      </c>
    </row>
    <row r="1449" spans="1:15" x14ac:dyDescent="0.25">
      <c r="A1449" s="14" t="str">
        <f>MID(Tabla1[[#This Row],[Org 2]],1,2)</f>
        <v>07</v>
      </c>
      <c r="B1449" s="21" t="s">
        <v>161</v>
      </c>
      <c r="C1449" s="21" t="s">
        <v>134</v>
      </c>
      <c r="D1449" s="15" t="str">
        <f>VLOOKUP(Tabla1[[#This Row],[Prog.]],Hoja2!B:C,2,FALSE)</f>
        <v>Protección del medio ambiente</v>
      </c>
      <c r="E1449" s="16" t="str">
        <f>LEFT(G1449,1)</f>
        <v>6</v>
      </c>
      <c r="F1449" s="16" t="str">
        <f>LEFT(G1449,2)</f>
        <v>63</v>
      </c>
      <c r="G1449" s="21" t="s">
        <v>564</v>
      </c>
      <c r="H1449" t="s">
        <v>554</v>
      </c>
      <c r="I1449">
        <v>199832</v>
      </c>
      <c r="J1449">
        <v>0</v>
      </c>
      <c r="K1449">
        <v>199832</v>
      </c>
      <c r="L1449">
        <v>15086.28</v>
      </c>
      <c r="M1449">
        <v>15086.28</v>
      </c>
      <c r="N1449">
        <v>9459.7800000000007</v>
      </c>
      <c r="O1449">
        <v>9459.7800000000007</v>
      </c>
    </row>
    <row r="1450" spans="1:15" x14ac:dyDescent="0.25">
      <c r="A1450" s="14" t="str">
        <f>MID(Tabla1[[#This Row],[Org 2]],1,2)</f>
        <v>07</v>
      </c>
      <c r="B1450" s="21" t="s">
        <v>161</v>
      </c>
      <c r="C1450" s="21" t="s">
        <v>134</v>
      </c>
      <c r="D1450" s="15" t="str">
        <f>VLOOKUP(Tabla1[[#This Row],[Prog.]],Hoja2!B:C,2,FALSE)</f>
        <v>Protección del medio ambiente</v>
      </c>
      <c r="E1450" s="16" t="str">
        <f t="shared" ref="E1450:E1452" si="84">LEFT(G1450,1)</f>
        <v>6</v>
      </c>
      <c r="F1450" s="16" t="str">
        <f t="shared" ref="F1450:F1452" si="85">LEFT(G1450,2)</f>
        <v>64</v>
      </c>
      <c r="G1450" s="21" t="s">
        <v>624</v>
      </c>
      <c r="H1450" t="s">
        <v>625</v>
      </c>
      <c r="I1450">
        <v>0</v>
      </c>
      <c r="J1450">
        <v>120303.63</v>
      </c>
      <c r="K1450">
        <v>120303.63</v>
      </c>
      <c r="L1450">
        <v>120303.63</v>
      </c>
      <c r="M1450">
        <v>120303.63</v>
      </c>
      <c r="N1450">
        <v>120303.52</v>
      </c>
      <c r="O1450">
        <v>120303.52</v>
      </c>
    </row>
    <row r="1451" spans="1:15" x14ac:dyDescent="0.25">
      <c r="A1451" s="14" t="str">
        <f>MID(Tabla1[[#This Row],[Org 2]],1,2)</f>
        <v>08</v>
      </c>
      <c r="B1451" s="21" t="s">
        <v>162</v>
      </c>
      <c r="C1451" s="21" t="s">
        <v>137</v>
      </c>
      <c r="D1451" s="15" t="str">
        <f>VLOOKUP(Tabla1[[#This Row],[Prog.]],Hoja2!B:C,2,FALSE)</f>
        <v>Movilidad</v>
      </c>
      <c r="E1451" s="16" t="str">
        <f t="shared" si="84"/>
        <v>6</v>
      </c>
      <c r="F1451" s="16" t="str">
        <f t="shared" si="85"/>
        <v>60</v>
      </c>
      <c r="G1451" s="21" t="s">
        <v>622</v>
      </c>
      <c r="H1451" t="s">
        <v>623</v>
      </c>
      <c r="I1451">
        <v>50000</v>
      </c>
      <c r="J1451">
        <v>0</v>
      </c>
      <c r="K1451">
        <v>50000</v>
      </c>
      <c r="L1451">
        <v>715.09</v>
      </c>
      <c r="M1451">
        <v>715.09</v>
      </c>
      <c r="N1451">
        <v>715.09</v>
      </c>
      <c r="O1451">
        <v>715.09</v>
      </c>
    </row>
    <row r="1452" spans="1:15" x14ac:dyDescent="0.25">
      <c r="A1452" s="14" t="str">
        <f>MID(Tabla1[[#This Row],[Org 2]],1,2)</f>
        <v>08</v>
      </c>
      <c r="B1452" s="21" t="s">
        <v>162</v>
      </c>
      <c r="C1452" s="21" t="s">
        <v>139</v>
      </c>
      <c r="D1452" s="15" t="str">
        <f>VLOOKUP(Tabla1[[#This Row],[Prog.]],Hoja2!B:C,2,FALSE)</f>
        <v>Pavimentación de vías públicas y otros servicios urbanísticos</v>
      </c>
      <c r="E1452" s="16" t="str">
        <f t="shared" si="84"/>
        <v>6</v>
      </c>
      <c r="F1452" s="16" t="str">
        <f t="shared" si="85"/>
        <v>60</v>
      </c>
      <c r="G1452" s="21" t="s">
        <v>622</v>
      </c>
      <c r="H1452" t="s">
        <v>623</v>
      </c>
      <c r="I1452">
        <v>1100674</v>
      </c>
      <c r="J1452">
        <v>0</v>
      </c>
      <c r="K1452">
        <v>1100674</v>
      </c>
      <c r="L1452">
        <v>949791.08</v>
      </c>
      <c r="M1452">
        <v>949791.08</v>
      </c>
      <c r="N1452">
        <v>771482.99</v>
      </c>
      <c r="O1452">
        <v>771482.99</v>
      </c>
    </row>
    <row r="1453" spans="1:15" x14ac:dyDescent="0.25">
      <c r="A1453" s="14" t="str">
        <f>MID(Tabla1[[#This Row],[Org 2]],1,2)</f>
        <v>08</v>
      </c>
      <c r="B1453" s="21" t="s">
        <v>162</v>
      </c>
      <c r="C1453" s="21" t="s">
        <v>139</v>
      </c>
      <c r="D1453" s="15" t="str">
        <f>VLOOKUP(Tabla1[[#This Row],[Prog.]],Hoja2!B:C,2,FALSE)</f>
        <v>Pavimentación de vías públicas y otros servicios urbanísticos</v>
      </c>
      <c r="E1453" s="16" t="str">
        <f t="shared" ref="E1453:E1455" si="86">LEFT(G1453,1)</f>
        <v>6</v>
      </c>
      <c r="F1453" s="16" t="str">
        <f t="shared" ref="F1453:F1455" si="87">LEFT(G1453,2)</f>
        <v>61</v>
      </c>
      <c r="G1453" s="21" t="s">
        <v>549</v>
      </c>
      <c r="H1453" t="s">
        <v>550</v>
      </c>
      <c r="I1453">
        <v>4154504</v>
      </c>
      <c r="J1453">
        <v>0</v>
      </c>
      <c r="K1453">
        <v>4154504</v>
      </c>
      <c r="L1453">
        <v>3754076.37</v>
      </c>
      <c r="M1453">
        <v>3753198.53</v>
      </c>
      <c r="N1453">
        <v>3141165.28</v>
      </c>
      <c r="O1453">
        <v>3117048.39</v>
      </c>
    </row>
    <row r="1454" spans="1:15" x14ac:dyDescent="0.25">
      <c r="A1454" s="14" t="str">
        <f>MID(Tabla1[[#This Row],[Org 2]],1,2)</f>
        <v>09</v>
      </c>
      <c r="B1454" s="21" t="s">
        <v>163</v>
      </c>
      <c r="C1454" s="21" t="s">
        <v>144</v>
      </c>
      <c r="D1454" s="15" t="str">
        <f>VLOOKUP(Tabla1[[#This Row],[Prog.]],Hoja2!B:C,2,FALSE)</f>
        <v>Turismo</v>
      </c>
      <c r="E1454" s="16" t="str">
        <f t="shared" si="86"/>
        <v>6</v>
      </c>
      <c r="F1454" s="16" t="str">
        <f t="shared" si="87"/>
        <v>60</v>
      </c>
      <c r="G1454" s="21" t="s">
        <v>622</v>
      </c>
      <c r="H1454" t="s">
        <v>623</v>
      </c>
      <c r="I1454">
        <v>55000</v>
      </c>
      <c r="J1454">
        <v>0</v>
      </c>
      <c r="K1454">
        <v>55000</v>
      </c>
      <c r="L1454">
        <v>55000</v>
      </c>
      <c r="M1454">
        <v>51425</v>
      </c>
      <c r="N1454">
        <v>5142.5</v>
      </c>
      <c r="O1454">
        <v>5142.5</v>
      </c>
    </row>
    <row r="1455" spans="1:15" x14ac:dyDescent="0.25">
      <c r="A1455" s="14" t="str">
        <f>MID(Tabla1[[#This Row],[Org 2]],1,2)</f>
        <v>09</v>
      </c>
      <c r="B1455" s="21" t="s">
        <v>163</v>
      </c>
      <c r="C1455" s="21" t="s">
        <v>144</v>
      </c>
      <c r="D1455" s="15" t="str">
        <f>VLOOKUP(Tabla1[[#This Row],[Prog.]],Hoja2!B:C,2,FALSE)</f>
        <v>Turismo</v>
      </c>
      <c r="E1455" s="16" t="str">
        <f t="shared" si="86"/>
        <v>6</v>
      </c>
      <c r="F1455" s="16" t="str">
        <f t="shared" si="87"/>
        <v>62</v>
      </c>
      <c r="G1455" s="21" t="s">
        <v>553</v>
      </c>
      <c r="H1455" t="s">
        <v>554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</row>
    <row r="1456" spans="1:15" x14ac:dyDescent="0.25">
      <c r="A1456" s="22" t="str">
        <f>MID(Tabla1[[#This Row],[Org 2]],1,2)</f>
        <v>09</v>
      </c>
      <c r="B1456" s="21" t="s">
        <v>163</v>
      </c>
      <c r="C1456" s="21" t="s">
        <v>144</v>
      </c>
      <c r="D1456" s="23" t="str">
        <f>VLOOKUP(Tabla1[[#This Row],[Prog.]],Hoja2!B:C,2,FALSE)</f>
        <v>Turismo</v>
      </c>
      <c r="E1456" s="16" t="str">
        <f t="shared" ref="E1456:E1462" si="88">LEFT(G1456,1)</f>
        <v>6</v>
      </c>
      <c r="F1456" s="16" t="str">
        <f t="shared" ref="F1456:F1462" si="89">LEFT(G1456,2)</f>
        <v>62</v>
      </c>
      <c r="G1456" s="21" t="s">
        <v>555</v>
      </c>
      <c r="H1456" t="s">
        <v>556</v>
      </c>
      <c r="I1456">
        <v>0</v>
      </c>
      <c r="J1456">
        <v>660449</v>
      </c>
      <c r="K1456">
        <v>660449</v>
      </c>
      <c r="L1456">
        <v>660448.25</v>
      </c>
      <c r="M1456">
        <v>660448.25</v>
      </c>
      <c r="N1456">
        <v>0</v>
      </c>
      <c r="O1456">
        <v>0</v>
      </c>
    </row>
    <row r="1457" spans="1:15" x14ac:dyDescent="0.25">
      <c r="A1457" s="22" t="str">
        <f>MID(Tabla1[[#This Row],[Org 2]],1,2)</f>
        <v>09</v>
      </c>
      <c r="B1457" s="21" t="s">
        <v>163</v>
      </c>
      <c r="C1457" s="21" t="s">
        <v>144</v>
      </c>
      <c r="D1457" s="23" t="str">
        <f>VLOOKUP(Tabla1[[#This Row],[Prog.]],Hoja2!B:C,2,FALSE)</f>
        <v>Turismo</v>
      </c>
      <c r="E1457" s="16" t="str">
        <f t="shared" si="88"/>
        <v>6</v>
      </c>
      <c r="F1457" s="16" t="str">
        <f t="shared" si="89"/>
        <v>62</v>
      </c>
      <c r="G1457" s="21" t="s">
        <v>943</v>
      </c>
      <c r="H1457" t="s">
        <v>944</v>
      </c>
      <c r="I1457">
        <v>95437</v>
      </c>
      <c r="J1457">
        <v>20468.3</v>
      </c>
      <c r="K1457">
        <v>115905.3</v>
      </c>
      <c r="L1457">
        <v>33355.279999999999</v>
      </c>
      <c r="M1457">
        <v>33355.279999999999</v>
      </c>
      <c r="N1457">
        <v>0</v>
      </c>
      <c r="O1457">
        <v>0</v>
      </c>
    </row>
    <row r="1458" spans="1:15" x14ac:dyDescent="0.25">
      <c r="A1458" s="22" t="str">
        <f>MID(Tabla1[[#This Row],[Org 2]],1,2)</f>
        <v>09</v>
      </c>
      <c r="B1458" s="21" t="s">
        <v>163</v>
      </c>
      <c r="C1458" s="21" t="s">
        <v>144</v>
      </c>
      <c r="D1458" s="23" t="str">
        <f>VLOOKUP(Tabla1[[#This Row],[Prog.]],Hoja2!B:C,2,FALSE)</f>
        <v>Turismo</v>
      </c>
      <c r="E1458" s="16" t="str">
        <f t="shared" si="88"/>
        <v>6</v>
      </c>
      <c r="F1458" s="16" t="str">
        <f t="shared" si="89"/>
        <v>62</v>
      </c>
      <c r="G1458" s="21" t="s">
        <v>561</v>
      </c>
      <c r="H1458" t="s">
        <v>562</v>
      </c>
      <c r="I1458">
        <v>0</v>
      </c>
      <c r="J1458">
        <v>48400</v>
      </c>
      <c r="K1458">
        <v>48400</v>
      </c>
      <c r="L1458">
        <v>48400</v>
      </c>
      <c r="M1458">
        <v>36312.1</v>
      </c>
      <c r="N1458">
        <v>10893.63</v>
      </c>
      <c r="O1458">
        <v>10893.63</v>
      </c>
    </row>
    <row r="1459" spans="1:15" x14ac:dyDescent="0.25">
      <c r="A1459" s="22" t="str">
        <f>MID(Tabla1[[#This Row],[Org 2]],1,2)</f>
        <v>09</v>
      </c>
      <c r="B1459" s="21" t="s">
        <v>163</v>
      </c>
      <c r="C1459" s="21" t="s">
        <v>144</v>
      </c>
      <c r="D1459" s="23" t="str">
        <f>VLOOKUP(Tabla1[[#This Row],[Prog.]],Hoja2!B:C,2,FALSE)</f>
        <v>Turismo</v>
      </c>
      <c r="E1459" s="16" t="str">
        <f t="shared" si="88"/>
        <v>6</v>
      </c>
      <c r="F1459" s="16" t="str">
        <f t="shared" si="89"/>
        <v>63</v>
      </c>
      <c r="G1459" s="21" t="s">
        <v>563</v>
      </c>
      <c r="H1459" t="s">
        <v>552</v>
      </c>
      <c r="I1459">
        <v>78575</v>
      </c>
      <c r="J1459">
        <v>4125056.33</v>
      </c>
      <c r="K1459">
        <v>4203631.33</v>
      </c>
      <c r="L1459">
        <v>4173405.9</v>
      </c>
      <c r="M1459">
        <v>4166177.93</v>
      </c>
      <c r="N1459">
        <v>1132751.8700000001</v>
      </c>
      <c r="O1459">
        <v>915319.05</v>
      </c>
    </row>
    <row r="1460" spans="1:15" x14ac:dyDescent="0.25">
      <c r="A1460" s="22" t="str">
        <f>MID(Tabla1[[#This Row],[Org 2]],1,2)</f>
        <v>09</v>
      </c>
      <c r="B1460" s="21" t="s">
        <v>163</v>
      </c>
      <c r="C1460" s="21" t="s">
        <v>144</v>
      </c>
      <c r="D1460" s="23" t="str">
        <f>VLOOKUP(Tabla1[[#This Row],[Prog.]],Hoja2!B:C,2,FALSE)</f>
        <v>Turismo</v>
      </c>
      <c r="E1460" s="16" t="str">
        <f t="shared" si="88"/>
        <v>6</v>
      </c>
      <c r="F1460" s="16" t="str">
        <f t="shared" si="89"/>
        <v>63</v>
      </c>
      <c r="G1460" s="21" t="s">
        <v>564</v>
      </c>
      <c r="H1460" t="s">
        <v>554</v>
      </c>
      <c r="I1460">
        <v>0</v>
      </c>
      <c r="J1460">
        <v>163517</v>
      </c>
      <c r="K1460">
        <v>163517</v>
      </c>
      <c r="L1460">
        <v>148516.82</v>
      </c>
      <c r="M1460">
        <v>148516.82</v>
      </c>
      <c r="N1460">
        <v>0</v>
      </c>
      <c r="O1460">
        <v>0</v>
      </c>
    </row>
    <row r="1461" spans="1:15" x14ac:dyDescent="0.25">
      <c r="A1461" s="22" t="str">
        <f>MID(Tabla1[[#This Row],[Org 2]],1,2)</f>
        <v>09</v>
      </c>
      <c r="B1461" s="21" t="s">
        <v>163</v>
      </c>
      <c r="C1461" s="21" t="s">
        <v>144</v>
      </c>
      <c r="D1461" s="23" t="str">
        <f>VLOOKUP(Tabla1[[#This Row],[Prog.]],Hoja2!B:C,2,FALSE)</f>
        <v>Turismo</v>
      </c>
      <c r="E1461" s="16" t="str">
        <f t="shared" si="88"/>
        <v>6</v>
      </c>
      <c r="F1461" s="16" t="str">
        <f t="shared" si="89"/>
        <v>64</v>
      </c>
      <c r="G1461" s="21" t="s">
        <v>945</v>
      </c>
      <c r="H1461" t="s">
        <v>946</v>
      </c>
      <c r="I1461">
        <v>440724</v>
      </c>
      <c r="J1461">
        <v>1004004</v>
      </c>
      <c r="K1461">
        <v>1444728</v>
      </c>
      <c r="L1461">
        <v>1314136.81</v>
      </c>
      <c r="M1461">
        <v>1228657.32</v>
      </c>
      <c r="N1461">
        <v>900400.25</v>
      </c>
      <c r="O1461">
        <v>900400.25</v>
      </c>
    </row>
    <row r="1462" spans="1:15" x14ac:dyDescent="0.25">
      <c r="A1462" s="22" t="str">
        <f>MID(Tabla1[[#This Row],[Org 2]],1,2)</f>
        <v>09</v>
      </c>
      <c r="B1462" s="21" t="s">
        <v>163</v>
      </c>
      <c r="C1462" s="21" t="s">
        <v>144</v>
      </c>
      <c r="D1462" s="23" t="str">
        <f>VLOOKUP(Tabla1[[#This Row],[Prog.]],Hoja2!B:C,2,FALSE)</f>
        <v>Turismo</v>
      </c>
      <c r="E1462" s="16" t="str">
        <f t="shared" si="88"/>
        <v>6</v>
      </c>
      <c r="F1462" s="16" t="str">
        <f t="shared" si="89"/>
        <v>64</v>
      </c>
      <c r="G1462" s="21" t="s">
        <v>624</v>
      </c>
      <c r="H1462" t="s">
        <v>625</v>
      </c>
      <c r="I1462">
        <v>0</v>
      </c>
      <c r="J1462">
        <v>432216</v>
      </c>
      <c r="K1462">
        <v>432216</v>
      </c>
      <c r="L1462">
        <v>432215.4</v>
      </c>
      <c r="M1462">
        <v>432215.4</v>
      </c>
      <c r="N1462">
        <v>0</v>
      </c>
      <c r="O1462">
        <v>0</v>
      </c>
    </row>
  </sheetData>
  <printOptions horizontalCentered="1"/>
  <pageMargins left="0.23622047244094491" right="0.74803149606299213" top="0.23622047244094491" bottom="0.59055118110236227" header="0" footer="0"/>
  <pageSetup paperSize="9" scale="75" orientation="landscape" r:id="rId1"/>
  <headerFooter alignWithMargins="0">
    <oddHeader>&amp;C&amp;UEJECUCIÓN DEL ESTADO DE GASTOS 30 NOVIEMBRE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121</v>
      </c>
      <c r="C1" t="s">
        <v>283</v>
      </c>
      <c r="G1" s="8">
        <v>4331</v>
      </c>
      <c r="H1" t="s">
        <v>281</v>
      </c>
    </row>
    <row r="2" spans="1:8" ht="15" x14ac:dyDescent="0.25">
      <c r="A2" s="2" t="s">
        <v>21</v>
      </c>
      <c r="B2" s="8" t="s">
        <v>90</v>
      </c>
      <c r="C2" t="s">
        <v>354</v>
      </c>
      <c r="G2" s="8">
        <v>9121</v>
      </c>
      <c r="H2" t="s">
        <v>225</v>
      </c>
    </row>
    <row r="3" spans="1:8" ht="15" x14ac:dyDescent="0.25">
      <c r="A3" s="2" t="s">
        <v>22</v>
      </c>
      <c r="B3" s="8" t="s">
        <v>91</v>
      </c>
      <c r="C3" t="s">
        <v>164</v>
      </c>
      <c r="G3" s="8">
        <v>9201</v>
      </c>
      <c r="H3" t="s">
        <v>226</v>
      </c>
    </row>
    <row r="4" spans="1:8" ht="15" x14ac:dyDescent="0.25">
      <c r="A4" s="2" t="s">
        <v>23</v>
      </c>
      <c r="B4" s="8" t="s">
        <v>92</v>
      </c>
      <c r="C4" t="s">
        <v>284</v>
      </c>
      <c r="G4" s="8">
        <v>9203</v>
      </c>
      <c r="H4" t="s">
        <v>227</v>
      </c>
    </row>
    <row r="5" spans="1:8" ht="15" x14ac:dyDescent="0.25">
      <c r="A5" s="2" t="s">
        <v>24</v>
      </c>
      <c r="B5" s="8" t="s">
        <v>93</v>
      </c>
      <c r="C5" t="s">
        <v>285</v>
      </c>
      <c r="G5" s="8">
        <v>9205</v>
      </c>
      <c r="H5" t="s">
        <v>228</v>
      </c>
    </row>
    <row r="6" spans="1:8" ht="15" x14ac:dyDescent="0.25">
      <c r="A6" s="2" t="s">
        <v>25</v>
      </c>
      <c r="B6" s="8" t="s">
        <v>94</v>
      </c>
      <c r="C6" t="s">
        <v>286</v>
      </c>
      <c r="G6" s="8">
        <v>9206</v>
      </c>
      <c r="H6" t="s">
        <v>229</v>
      </c>
    </row>
    <row r="7" spans="1:8" ht="15" x14ac:dyDescent="0.25">
      <c r="A7" s="2" t="s">
        <v>26</v>
      </c>
      <c r="B7" s="8" t="s">
        <v>95</v>
      </c>
      <c r="C7" t="s">
        <v>287</v>
      </c>
      <c r="G7" s="8">
        <v>9207</v>
      </c>
      <c r="H7" t="s">
        <v>230</v>
      </c>
    </row>
    <row r="8" spans="1:8" ht="15" x14ac:dyDescent="0.25">
      <c r="A8" s="2" t="s">
        <v>27</v>
      </c>
      <c r="B8" s="8" t="s">
        <v>96</v>
      </c>
      <c r="C8" t="s">
        <v>167</v>
      </c>
      <c r="G8" s="8">
        <v>9312</v>
      </c>
      <c r="H8" t="s">
        <v>231</v>
      </c>
    </row>
    <row r="9" spans="1:8" ht="15" x14ac:dyDescent="0.25">
      <c r="A9" s="2" t="s">
        <v>28</v>
      </c>
      <c r="B9" s="8" t="s">
        <v>98</v>
      </c>
      <c r="C9" t="s">
        <v>288</v>
      </c>
      <c r="G9" s="8">
        <v>1501</v>
      </c>
      <c r="H9" t="s">
        <v>232</v>
      </c>
    </row>
    <row r="10" spans="1:8" ht="15" x14ac:dyDescent="0.25">
      <c r="A10" s="2" t="s">
        <v>42</v>
      </c>
      <c r="B10" s="8" t="s">
        <v>99</v>
      </c>
      <c r="C10" t="s">
        <v>289</v>
      </c>
      <c r="G10" s="8">
        <v>1511</v>
      </c>
      <c r="H10" t="s">
        <v>233</v>
      </c>
    </row>
    <row r="11" spans="1:8" ht="15" x14ac:dyDescent="0.25">
      <c r="A11" s="2" t="s">
        <v>29</v>
      </c>
      <c r="B11" s="8" t="s">
        <v>138</v>
      </c>
      <c r="C11" t="s">
        <v>290</v>
      </c>
      <c r="G11" s="8">
        <v>1513</v>
      </c>
      <c r="H11" t="s">
        <v>282</v>
      </c>
    </row>
    <row r="12" spans="1:8" ht="15" x14ac:dyDescent="0.25">
      <c r="A12" s="2" t="s">
        <v>30</v>
      </c>
      <c r="B12" s="8" t="s">
        <v>100</v>
      </c>
      <c r="C12" t="s">
        <v>291</v>
      </c>
      <c r="G12" s="8">
        <v>9331</v>
      </c>
      <c r="H12" t="s">
        <v>234</v>
      </c>
    </row>
    <row r="13" spans="1:8" ht="15" x14ac:dyDescent="0.25">
      <c r="A13" s="2" t="s">
        <v>31</v>
      </c>
      <c r="B13" s="8" t="s">
        <v>101</v>
      </c>
      <c r="C13" t="s">
        <v>292</v>
      </c>
      <c r="G13" s="8">
        <v>9332</v>
      </c>
      <c r="H13" t="s">
        <v>235</v>
      </c>
    </row>
    <row r="14" spans="1:8" ht="15" x14ac:dyDescent="0.25">
      <c r="A14" s="2" t="s">
        <v>32</v>
      </c>
      <c r="B14" s="8" t="s">
        <v>103</v>
      </c>
      <c r="C14" t="s">
        <v>293</v>
      </c>
      <c r="G14" s="8">
        <v>3411</v>
      </c>
      <c r="H14" t="s">
        <v>236</v>
      </c>
    </row>
    <row r="15" spans="1:8" ht="15" x14ac:dyDescent="0.25">
      <c r="A15" s="2" t="s">
        <v>33</v>
      </c>
      <c r="B15" s="8" t="s">
        <v>104</v>
      </c>
      <c r="C15" t="s">
        <v>294</v>
      </c>
      <c r="G15" s="8">
        <v>9200</v>
      </c>
      <c r="H15" t="s">
        <v>237</v>
      </c>
    </row>
    <row r="16" spans="1:8" ht="15" x14ac:dyDescent="0.25">
      <c r="A16" s="2" t="s">
        <v>34</v>
      </c>
      <c r="B16" s="8" t="s">
        <v>105</v>
      </c>
      <c r="C16" t="s">
        <v>295</v>
      </c>
      <c r="G16" s="8">
        <v>9241</v>
      </c>
      <c r="H16" t="s">
        <v>238</v>
      </c>
    </row>
    <row r="17" spans="1:8" ht="15" x14ac:dyDescent="0.25">
      <c r="A17" s="2" t="s">
        <v>35</v>
      </c>
      <c r="B17" s="8" t="s">
        <v>107</v>
      </c>
      <c r="C17" t="s">
        <v>296</v>
      </c>
      <c r="G17" s="8" t="s">
        <v>107</v>
      </c>
      <c r="H17" t="s">
        <v>239</v>
      </c>
    </row>
    <row r="18" spans="1:8" ht="15" x14ac:dyDescent="0.25">
      <c r="A18" s="2" t="s">
        <v>36</v>
      </c>
      <c r="B18" s="8" t="s">
        <v>108</v>
      </c>
      <c r="C18" t="s">
        <v>297</v>
      </c>
      <c r="G18" s="8">
        <v>3121</v>
      </c>
      <c r="H18" t="s">
        <v>240</v>
      </c>
    </row>
    <row r="19" spans="1:8" ht="15" x14ac:dyDescent="0.25">
      <c r="A19" s="2" t="s">
        <v>37</v>
      </c>
      <c r="B19" s="8" t="s">
        <v>109</v>
      </c>
      <c r="C19" t="s">
        <v>298</v>
      </c>
      <c r="G19" s="8">
        <v>9202</v>
      </c>
      <c r="H19" t="s">
        <v>241</v>
      </c>
    </row>
    <row r="20" spans="1:8" ht="15" x14ac:dyDescent="0.25">
      <c r="A20" s="2" t="s">
        <v>38</v>
      </c>
      <c r="B20" s="8" t="s">
        <v>110</v>
      </c>
      <c r="C20" t="s">
        <v>299</v>
      </c>
      <c r="G20" s="8">
        <v>9204</v>
      </c>
      <c r="H20" t="s">
        <v>242</v>
      </c>
    </row>
    <row r="21" spans="1:8" ht="15" x14ac:dyDescent="0.25">
      <c r="A21" s="2" t="s">
        <v>39</v>
      </c>
      <c r="B21" s="8" t="s">
        <v>111</v>
      </c>
      <c r="C21" t="s">
        <v>300</v>
      </c>
      <c r="G21" s="8">
        <v>9209</v>
      </c>
      <c r="H21" t="s">
        <v>243</v>
      </c>
    </row>
    <row r="22" spans="1:8" ht="15" x14ac:dyDescent="0.25">
      <c r="A22" s="2" t="s">
        <v>40</v>
      </c>
      <c r="B22" s="8" t="s">
        <v>112</v>
      </c>
      <c r="C22" t="s">
        <v>301</v>
      </c>
      <c r="G22" s="8">
        <v>9231</v>
      </c>
      <c r="H22" t="s">
        <v>244</v>
      </c>
    </row>
    <row r="23" spans="1:8" ht="15" x14ac:dyDescent="0.25">
      <c r="A23" s="2" t="s">
        <v>41</v>
      </c>
      <c r="B23" s="8" t="s">
        <v>113</v>
      </c>
      <c r="C23" t="s">
        <v>302</v>
      </c>
      <c r="G23" s="8">
        <v>9291</v>
      </c>
      <c r="H23" t="s">
        <v>245</v>
      </c>
    </row>
    <row r="24" spans="1:8" ht="15" x14ac:dyDescent="0.25">
      <c r="A24" s="2" t="s">
        <v>43</v>
      </c>
      <c r="B24" s="8" t="s">
        <v>114</v>
      </c>
      <c r="C24" t="s">
        <v>303</v>
      </c>
      <c r="G24" s="8">
        <v>9311</v>
      </c>
      <c r="H24" t="s">
        <v>246</v>
      </c>
    </row>
    <row r="25" spans="1:8" ht="15" x14ac:dyDescent="0.25">
      <c r="A25" s="2" t="s">
        <v>44</v>
      </c>
      <c r="B25" s="8" t="s">
        <v>115</v>
      </c>
      <c r="C25" t="s">
        <v>304</v>
      </c>
      <c r="G25" s="8">
        <v>9321</v>
      </c>
      <c r="H25" t="s">
        <v>247</v>
      </c>
    </row>
    <row r="26" spans="1:8" ht="15" x14ac:dyDescent="0.25">
      <c r="A26" s="7" t="s">
        <v>88</v>
      </c>
      <c r="B26" s="8" t="s">
        <v>116</v>
      </c>
      <c r="C26" t="s">
        <v>305</v>
      </c>
      <c r="G26" s="8">
        <v>9341</v>
      </c>
      <c r="H26" t="s">
        <v>248</v>
      </c>
    </row>
    <row r="27" spans="1:8" ht="15" x14ac:dyDescent="0.25">
      <c r="A27" s="2" t="s">
        <v>45</v>
      </c>
      <c r="B27" s="8" t="s">
        <v>118</v>
      </c>
      <c r="C27" t="s">
        <v>306</v>
      </c>
      <c r="G27" s="8">
        <v>4301</v>
      </c>
      <c r="H27" t="s">
        <v>249</v>
      </c>
    </row>
    <row r="28" spans="1:8" ht="15" x14ac:dyDescent="0.25">
      <c r="A28" s="2" t="s">
        <v>46</v>
      </c>
      <c r="B28" s="8" t="s">
        <v>119</v>
      </c>
      <c r="C28" t="s">
        <v>183</v>
      </c>
      <c r="G28" s="8">
        <v>4312</v>
      </c>
      <c r="H28" t="s">
        <v>250</v>
      </c>
    </row>
    <row r="29" spans="1:8" ht="15" x14ac:dyDescent="0.25">
      <c r="A29" s="2" t="s">
        <v>47</v>
      </c>
      <c r="B29" s="8" t="s">
        <v>120</v>
      </c>
      <c r="C29" t="s">
        <v>84</v>
      </c>
      <c r="G29" s="8">
        <v>4314</v>
      </c>
      <c r="H29" t="s">
        <v>251</v>
      </c>
    </row>
    <row r="30" spans="1:8" ht="15" x14ac:dyDescent="0.25">
      <c r="A30" s="9" t="s">
        <v>364</v>
      </c>
      <c r="B30" s="8" t="s">
        <v>125</v>
      </c>
      <c r="C30" t="s">
        <v>307</v>
      </c>
      <c r="G30" s="8">
        <v>3202</v>
      </c>
      <c r="H30" t="s">
        <v>252</v>
      </c>
    </row>
    <row r="31" spans="1:8" ht="15" x14ac:dyDescent="0.25">
      <c r="A31" s="2" t="s">
        <v>48</v>
      </c>
      <c r="B31" s="8" t="s">
        <v>126</v>
      </c>
      <c r="C31" t="s">
        <v>308</v>
      </c>
      <c r="G31" s="8">
        <v>3231</v>
      </c>
      <c r="H31" t="s">
        <v>253</v>
      </c>
    </row>
    <row r="32" spans="1:8" ht="15" x14ac:dyDescent="0.25">
      <c r="A32" s="2" t="s">
        <v>49</v>
      </c>
      <c r="B32" s="8" t="s">
        <v>127</v>
      </c>
      <c r="C32" t="s">
        <v>309</v>
      </c>
      <c r="G32" s="8">
        <v>3232</v>
      </c>
      <c r="H32" t="s">
        <v>254</v>
      </c>
    </row>
    <row r="33" spans="1:8" ht="15" x14ac:dyDescent="0.25">
      <c r="A33" s="2" t="s">
        <v>50</v>
      </c>
      <c r="B33" s="8" t="s">
        <v>128</v>
      </c>
      <c r="C33" t="s">
        <v>310</v>
      </c>
      <c r="G33" s="8">
        <v>3261</v>
      </c>
      <c r="H33" t="s">
        <v>255</v>
      </c>
    </row>
    <row r="34" spans="1:8" ht="15" x14ac:dyDescent="0.25">
      <c r="A34" s="2" t="s">
        <v>51</v>
      </c>
      <c r="B34" s="8" t="s">
        <v>129</v>
      </c>
      <c r="C34" t="s">
        <v>311</v>
      </c>
      <c r="G34" s="8">
        <v>3321</v>
      </c>
      <c r="H34" t="s">
        <v>256</v>
      </c>
    </row>
    <row r="35" spans="1:8" ht="15" x14ac:dyDescent="0.25">
      <c r="A35" s="2" t="s">
        <v>52</v>
      </c>
      <c r="B35" s="8" t="s">
        <v>143</v>
      </c>
      <c r="C35" t="s">
        <v>312</v>
      </c>
      <c r="G35" s="8">
        <v>3341</v>
      </c>
      <c r="H35" t="s">
        <v>280</v>
      </c>
    </row>
    <row r="36" spans="1:8" ht="15" x14ac:dyDescent="0.25">
      <c r="A36" s="2" t="s">
        <v>53</v>
      </c>
      <c r="B36" s="8" t="s">
        <v>131</v>
      </c>
      <c r="C36" t="s">
        <v>313</v>
      </c>
      <c r="G36" s="8">
        <v>1623</v>
      </c>
      <c r="H36" t="s">
        <v>257</v>
      </c>
    </row>
    <row r="37" spans="1:8" ht="15" x14ac:dyDescent="0.25">
      <c r="A37" s="2" t="s">
        <v>54</v>
      </c>
      <c r="B37" s="8" t="s">
        <v>132</v>
      </c>
      <c r="C37" t="s">
        <v>314</v>
      </c>
      <c r="G37" s="8">
        <v>1701</v>
      </c>
      <c r="H37" t="s">
        <v>258</v>
      </c>
    </row>
    <row r="38" spans="1:8" ht="15" x14ac:dyDescent="0.25">
      <c r="A38" s="2" t="s">
        <v>55</v>
      </c>
      <c r="B38" s="8" t="s">
        <v>133</v>
      </c>
      <c r="C38" t="s">
        <v>315</v>
      </c>
      <c r="G38" s="8">
        <v>1711</v>
      </c>
      <c r="H38" t="s">
        <v>259</v>
      </c>
    </row>
    <row r="39" spans="1:8" ht="15" x14ac:dyDescent="0.25">
      <c r="A39" s="2" t="s">
        <v>56</v>
      </c>
      <c r="B39" s="8" t="s">
        <v>134</v>
      </c>
      <c r="C39" t="s">
        <v>316</v>
      </c>
      <c r="G39" s="8">
        <v>1721</v>
      </c>
      <c r="H39" t="s">
        <v>260</v>
      </c>
    </row>
    <row r="40" spans="1:8" ht="15" x14ac:dyDescent="0.25">
      <c r="A40" s="2" t="s">
        <v>57</v>
      </c>
      <c r="B40" s="8" t="s">
        <v>136</v>
      </c>
      <c r="C40" t="s">
        <v>317</v>
      </c>
      <c r="G40" s="8">
        <v>1301</v>
      </c>
      <c r="H40" t="s">
        <v>261</v>
      </c>
    </row>
    <row r="41" spans="1:8" ht="15" x14ac:dyDescent="0.25">
      <c r="A41" s="2" t="s">
        <v>58</v>
      </c>
      <c r="B41" s="8" t="s">
        <v>137</v>
      </c>
      <c r="C41" t="s">
        <v>201</v>
      </c>
      <c r="G41" s="8">
        <v>1341</v>
      </c>
      <c r="H41" t="s">
        <v>262</v>
      </c>
    </row>
    <row r="42" spans="1:8" ht="15" x14ac:dyDescent="0.25">
      <c r="A42" s="2" t="s">
        <v>59</v>
      </c>
      <c r="B42" s="8" t="s">
        <v>139</v>
      </c>
      <c r="C42" t="s">
        <v>318</v>
      </c>
      <c r="G42" s="8">
        <v>1532</v>
      </c>
      <c r="H42" t="s">
        <v>263</v>
      </c>
    </row>
    <row r="43" spans="1:8" ht="15" x14ac:dyDescent="0.25">
      <c r="A43" s="2" t="s">
        <v>60</v>
      </c>
      <c r="B43" s="8" t="s">
        <v>140</v>
      </c>
      <c r="C43" t="s">
        <v>319</v>
      </c>
      <c r="G43" s="8">
        <v>1651</v>
      </c>
      <c r="H43" t="s">
        <v>264</v>
      </c>
    </row>
    <row r="44" spans="1:8" ht="15" x14ac:dyDescent="0.25">
      <c r="A44" s="2" t="s">
        <v>61</v>
      </c>
      <c r="B44" s="8" t="s">
        <v>141</v>
      </c>
      <c r="C44" t="s">
        <v>320</v>
      </c>
      <c r="G44" s="8">
        <v>4411</v>
      </c>
      <c r="H44" t="s">
        <v>265</v>
      </c>
    </row>
    <row r="45" spans="1:8" ht="15" x14ac:dyDescent="0.25">
      <c r="A45" s="2" t="s">
        <v>62</v>
      </c>
      <c r="B45" s="8" t="s">
        <v>223</v>
      </c>
      <c r="C45" t="s">
        <v>342</v>
      </c>
      <c r="G45" s="8">
        <v>4322</v>
      </c>
      <c r="H45" t="s">
        <v>266</v>
      </c>
    </row>
    <row r="46" spans="1:8" ht="15" x14ac:dyDescent="0.25">
      <c r="A46" s="2" t="s">
        <v>63</v>
      </c>
      <c r="B46" s="8" t="s">
        <v>144</v>
      </c>
      <c r="C46" t="s">
        <v>209</v>
      </c>
      <c r="G46" s="8">
        <v>4321</v>
      </c>
      <c r="H46" t="s">
        <v>267</v>
      </c>
    </row>
    <row r="47" spans="1:8" ht="15" x14ac:dyDescent="0.25">
      <c r="A47" s="2" t="s">
        <v>64</v>
      </c>
      <c r="B47" s="8" t="s">
        <v>146</v>
      </c>
      <c r="C47" t="s">
        <v>343</v>
      </c>
      <c r="G47" s="8">
        <v>2311</v>
      </c>
      <c r="H47" t="s">
        <v>278</v>
      </c>
    </row>
    <row r="48" spans="1:8" ht="15" x14ac:dyDescent="0.25">
      <c r="A48" s="2" t="s">
        <v>65</v>
      </c>
      <c r="B48" s="8" t="s">
        <v>147</v>
      </c>
      <c r="C48" t="s">
        <v>344</v>
      </c>
      <c r="G48" s="8">
        <v>2312</v>
      </c>
      <c r="H48" t="s">
        <v>268</v>
      </c>
    </row>
    <row r="49" spans="1:8" ht="15" x14ac:dyDescent="0.25">
      <c r="A49" s="2" t="s">
        <v>66</v>
      </c>
      <c r="B49" s="8" t="s">
        <v>148</v>
      </c>
      <c r="C49" t="s">
        <v>355</v>
      </c>
      <c r="G49" s="8">
        <v>2313</v>
      </c>
      <c r="H49" t="s">
        <v>269</v>
      </c>
    </row>
    <row r="50" spans="1:8" ht="15" x14ac:dyDescent="0.25">
      <c r="A50" s="2" t="s">
        <v>67</v>
      </c>
      <c r="B50" s="8" t="s">
        <v>123</v>
      </c>
      <c r="C50" t="s">
        <v>345</v>
      </c>
      <c r="G50" s="8">
        <v>2314</v>
      </c>
      <c r="H50" t="s">
        <v>279</v>
      </c>
    </row>
    <row r="51" spans="1:8" ht="15" x14ac:dyDescent="0.25">
      <c r="A51" s="2" t="s">
        <v>68</v>
      </c>
      <c r="B51" s="8" t="s">
        <v>124</v>
      </c>
      <c r="C51" t="s">
        <v>365</v>
      </c>
      <c r="G51" s="8">
        <v>2315</v>
      </c>
      <c r="H51" t="s">
        <v>366</v>
      </c>
    </row>
    <row r="52" spans="1:8" ht="15" x14ac:dyDescent="0.25">
      <c r="A52" s="2" t="s">
        <v>69</v>
      </c>
      <c r="B52" s="8" t="s">
        <v>149</v>
      </c>
      <c r="C52" t="s">
        <v>346</v>
      </c>
      <c r="G52" s="8">
        <v>2412</v>
      </c>
      <c r="H52" t="s">
        <v>270</v>
      </c>
    </row>
    <row r="53" spans="1:8" ht="15" x14ac:dyDescent="0.25">
      <c r="A53" s="2" t="s">
        <v>70</v>
      </c>
      <c r="B53" s="8" t="s">
        <v>151</v>
      </c>
      <c r="C53" t="s">
        <v>347</v>
      </c>
      <c r="G53" s="8">
        <v>1302</v>
      </c>
      <c r="H53" t="s">
        <v>271</v>
      </c>
    </row>
    <row r="54" spans="1:8" ht="15" x14ac:dyDescent="0.25">
      <c r="A54" s="2" t="s">
        <v>71</v>
      </c>
      <c r="B54" s="8" t="s">
        <v>152</v>
      </c>
      <c r="C54" t="s">
        <v>348</v>
      </c>
      <c r="G54" s="8">
        <v>1321</v>
      </c>
      <c r="H54" t="s">
        <v>272</v>
      </c>
    </row>
    <row r="55" spans="1:8" ht="15" x14ac:dyDescent="0.25">
      <c r="A55" s="2" t="s">
        <v>72</v>
      </c>
      <c r="B55" s="8" t="s">
        <v>153</v>
      </c>
      <c r="C55" t="s">
        <v>349</v>
      </c>
      <c r="G55" s="8">
        <v>1351</v>
      </c>
      <c r="H55" t="s">
        <v>273</v>
      </c>
    </row>
    <row r="56" spans="1:8" ht="15" x14ac:dyDescent="0.25">
      <c r="A56" s="2" t="s">
        <v>73</v>
      </c>
      <c r="B56" s="8" t="s">
        <v>154</v>
      </c>
      <c r="C56" t="s">
        <v>350</v>
      </c>
      <c r="G56" s="8">
        <v>1361</v>
      </c>
      <c r="H56" t="s">
        <v>274</v>
      </c>
    </row>
    <row r="57" spans="1:8" ht="15" x14ac:dyDescent="0.25">
      <c r="A57" s="2" t="s">
        <v>74</v>
      </c>
      <c r="B57" s="8" t="s">
        <v>155</v>
      </c>
      <c r="C57" t="s">
        <v>351</v>
      </c>
      <c r="G57" s="8">
        <v>1621</v>
      </c>
      <c r="H57" t="s">
        <v>275</v>
      </c>
    </row>
    <row r="58" spans="1:8" ht="15" x14ac:dyDescent="0.25">
      <c r="A58" s="2" t="s">
        <v>75</v>
      </c>
      <c r="B58" s="8" t="s">
        <v>156</v>
      </c>
      <c r="C58" t="s">
        <v>352</v>
      </c>
      <c r="G58" s="8">
        <v>1631</v>
      </c>
      <c r="H58" t="s">
        <v>276</v>
      </c>
    </row>
    <row r="59" spans="1:8" ht="15" x14ac:dyDescent="0.25">
      <c r="A59" s="2" t="s">
        <v>76</v>
      </c>
      <c r="B59" s="8" t="s">
        <v>157</v>
      </c>
      <c r="C59" t="s">
        <v>353</v>
      </c>
      <c r="G59" s="8">
        <v>3111</v>
      </c>
      <c r="H59" t="s">
        <v>277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NOVIEMBR 2025</vt:lpstr>
      <vt:lpstr>Ejecución 30 noviembre 2025</vt:lpstr>
      <vt:lpstr>Hoja2</vt:lpstr>
      <vt:lpstr>'TABLA DINAMICA 30 NOVIEMBR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Elena Calzada Gallardo</cp:lastModifiedBy>
  <cp:lastPrinted>2025-11-24T08:19:40Z</cp:lastPrinted>
  <dcterms:created xsi:type="dcterms:W3CDTF">2016-04-19T12:18:23Z</dcterms:created>
  <dcterms:modified xsi:type="dcterms:W3CDTF">2025-12-02T09:41:06Z</dcterms:modified>
</cp:coreProperties>
</file>