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AYUNTAMIENTO\08 - AGOSTO\"/>
    </mc:Choice>
  </mc:AlternateContent>
  <xr:revisionPtr revIDLastSave="0" documentId="13_ncr:1_{F6816CC3-E219-4F17-BCAA-47E0122CB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A DINAMICA 31-08-2026" sheetId="2" r:id="rId1"/>
    <sheet name="Ejecución 31-08-2026" sheetId="1" state="hidden" r:id="rId2"/>
    <sheet name="Hoja2" sheetId="4" state="hidden" r:id="rId3"/>
  </sheets>
  <definedNames>
    <definedName name="_xlnm._FilterDatabase" localSheetId="1" hidden="1">'Ejecución 31-08-2026'!$B$1:$O$1411</definedName>
    <definedName name="_xlnm.Print_Titles" localSheetId="0">'TABLA DINAMICA 31-08-2026'!$1:$3</definedName>
  </definedNames>
  <calcPr calcId="191029"/>
  <pivotCaches>
    <pivotCache cacheId="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04" i="1" l="1"/>
  <c r="A1405" i="1"/>
  <c r="A1406" i="1"/>
  <c r="A1407" i="1"/>
  <c r="A1408" i="1"/>
  <c r="A1409" i="1"/>
  <c r="A1410" i="1"/>
  <c r="A1411" i="1"/>
  <c r="D1404" i="1"/>
  <c r="D1405" i="1"/>
  <c r="D1406" i="1"/>
  <c r="D1407" i="1"/>
  <c r="D1408" i="1"/>
  <c r="D1409" i="1"/>
  <c r="D1410" i="1"/>
  <c r="D1411" i="1"/>
  <c r="E1404" i="1"/>
  <c r="E1405" i="1"/>
  <c r="E1406" i="1"/>
  <c r="E1407" i="1"/>
  <c r="E1408" i="1"/>
  <c r="E1409" i="1"/>
  <c r="E1410" i="1"/>
  <c r="E1411" i="1"/>
  <c r="F1404" i="1"/>
  <c r="F1405" i="1"/>
  <c r="F1406" i="1"/>
  <c r="F1407" i="1"/>
  <c r="F1408" i="1"/>
  <c r="F1409" i="1"/>
  <c r="F1410" i="1"/>
  <c r="F1411" i="1"/>
  <c r="A1393" i="1"/>
  <c r="A1394" i="1"/>
  <c r="A1395" i="1"/>
  <c r="A1396" i="1"/>
  <c r="A1397" i="1"/>
  <c r="A1398" i="1"/>
  <c r="A1399" i="1"/>
  <c r="A1400" i="1"/>
  <c r="A1401" i="1"/>
  <c r="A1402" i="1"/>
  <c r="A1403" i="1"/>
  <c r="D1393" i="1"/>
  <c r="D1394" i="1"/>
  <c r="D1395" i="1"/>
  <c r="D1396" i="1"/>
  <c r="D1397" i="1"/>
  <c r="D1398" i="1"/>
  <c r="D1399" i="1"/>
  <c r="D1400" i="1"/>
  <c r="D1401" i="1"/>
  <c r="D1402" i="1"/>
  <c r="D1403" i="1"/>
  <c r="E1393" i="1"/>
  <c r="E1394" i="1"/>
  <c r="E1395" i="1"/>
  <c r="E1396" i="1"/>
  <c r="E1397" i="1"/>
  <c r="E1398" i="1"/>
  <c r="E1399" i="1"/>
  <c r="E1400" i="1"/>
  <c r="E1401" i="1"/>
  <c r="E1402" i="1"/>
  <c r="E1403" i="1"/>
  <c r="F1393" i="1"/>
  <c r="F1394" i="1"/>
  <c r="F1395" i="1"/>
  <c r="F1396" i="1"/>
  <c r="F1397" i="1"/>
  <c r="F1398" i="1"/>
  <c r="F1399" i="1"/>
  <c r="F1400" i="1"/>
  <c r="F1401" i="1"/>
  <c r="F1402" i="1"/>
  <c r="F1403" i="1"/>
  <c r="A725" i="1"/>
  <c r="A733" i="1"/>
  <c r="A734" i="1"/>
  <c r="A797" i="1"/>
  <c r="A916" i="1"/>
  <c r="A918" i="1"/>
  <c r="A968" i="1"/>
  <c r="A969" i="1"/>
  <c r="A970" i="1"/>
  <c r="A971" i="1"/>
  <c r="A972" i="1"/>
  <c r="A973" i="1"/>
  <c r="A975" i="1"/>
  <c r="D725" i="1"/>
  <c r="D733" i="1"/>
  <c r="D734" i="1"/>
  <c r="D797" i="1"/>
  <c r="D916" i="1"/>
  <c r="D918" i="1"/>
  <c r="D968" i="1"/>
  <c r="D969" i="1"/>
  <c r="D970" i="1"/>
  <c r="D971" i="1"/>
  <c r="D972" i="1"/>
  <c r="D973" i="1"/>
  <c r="D975" i="1"/>
  <c r="E725" i="1"/>
  <c r="E733" i="1"/>
  <c r="E734" i="1"/>
  <c r="E797" i="1"/>
  <c r="E916" i="1"/>
  <c r="E918" i="1"/>
  <c r="E968" i="1"/>
  <c r="E969" i="1"/>
  <c r="E970" i="1"/>
  <c r="E971" i="1"/>
  <c r="E972" i="1"/>
  <c r="E973" i="1"/>
  <c r="E975" i="1"/>
  <c r="F725" i="1"/>
  <c r="F733" i="1"/>
  <c r="F734" i="1"/>
  <c r="F797" i="1"/>
  <c r="F916" i="1"/>
  <c r="F918" i="1"/>
  <c r="F968" i="1"/>
  <c r="F969" i="1"/>
  <c r="F970" i="1"/>
  <c r="F971" i="1"/>
  <c r="F972" i="1"/>
  <c r="F973" i="1"/>
  <c r="F975" i="1"/>
  <c r="A1382" i="1"/>
  <c r="A1383" i="1"/>
  <c r="A1384" i="1"/>
  <c r="A1385" i="1"/>
  <c r="A1386" i="1"/>
  <c r="A1387" i="1"/>
  <c r="A1388" i="1"/>
  <c r="A1389" i="1"/>
  <c r="A1390" i="1"/>
  <c r="A1391" i="1"/>
  <c r="A1392" i="1"/>
  <c r="A245" i="1"/>
  <c r="A304" i="1"/>
  <c r="A409" i="1"/>
  <c r="D1382" i="1"/>
  <c r="D1383" i="1"/>
  <c r="D1384" i="1"/>
  <c r="D1385" i="1"/>
  <c r="D1386" i="1"/>
  <c r="D1387" i="1"/>
  <c r="D1388" i="1"/>
  <c r="D1389" i="1"/>
  <c r="D1390" i="1"/>
  <c r="D1391" i="1"/>
  <c r="D1392" i="1"/>
  <c r="D245" i="1"/>
  <c r="D304" i="1"/>
  <c r="D409" i="1"/>
  <c r="E1382" i="1"/>
  <c r="E1383" i="1"/>
  <c r="E1384" i="1"/>
  <c r="E1385" i="1"/>
  <c r="E1386" i="1"/>
  <c r="E1387" i="1"/>
  <c r="E1388" i="1"/>
  <c r="E1389" i="1"/>
  <c r="E1390" i="1"/>
  <c r="E1391" i="1"/>
  <c r="E1392" i="1"/>
  <c r="E245" i="1"/>
  <c r="E304" i="1"/>
  <c r="E409" i="1"/>
  <c r="F1382" i="1"/>
  <c r="F1383" i="1"/>
  <c r="F1384" i="1"/>
  <c r="F1385" i="1"/>
  <c r="F1386" i="1"/>
  <c r="F1387" i="1"/>
  <c r="F1388" i="1"/>
  <c r="F1389" i="1"/>
  <c r="F1390" i="1"/>
  <c r="F1391" i="1"/>
  <c r="F1392" i="1"/>
  <c r="F245" i="1"/>
  <c r="F304" i="1"/>
  <c r="F409" i="1"/>
  <c r="A1372" i="1"/>
  <c r="A1374" i="1"/>
  <c r="A1375" i="1"/>
  <c r="A1376" i="1"/>
  <c r="A1377" i="1"/>
  <c r="A1378" i="1"/>
  <c r="A1379" i="1"/>
  <c r="A1380" i="1"/>
  <c r="A1373" i="1"/>
  <c r="A1381" i="1"/>
  <c r="D1372" i="1"/>
  <c r="D1374" i="1"/>
  <c r="D1375" i="1"/>
  <c r="D1376" i="1"/>
  <c r="D1377" i="1"/>
  <c r="D1378" i="1"/>
  <c r="D1379" i="1"/>
  <c r="D1380" i="1"/>
  <c r="D1373" i="1"/>
  <c r="D1381" i="1"/>
  <c r="E1372" i="1"/>
  <c r="E1374" i="1"/>
  <c r="E1375" i="1"/>
  <c r="E1376" i="1"/>
  <c r="E1377" i="1"/>
  <c r="E1378" i="1"/>
  <c r="E1379" i="1"/>
  <c r="E1380" i="1"/>
  <c r="E1373" i="1"/>
  <c r="E1381" i="1"/>
  <c r="F1372" i="1"/>
  <c r="F1374" i="1"/>
  <c r="F1375" i="1"/>
  <c r="F1376" i="1"/>
  <c r="F1377" i="1"/>
  <c r="F1378" i="1"/>
  <c r="F1379" i="1"/>
  <c r="F1380" i="1"/>
  <c r="F1373" i="1"/>
  <c r="F1381" i="1"/>
  <c r="E2" i="1"/>
  <c r="F2" i="1"/>
  <c r="E3" i="1"/>
  <c r="F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1" i="1"/>
  <c r="F11" i="1"/>
  <c r="E14" i="1"/>
  <c r="F14" i="1"/>
  <c r="E15" i="1"/>
  <c r="F15" i="1"/>
  <c r="E16" i="1"/>
  <c r="F16" i="1"/>
  <c r="E17" i="1"/>
  <c r="F17" i="1"/>
  <c r="E18" i="1"/>
  <c r="F18" i="1"/>
  <c r="E19" i="1"/>
  <c r="F19" i="1"/>
  <c r="E22" i="1"/>
  <c r="F22" i="1"/>
  <c r="E23" i="1"/>
  <c r="F23" i="1"/>
  <c r="E24" i="1"/>
  <c r="F24" i="1"/>
  <c r="E25" i="1"/>
  <c r="F25" i="1"/>
  <c r="E26" i="1"/>
  <c r="F26" i="1"/>
  <c r="E20" i="1"/>
  <c r="F20" i="1"/>
  <c r="E21" i="1"/>
  <c r="F21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5" i="1"/>
  <c r="F35" i="1"/>
  <c r="E36" i="1"/>
  <c r="F36" i="1"/>
  <c r="E34" i="1"/>
  <c r="F34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84" i="1"/>
  <c r="F84" i="1"/>
  <c r="E85" i="1"/>
  <c r="F85" i="1"/>
  <c r="E83" i="1"/>
  <c r="F83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7" i="1"/>
  <c r="F117" i="1"/>
  <c r="E118" i="1"/>
  <c r="F118" i="1"/>
  <c r="E119" i="1"/>
  <c r="F119" i="1"/>
  <c r="E116" i="1"/>
  <c r="F116" i="1"/>
  <c r="E120" i="1"/>
  <c r="F120" i="1"/>
  <c r="E121" i="1"/>
  <c r="F121" i="1"/>
  <c r="E122" i="1"/>
  <c r="F122" i="1"/>
  <c r="E123" i="1"/>
  <c r="F123" i="1"/>
  <c r="E124" i="1"/>
  <c r="F124" i="1"/>
  <c r="E126" i="1"/>
  <c r="F126" i="1"/>
  <c r="E127" i="1"/>
  <c r="F127" i="1"/>
  <c r="E128" i="1"/>
  <c r="F128" i="1"/>
  <c r="E129" i="1"/>
  <c r="F129" i="1"/>
  <c r="E130" i="1"/>
  <c r="F130" i="1"/>
  <c r="E125" i="1"/>
  <c r="F125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/>
  <c r="E161" i="1"/>
  <c r="F161" i="1"/>
  <c r="E162" i="1"/>
  <c r="F162" i="1"/>
  <c r="E163" i="1"/>
  <c r="F163" i="1"/>
  <c r="E160" i="1"/>
  <c r="F160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7" i="1"/>
  <c r="F197" i="1"/>
  <c r="E198" i="1"/>
  <c r="F198" i="1"/>
  <c r="E196" i="1"/>
  <c r="F196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7" i="1"/>
  <c r="F207" i="1"/>
  <c r="E208" i="1"/>
  <c r="F208" i="1"/>
  <c r="E206" i="1"/>
  <c r="F206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E223" i="1"/>
  <c r="F223" i="1"/>
  <c r="E224" i="1"/>
  <c r="F224" i="1"/>
  <c r="E225" i="1"/>
  <c r="F225" i="1"/>
  <c r="E226" i="1"/>
  <c r="F226" i="1"/>
  <c r="E227" i="1"/>
  <c r="F227" i="1"/>
  <c r="E228" i="1"/>
  <c r="F228" i="1"/>
  <c r="E229" i="1"/>
  <c r="F229" i="1"/>
  <c r="E230" i="1"/>
  <c r="F230" i="1"/>
  <c r="E231" i="1"/>
  <c r="F231" i="1"/>
  <c r="E232" i="1"/>
  <c r="F232" i="1"/>
  <c r="E233" i="1"/>
  <c r="F233" i="1"/>
  <c r="E234" i="1"/>
  <c r="F234" i="1"/>
  <c r="E235" i="1"/>
  <c r="F235" i="1"/>
  <c r="E236" i="1"/>
  <c r="F236" i="1"/>
  <c r="E237" i="1"/>
  <c r="F237" i="1"/>
  <c r="E238" i="1"/>
  <c r="F238" i="1"/>
  <c r="E239" i="1"/>
  <c r="F239" i="1"/>
  <c r="E240" i="1"/>
  <c r="F240" i="1"/>
  <c r="E241" i="1"/>
  <c r="F241" i="1"/>
  <c r="E242" i="1"/>
  <c r="F242" i="1"/>
  <c r="E243" i="1"/>
  <c r="F243" i="1"/>
  <c r="E244" i="1"/>
  <c r="F244" i="1"/>
  <c r="E246" i="1"/>
  <c r="F246" i="1"/>
  <c r="E247" i="1"/>
  <c r="F247" i="1"/>
  <c r="E248" i="1"/>
  <c r="F248" i="1"/>
  <c r="E249" i="1"/>
  <c r="F249" i="1"/>
  <c r="E250" i="1"/>
  <c r="F250" i="1"/>
  <c r="E251" i="1"/>
  <c r="F251" i="1"/>
  <c r="E252" i="1"/>
  <c r="F252" i="1"/>
  <c r="E253" i="1"/>
  <c r="F253" i="1"/>
  <c r="E254" i="1"/>
  <c r="F254" i="1"/>
  <c r="E255" i="1"/>
  <c r="F255" i="1"/>
  <c r="E256" i="1"/>
  <c r="F256" i="1"/>
  <c r="E257" i="1"/>
  <c r="F257" i="1"/>
  <c r="E258" i="1"/>
  <c r="F258" i="1"/>
  <c r="E259" i="1"/>
  <c r="F259" i="1"/>
  <c r="E260" i="1"/>
  <c r="F260" i="1"/>
  <c r="E261" i="1"/>
  <c r="F261" i="1"/>
  <c r="E262" i="1"/>
  <c r="F262" i="1"/>
  <c r="E263" i="1"/>
  <c r="F263" i="1"/>
  <c r="E264" i="1"/>
  <c r="F264" i="1"/>
  <c r="E265" i="1"/>
  <c r="F265" i="1"/>
  <c r="E266" i="1"/>
  <c r="F266" i="1"/>
  <c r="E267" i="1"/>
  <c r="F267" i="1"/>
  <c r="E268" i="1"/>
  <c r="F268" i="1"/>
  <c r="E269" i="1"/>
  <c r="F269" i="1"/>
  <c r="E270" i="1"/>
  <c r="F270" i="1"/>
  <c r="E271" i="1"/>
  <c r="F271" i="1"/>
  <c r="E272" i="1"/>
  <c r="F272" i="1"/>
  <c r="E273" i="1"/>
  <c r="F273" i="1"/>
  <c r="E274" i="1"/>
  <c r="F274" i="1"/>
  <c r="E275" i="1"/>
  <c r="F275" i="1"/>
  <c r="E276" i="1"/>
  <c r="F276" i="1"/>
  <c r="E277" i="1"/>
  <c r="F277" i="1"/>
  <c r="E278" i="1"/>
  <c r="F278" i="1"/>
  <c r="E279" i="1"/>
  <c r="F279" i="1"/>
  <c r="E280" i="1"/>
  <c r="F280" i="1"/>
  <c r="E281" i="1"/>
  <c r="F281" i="1"/>
  <c r="E282" i="1"/>
  <c r="F282" i="1"/>
  <c r="E283" i="1"/>
  <c r="F283" i="1"/>
  <c r="E284" i="1"/>
  <c r="F284" i="1"/>
  <c r="E286" i="1"/>
  <c r="F286" i="1"/>
  <c r="E287" i="1"/>
  <c r="F287" i="1"/>
  <c r="E288" i="1"/>
  <c r="F288" i="1"/>
  <c r="E285" i="1"/>
  <c r="F285" i="1"/>
  <c r="E289" i="1"/>
  <c r="F289" i="1"/>
  <c r="E290" i="1"/>
  <c r="F290" i="1"/>
  <c r="E291" i="1"/>
  <c r="F291" i="1"/>
  <c r="E292" i="1"/>
  <c r="F292" i="1"/>
  <c r="E294" i="1"/>
  <c r="F294" i="1"/>
  <c r="E295" i="1"/>
  <c r="F295" i="1"/>
  <c r="E296" i="1"/>
  <c r="F296" i="1"/>
  <c r="E297" i="1"/>
  <c r="F297" i="1"/>
  <c r="E298" i="1"/>
  <c r="F298" i="1"/>
  <c r="E293" i="1"/>
  <c r="F293" i="1"/>
  <c r="E299" i="1"/>
  <c r="F299" i="1"/>
  <c r="E300" i="1"/>
  <c r="F300" i="1"/>
  <c r="E301" i="1"/>
  <c r="F301" i="1"/>
  <c r="E302" i="1"/>
  <c r="F302" i="1"/>
  <c r="E303" i="1"/>
  <c r="F303" i="1"/>
  <c r="E305" i="1"/>
  <c r="F305" i="1"/>
  <c r="E306" i="1"/>
  <c r="F306" i="1"/>
  <c r="E307" i="1"/>
  <c r="F307" i="1"/>
  <c r="E308" i="1"/>
  <c r="F308" i="1"/>
  <c r="E309" i="1"/>
  <c r="F309" i="1"/>
  <c r="E310" i="1"/>
  <c r="F310" i="1"/>
  <c r="E311" i="1"/>
  <c r="F311" i="1"/>
  <c r="E312" i="1"/>
  <c r="F312" i="1"/>
  <c r="E313" i="1"/>
  <c r="F313" i="1"/>
  <c r="E314" i="1"/>
  <c r="F314" i="1"/>
  <c r="E315" i="1"/>
  <c r="F315" i="1"/>
  <c r="E316" i="1"/>
  <c r="F316" i="1"/>
  <c r="E317" i="1"/>
  <c r="F317" i="1"/>
  <c r="E318" i="1"/>
  <c r="F318" i="1"/>
  <c r="E319" i="1"/>
  <c r="F319" i="1"/>
  <c r="E320" i="1"/>
  <c r="F320" i="1"/>
  <c r="E321" i="1"/>
  <c r="F321" i="1"/>
  <c r="E322" i="1"/>
  <c r="F322" i="1"/>
  <c r="E323" i="1"/>
  <c r="F323" i="1"/>
  <c r="E324" i="1"/>
  <c r="F324" i="1"/>
  <c r="E325" i="1"/>
  <c r="F325" i="1"/>
  <c r="E326" i="1"/>
  <c r="F326" i="1"/>
  <c r="E327" i="1"/>
  <c r="F327" i="1"/>
  <c r="E328" i="1"/>
  <c r="F328" i="1"/>
  <c r="E329" i="1"/>
  <c r="F329" i="1"/>
  <c r="E330" i="1"/>
  <c r="F330" i="1"/>
  <c r="E331" i="1"/>
  <c r="F331" i="1"/>
  <c r="E332" i="1"/>
  <c r="F332" i="1"/>
  <c r="E333" i="1"/>
  <c r="F333" i="1"/>
  <c r="E334" i="1"/>
  <c r="F334" i="1"/>
  <c r="E335" i="1"/>
  <c r="F335" i="1"/>
  <c r="E336" i="1"/>
  <c r="F336" i="1"/>
  <c r="E337" i="1"/>
  <c r="F337" i="1"/>
  <c r="E338" i="1"/>
  <c r="F338" i="1"/>
  <c r="E339" i="1"/>
  <c r="F339" i="1"/>
  <c r="E340" i="1"/>
  <c r="F340" i="1"/>
  <c r="E341" i="1"/>
  <c r="F341" i="1"/>
  <c r="E342" i="1"/>
  <c r="F342" i="1"/>
  <c r="E343" i="1"/>
  <c r="F343" i="1"/>
  <c r="E344" i="1"/>
  <c r="F344" i="1"/>
  <c r="E345" i="1"/>
  <c r="F345" i="1"/>
  <c r="E346" i="1"/>
  <c r="F346" i="1"/>
  <c r="E347" i="1"/>
  <c r="F347" i="1"/>
  <c r="E348" i="1"/>
  <c r="F348" i="1"/>
  <c r="E349" i="1"/>
  <c r="F349" i="1"/>
  <c r="E350" i="1"/>
  <c r="F350" i="1"/>
  <c r="E351" i="1"/>
  <c r="F351" i="1"/>
  <c r="E352" i="1"/>
  <c r="F352" i="1"/>
  <c r="E353" i="1"/>
  <c r="F353" i="1"/>
  <c r="E354" i="1"/>
  <c r="F354" i="1"/>
  <c r="E355" i="1"/>
  <c r="F355" i="1"/>
  <c r="E356" i="1"/>
  <c r="F356" i="1"/>
  <c r="E357" i="1"/>
  <c r="F357" i="1"/>
  <c r="E358" i="1"/>
  <c r="F358" i="1"/>
  <c r="E359" i="1"/>
  <c r="F359" i="1"/>
  <c r="E360" i="1"/>
  <c r="F360" i="1"/>
  <c r="E361" i="1"/>
  <c r="F361" i="1"/>
  <c r="E362" i="1"/>
  <c r="F362" i="1"/>
  <c r="E363" i="1"/>
  <c r="F363" i="1"/>
  <c r="E364" i="1"/>
  <c r="F364" i="1"/>
  <c r="E365" i="1"/>
  <c r="F365" i="1"/>
  <c r="E366" i="1"/>
  <c r="F366" i="1"/>
  <c r="E367" i="1"/>
  <c r="F367" i="1"/>
  <c r="E368" i="1"/>
  <c r="F368" i="1"/>
  <c r="E369" i="1"/>
  <c r="F369" i="1"/>
  <c r="E370" i="1"/>
  <c r="F370" i="1"/>
  <c r="E371" i="1"/>
  <c r="F371" i="1"/>
  <c r="E372" i="1"/>
  <c r="F372" i="1"/>
  <c r="E373" i="1"/>
  <c r="F373" i="1"/>
  <c r="E374" i="1"/>
  <c r="F374" i="1"/>
  <c r="E375" i="1"/>
  <c r="F375" i="1"/>
  <c r="E376" i="1"/>
  <c r="F376" i="1"/>
  <c r="E377" i="1"/>
  <c r="F377" i="1"/>
  <c r="E378" i="1"/>
  <c r="F378" i="1"/>
  <c r="E379" i="1"/>
  <c r="F379" i="1"/>
  <c r="E380" i="1"/>
  <c r="F380" i="1"/>
  <c r="E381" i="1"/>
  <c r="F381" i="1"/>
  <c r="E382" i="1"/>
  <c r="F382" i="1"/>
  <c r="E383" i="1"/>
  <c r="F383" i="1"/>
  <c r="E384" i="1"/>
  <c r="F384" i="1"/>
  <c r="E385" i="1"/>
  <c r="F385" i="1"/>
  <c r="E386" i="1"/>
  <c r="F386" i="1"/>
  <c r="E387" i="1"/>
  <c r="F387" i="1"/>
  <c r="E388" i="1"/>
  <c r="F388" i="1"/>
  <c r="E389" i="1"/>
  <c r="F389" i="1"/>
  <c r="E390" i="1"/>
  <c r="F390" i="1"/>
  <c r="E391" i="1"/>
  <c r="F391" i="1"/>
  <c r="E392" i="1"/>
  <c r="F392" i="1"/>
  <c r="E393" i="1"/>
  <c r="F393" i="1"/>
  <c r="E394" i="1"/>
  <c r="F394" i="1"/>
  <c r="E395" i="1"/>
  <c r="F395" i="1"/>
  <c r="E396" i="1"/>
  <c r="F396" i="1"/>
  <c r="E397" i="1"/>
  <c r="F397" i="1"/>
  <c r="E398" i="1"/>
  <c r="F398" i="1"/>
  <c r="E399" i="1"/>
  <c r="F399" i="1"/>
  <c r="E400" i="1"/>
  <c r="F400" i="1"/>
  <c r="E401" i="1"/>
  <c r="F401" i="1"/>
  <c r="E402" i="1"/>
  <c r="F402" i="1"/>
  <c r="E403" i="1"/>
  <c r="F403" i="1"/>
  <c r="E404" i="1"/>
  <c r="F404" i="1"/>
  <c r="E405" i="1"/>
  <c r="F405" i="1"/>
  <c r="E406" i="1"/>
  <c r="F406" i="1"/>
  <c r="E407" i="1"/>
  <c r="F407" i="1"/>
  <c r="E408" i="1"/>
  <c r="F408" i="1"/>
  <c r="E410" i="1"/>
  <c r="F410" i="1"/>
  <c r="E411" i="1"/>
  <c r="F411" i="1"/>
  <c r="E412" i="1"/>
  <c r="F412" i="1"/>
  <c r="E413" i="1"/>
  <c r="F413" i="1"/>
  <c r="E414" i="1"/>
  <c r="F414" i="1"/>
  <c r="E415" i="1"/>
  <c r="F415" i="1"/>
  <c r="E416" i="1"/>
  <c r="F416" i="1"/>
  <c r="E417" i="1"/>
  <c r="F417" i="1"/>
  <c r="E418" i="1"/>
  <c r="F418" i="1"/>
  <c r="E419" i="1"/>
  <c r="F419" i="1"/>
  <c r="E421" i="1"/>
  <c r="F421" i="1"/>
  <c r="E422" i="1"/>
  <c r="F422" i="1"/>
  <c r="E420" i="1"/>
  <c r="F420" i="1"/>
  <c r="E423" i="1"/>
  <c r="F423" i="1"/>
  <c r="E424" i="1"/>
  <c r="F424" i="1"/>
  <c r="E425" i="1"/>
  <c r="F425" i="1"/>
  <c r="E426" i="1"/>
  <c r="F426" i="1"/>
  <c r="E427" i="1"/>
  <c r="F427" i="1"/>
  <c r="E428" i="1"/>
  <c r="F428" i="1"/>
  <c r="E429" i="1"/>
  <c r="F429" i="1"/>
  <c r="E430" i="1"/>
  <c r="F430" i="1"/>
  <c r="E431" i="1"/>
  <c r="F431" i="1"/>
  <c r="E432" i="1"/>
  <c r="F432" i="1"/>
  <c r="E433" i="1"/>
  <c r="F433" i="1"/>
  <c r="E434" i="1"/>
  <c r="F434" i="1"/>
  <c r="E435" i="1"/>
  <c r="F435" i="1"/>
  <c r="E436" i="1"/>
  <c r="F436" i="1"/>
  <c r="E437" i="1"/>
  <c r="F437" i="1"/>
  <c r="E438" i="1"/>
  <c r="F438" i="1"/>
  <c r="E439" i="1"/>
  <c r="F439" i="1"/>
  <c r="E440" i="1"/>
  <c r="F440" i="1"/>
  <c r="E441" i="1"/>
  <c r="F441" i="1"/>
  <c r="E442" i="1"/>
  <c r="F442" i="1"/>
  <c r="E443" i="1"/>
  <c r="F443" i="1"/>
  <c r="E444" i="1"/>
  <c r="F444" i="1"/>
  <c r="E445" i="1"/>
  <c r="F445" i="1"/>
  <c r="E446" i="1"/>
  <c r="F446" i="1"/>
  <c r="E447" i="1"/>
  <c r="F447" i="1"/>
  <c r="E448" i="1"/>
  <c r="F448" i="1"/>
  <c r="E449" i="1"/>
  <c r="F449" i="1"/>
  <c r="E450" i="1"/>
  <c r="F450" i="1"/>
  <c r="E451" i="1"/>
  <c r="F451" i="1"/>
  <c r="E452" i="1"/>
  <c r="F452" i="1"/>
  <c r="E453" i="1"/>
  <c r="F453" i="1"/>
  <c r="E454" i="1"/>
  <c r="F454" i="1"/>
  <c r="E455" i="1"/>
  <c r="F455" i="1"/>
  <c r="E456" i="1"/>
  <c r="F456" i="1"/>
  <c r="E457" i="1"/>
  <c r="F457" i="1"/>
  <c r="E458" i="1"/>
  <c r="F458" i="1"/>
  <c r="E459" i="1"/>
  <c r="F459" i="1"/>
  <c r="E460" i="1"/>
  <c r="F460" i="1"/>
  <c r="E461" i="1"/>
  <c r="F461" i="1"/>
  <c r="E462" i="1"/>
  <c r="F462" i="1"/>
  <c r="E463" i="1"/>
  <c r="F463" i="1"/>
  <c r="E464" i="1"/>
  <c r="F464" i="1"/>
  <c r="E465" i="1"/>
  <c r="F465" i="1"/>
  <c r="E466" i="1"/>
  <c r="F466" i="1"/>
  <c r="E467" i="1"/>
  <c r="F467" i="1"/>
  <c r="E468" i="1"/>
  <c r="F468" i="1"/>
  <c r="E469" i="1"/>
  <c r="F469" i="1"/>
  <c r="E470" i="1"/>
  <c r="F470" i="1"/>
  <c r="E471" i="1"/>
  <c r="F471" i="1"/>
  <c r="E472" i="1"/>
  <c r="F472" i="1"/>
  <c r="E473" i="1"/>
  <c r="F473" i="1"/>
  <c r="E474" i="1"/>
  <c r="F474" i="1"/>
  <c r="E475" i="1"/>
  <c r="F475" i="1"/>
  <c r="E476" i="1"/>
  <c r="F476" i="1"/>
  <c r="E477" i="1"/>
  <c r="F477" i="1"/>
  <c r="E478" i="1"/>
  <c r="F478" i="1"/>
  <c r="E479" i="1"/>
  <c r="F479" i="1"/>
  <c r="E480" i="1"/>
  <c r="F480" i="1"/>
  <c r="E481" i="1"/>
  <c r="F481" i="1"/>
  <c r="E482" i="1"/>
  <c r="F482" i="1"/>
  <c r="E483" i="1"/>
  <c r="F483" i="1"/>
  <c r="E484" i="1"/>
  <c r="F484" i="1"/>
  <c r="E485" i="1"/>
  <c r="F485" i="1"/>
  <c r="E486" i="1"/>
  <c r="F486" i="1"/>
  <c r="E487" i="1"/>
  <c r="F487" i="1"/>
  <c r="E488" i="1"/>
  <c r="F488" i="1"/>
  <c r="E489" i="1"/>
  <c r="F489" i="1"/>
  <c r="E490" i="1"/>
  <c r="F490" i="1"/>
  <c r="E491" i="1"/>
  <c r="F491" i="1"/>
  <c r="E492" i="1"/>
  <c r="F492" i="1"/>
  <c r="E493" i="1"/>
  <c r="F493" i="1"/>
  <c r="E494" i="1"/>
  <c r="F494" i="1"/>
  <c r="E495" i="1"/>
  <c r="F495" i="1"/>
  <c r="E496" i="1"/>
  <c r="F496" i="1"/>
  <c r="E497" i="1"/>
  <c r="F497" i="1"/>
  <c r="E498" i="1"/>
  <c r="F498" i="1"/>
  <c r="E499" i="1"/>
  <c r="F499" i="1"/>
  <c r="E500" i="1"/>
  <c r="F500" i="1"/>
  <c r="E501" i="1"/>
  <c r="F501" i="1"/>
  <c r="E502" i="1"/>
  <c r="F502" i="1"/>
  <c r="E503" i="1"/>
  <c r="F503" i="1"/>
  <c r="E504" i="1"/>
  <c r="F504" i="1"/>
  <c r="E505" i="1"/>
  <c r="F505" i="1"/>
  <c r="E506" i="1"/>
  <c r="F506" i="1"/>
  <c r="E507" i="1"/>
  <c r="F507" i="1"/>
  <c r="E508" i="1"/>
  <c r="F508" i="1"/>
  <c r="E509" i="1"/>
  <c r="F509" i="1"/>
  <c r="E510" i="1"/>
  <c r="F510" i="1"/>
  <c r="E511" i="1"/>
  <c r="F511" i="1"/>
  <c r="E512" i="1"/>
  <c r="F512" i="1"/>
  <c r="E513" i="1"/>
  <c r="F513" i="1"/>
  <c r="E514" i="1"/>
  <c r="F514" i="1"/>
  <c r="E515" i="1"/>
  <c r="F515" i="1"/>
  <c r="E516" i="1"/>
  <c r="F516" i="1"/>
  <c r="E517" i="1"/>
  <c r="F517" i="1"/>
  <c r="E518" i="1"/>
  <c r="F518" i="1"/>
  <c r="E519" i="1"/>
  <c r="F519" i="1"/>
  <c r="E521" i="1"/>
  <c r="F521" i="1"/>
  <c r="E522" i="1"/>
  <c r="F522" i="1"/>
  <c r="E523" i="1"/>
  <c r="F523" i="1"/>
  <c r="E520" i="1"/>
  <c r="F520" i="1"/>
  <c r="E524" i="1"/>
  <c r="F524" i="1"/>
  <c r="E525" i="1"/>
  <c r="F525" i="1"/>
  <c r="E526" i="1"/>
  <c r="F526" i="1"/>
  <c r="E527" i="1"/>
  <c r="F527" i="1"/>
  <c r="E528" i="1"/>
  <c r="F528" i="1"/>
  <c r="E530" i="1"/>
  <c r="F530" i="1"/>
  <c r="E531" i="1"/>
  <c r="F531" i="1"/>
  <c r="E529" i="1"/>
  <c r="F529" i="1"/>
  <c r="E532" i="1"/>
  <c r="F532" i="1"/>
  <c r="E533" i="1"/>
  <c r="F533" i="1"/>
  <c r="E534" i="1"/>
  <c r="F534" i="1"/>
  <c r="E535" i="1"/>
  <c r="F535" i="1"/>
  <c r="E536" i="1"/>
  <c r="F536" i="1"/>
  <c r="E537" i="1"/>
  <c r="F537" i="1"/>
  <c r="E538" i="1"/>
  <c r="F538" i="1"/>
  <c r="E539" i="1"/>
  <c r="F539" i="1"/>
  <c r="E540" i="1"/>
  <c r="F540" i="1"/>
  <c r="E541" i="1"/>
  <c r="F541" i="1"/>
  <c r="E542" i="1"/>
  <c r="F542" i="1"/>
  <c r="E543" i="1"/>
  <c r="F543" i="1"/>
  <c r="E544" i="1"/>
  <c r="F544" i="1"/>
  <c r="E545" i="1"/>
  <c r="F545" i="1"/>
  <c r="E546" i="1"/>
  <c r="F546" i="1"/>
  <c r="E547" i="1"/>
  <c r="F547" i="1"/>
  <c r="E548" i="1"/>
  <c r="F548" i="1"/>
  <c r="E549" i="1"/>
  <c r="F549" i="1"/>
  <c r="E550" i="1"/>
  <c r="F550" i="1"/>
  <c r="E551" i="1"/>
  <c r="F551" i="1"/>
  <c r="E552" i="1"/>
  <c r="F552" i="1"/>
  <c r="E553" i="1"/>
  <c r="F553" i="1"/>
  <c r="E555" i="1"/>
  <c r="F555" i="1"/>
  <c r="E556" i="1"/>
  <c r="F556" i="1"/>
  <c r="E557" i="1"/>
  <c r="F557" i="1"/>
  <c r="E554" i="1"/>
  <c r="F554" i="1"/>
  <c r="E558" i="1"/>
  <c r="F558" i="1"/>
  <c r="E559" i="1"/>
  <c r="F559" i="1"/>
  <c r="E560" i="1"/>
  <c r="F560" i="1"/>
  <c r="E561" i="1"/>
  <c r="F561" i="1"/>
  <c r="E562" i="1"/>
  <c r="F562" i="1"/>
  <c r="E563" i="1"/>
  <c r="F563" i="1"/>
  <c r="E564" i="1"/>
  <c r="F564" i="1"/>
  <c r="E565" i="1"/>
  <c r="F565" i="1"/>
  <c r="E566" i="1"/>
  <c r="F566" i="1"/>
  <c r="E567" i="1"/>
  <c r="F567" i="1"/>
  <c r="E568" i="1"/>
  <c r="F568" i="1"/>
  <c r="E569" i="1"/>
  <c r="F569" i="1"/>
  <c r="E570" i="1"/>
  <c r="F570" i="1"/>
  <c r="E571" i="1"/>
  <c r="F571" i="1"/>
  <c r="E572" i="1"/>
  <c r="F572" i="1"/>
  <c r="E573" i="1"/>
  <c r="F573" i="1"/>
  <c r="E574" i="1"/>
  <c r="F574" i="1"/>
  <c r="E575" i="1"/>
  <c r="F575" i="1"/>
  <c r="E576" i="1"/>
  <c r="F576" i="1"/>
  <c r="E577" i="1"/>
  <c r="F577" i="1"/>
  <c r="E578" i="1"/>
  <c r="F578" i="1"/>
  <c r="E579" i="1"/>
  <c r="F579" i="1"/>
  <c r="E580" i="1"/>
  <c r="F580" i="1"/>
  <c r="E581" i="1"/>
  <c r="F581" i="1"/>
  <c r="E582" i="1"/>
  <c r="F582" i="1"/>
  <c r="E583" i="1"/>
  <c r="F583" i="1"/>
  <c r="E584" i="1"/>
  <c r="F584" i="1"/>
  <c r="E585" i="1"/>
  <c r="F585" i="1"/>
  <c r="E586" i="1"/>
  <c r="F586" i="1"/>
  <c r="E587" i="1"/>
  <c r="F587" i="1"/>
  <c r="E588" i="1"/>
  <c r="F588" i="1"/>
  <c r="E589" i="1"/>
  <c r="F589" i="1"/>
  <c r="E590" i="1"/>
  <c r="F590" i="1"/>
  <c r="E591" i="1"/>
  <c r="F591" i="1"/>
  <c r="E592" i="1"/>
  <c r="F592" i="1"/>
  <c r="E593" i="1"/>
  <c r="F593" i="1"/>
  <c r="E594" i="1"/>
  <c r="F594" i="1"/>
  <c r="E595" i="1"/>
  <c r="F595" i="1"/>
  <c r="E596" i="1"/>
  <c r="F596" i="1"/>
  <c r="E597" i="1"/>
  <c r="F597" i="1"/>
  <c r="E598" i="1"/>
  <c r="F598" i="1"/>
  <c r="E599" i="1"/>
  <c r="F599" i="1"/>
  <c r="E600" i="1"/>
  <c r="F600" i="1"/>
  <c r="E601" i="1"/>
  <c r="F601" i="1"/>
  <c r="E602" i="1"/>
  <c r="F602" i="1"/>
  <c r="E603" i="1"/>
  <c r="F603" i="1"/>
  <c r="E604" i="1"/>
  <c r="F604" i="1"/>
  <c r="E605" i="1"/>
  <c r="F605" i="1"/>
  <c r="E606" i="1"/>
  <c r="F606" i="1"/>
  <c r="E607" i="1"/>
  <c r="F607" i="1"/>
  <c r="E608" i="1"/>
  <c r="F608" i="1"/>
  <c r="E609" i="1"/>
  <c r="F609" i="1"/>
  <c r="E610" i="1"/>
  <c r="F610" i="1"/>
  <c r="E611" i="1"/>
  <c r="F611" i="1"/>
  <c r="E612" i="1"/>
  <c r="F612" i="1"/>
  <c r="E613" i="1"/>
  <c r="F613" i="1"/>
  <c r="E614" i="1"/>
  <c r="F614" i="1"/>
  <c r="E615" i="1"/>
  <c r="F615" i="1"/>
  <c r="E616" i="1"/>
  <c r="F616" i="1"/>
  <c r="E617" i="1"/>
  <c r="F617" i="1"/>
  <c r="E618" i="1"/>
  <c r="F618" i="1"/>
  <c r="E619" i="1"/>
  <c r="F619" i="1"/>
  <c r="E620" i="1"/>
  <c r="F620" i="1"/>
  <c r="E621" i="1"/>
  <c r="F621" i="1"/>
  <c r="E622" i="1"/>
  <c r="F622" i="1"/>
  <c r="E623" i="1"/>
  <c r="F623" i="1"/>
  <c r="E624" i="1"/>
  <c r="F624" i="1"/>
  <c r="E625" i="1"/>
  <c r="F625" i="1"/>
  <c r="E626" i="1"/>
  <c r="F626" i="1"/>
  <c r="E627" i="1"/>
  <c r="F627" i="1"/>
  <c r="E628" i="1"/>
  <c r="F628" i="1"/>
  <c r="E629" i="1"/>
  <c r="F629" i="1"/>
  <c r="E630" i="1"/>
  <c r="F630" i="1"/>
  <c r="E631" i="1"/>
  <c r="F631" i="1"/>
  <c r="E632" i="1"/>
  <c r="F632" i="1"/>
  <c r="E633" i="1"/>
  <c r="F633" i="1"/>
  <c r="E634" i="1"/>
  <c r="F634" i="1"/>
  <c r="E635" i="1"/>
  <c r="F635" i="1"/>
  <c r="E636" i="1"/>
  <c r="F636" i="1"/>
  <c r="E638" i="1"/>
  <c r="F638" i="1"/>
  <c r="E639" i="1"/>
  <c r="F639" i="1"/>
  <c r="E637" i="1"/>
  <c r="F637" i="1"/>
  <c r="E640" i="1"/>
  <c r="F640" i="1"/>
  <c r="E641" i="1"/>
  <c r="F641" i="1"/>
  <c r="E642" i="1"/>
  <c r="F642" i="1"/>
  <c r="E643" i="1"/>
  <c r="F643" i="1"/>
  <c r="E644" i="1"/>
  <c r="F644" i="1"/>
  <c r="E645" i="1"/>
  <c r="F645" i="1"/>
  <c r="E646" i="1"/>
  <c r="F646" i="1"/>
  <c r="E647" i="1"/>
  <c r="F647" i="1"/>
  <c r="E648" i="1"/>
  <c r="F648" i="1"/>
  <c r="E649" i="1"/>
  <c r="F649" i="1"/>
  <c r="E650" i="1"/>
  <c r="F650" i="1"/>
  <c r="E651" i="1"/>
  <c r="F651" i="1"/>
  <c r="E652" i="1"/>
  <c r="F652" i="1"/>
  <c r="E653" i="1"/>
  <c r="F653" i="1"/>
  <c r="E654" i="1"/>
  <c r="F654" i="1"/>
  <c r="E655" i="1"/>
  <c r="F655" i="1"/>
  <c r="E656" i="1"/>
  <c r="F656" i="1"/>
  <c r="E657" i="1"/>
  <c r="F657" i="1"/>
  <c r="E658" i="1"/>
  <c r="F658" i="1"/>
  <c r="E659" i="1"/>
  <c r="F659" i="1"/>
  <c r="E660" i="1"/>
  <c r="F660" i="1"/>
  <c r="E661" i="1"/>
  <c r="F661" i="1"/>
  <c r="E662" i="1"/>
  <c r="F662" i="1"/>
  <c r="E663" i="1"/>
  <c r="F663" i="1"/>
  <c r="E664" i="1"/>
  <c r="F664" i="1"/>
  <c r="E665" i="1"/>
  <c r="F665" i="1"/>
  <c r="E666" i="1"/>
  <c r="F666" i="1"/>
  <c r="E667" i="1"/>
  <c r="F667" i="1"/>
  <c r="E668" i="1"/>
  <c r="F668" i="1"/>
  <c r="E669" i="1"/>
  <c r="F669" i="1"/>
  <c r="E670" i="1"/>
  <c r="F670" i="1"/>
  <c r="E671" i="1"/>
  <c r="F671" i="1"/>
  <c r="E672" i="1"/>
  <c r="F672" i="1"/>
  <c r="E673" i="1"/>
  <c r="F673" i="1"/>
  <c r="E674" i="1"/>
  <c r="F674" i="1"/>
  <c r="E675" i="1"/>
  <c r="F675" i="1"/>
  <c r="E676" i="1"/>
  <c r="F676" i="1"/>
  <c r="E678" i="1"/>
  <c r="F678" i="1"/>
  <c r="E679" i="1"/>
  <c r="F679" i="1"/>
  <c r="E677" i="1"/>
  <c r="F677" i="1"/>
  <c r="E680" i="1"/>
  <c r="F680" i="1"/>
  <c r="E681" i="1"/>
  <c r="F681" i="1"/>
  <c r="E682" i="1"/>
  <c r="F682" i="1"/>
  <c r="E683" i="1"/>
  <c r="F683" i="1"/>
  <c r="E684" i="1"/>
  <c r="F684" i="1"/>
  <c r="E686" i="1"/>
  <c r="F686" i="1"/>
  <c r="E687" i="1"/>
  <c r="F687" i="1"/>
  <c r="E688" i="1"/>
  <c r="F688" i="1"/>
  <c r="E689" i="1"/>
  <c r="F689" i="1"/>
  <c r="E685" i="1"/>
  <c r="F685" i="1"/>
  <c r="E690" i="1"/>
  <c r="F690" i="1"/>
  <c r="E691" i="1"/>
  <c r="F691" i="1"/>
  <c r="E692" i="1"/>
  <c r="F692" i="1"/>
  <c r="E693" i="1"/>
  <c r="F693" i="1"/>
  <c r="E694" i="1"/>
  <c r="F694" i="1"/>
  <c r="E695" i="1"/>
  <c r="F695" i="1"/>
  <c r="E696" i="1"/>
  <c r="F696" i="1"/>
  <c r="E697" i="1"/>
  <c r="F697" i="1"/>
  <c r="E698" i="1"/>
  <c r="F698" i="1"/>
  <c r="E699" i="1"/>
  <c r="F699" i="1"/>
  <c r="E700" i="1"/>
  <c r="F700" i="1"/>
  <c r="E701" i="1"/>
  <c r="F701" i="1"/>
  <c r="E702" i="1"/>
  <c r="F702" i="1"/>
  <c r="E703" i="1"/>
  <c r="F703" i="1"/>
  <c r="E704" i="1"/>
  <c r="F704" i="1"/>
  <c r="E705" i="1"/>
  <c r="F705" i="1"/>
  <c r="E706" i="1"/>
  <c r="F706" i="1"/>
  <c r="E707" i="1"/>
  <c r="F707" i="1"/>
  <c r="E708" i="1"/>
  <c r="F708" i="1"/>
  <c r="E709" i="1"/>
  <c r="F709" i="1"/>
  <c r="E710" i="1"/>
  <c r="F710" i="1"/>
  <c r="E711" i="1"/>
  <c r="F711" i="1"/>
  <c r="E712" i="1"/>
  <c r="F712" i="1"/>
  <c r="E713" i="1"/>
  <c r="F713" i="1"/>
  <c r="E714" i="1"/>
  <c r="F714" i="1"/>
  <c r="E715" i="1"/>
  <c r="F715" i="1"/>
  <c r="E716" i="1"/>
  <c r="F716" i="1"/>
  <c r="E717" i="1"/>
  <c r="F717" i="1"/>
  <c r="E718" i="1"/>
  <c r="F718" i="1"/>
  <c r="E719" i="1"/>
  <c r="F719" i="1"/>
  <c r="E720" i="1"/>
  <c r="F720" i="1"/>
  <c r="E721" i="1"/>
  <c r="F721" i="1"/>
  <c r="E722" i="1"/>
  <c r="F722" i="1"/>
  <c r="E723" i="1"/>
  <c r="F723" i="1"/>
  <c r="E724" i="1"/>
  <c r="F724" i="1"/>
  <c r="E726" i="1"/>
  <c r="F726" i="1"/>
  <c r="E727" i="1"/>
  <c r="F727" i="1"/>
  <c r="E728" i="1"/>
  <c r="F728" i="1"/>
  <c r="E729" i="1"/>
  <c r="F729" i="1"/>
  <c r="E730" i="1"/>
  <c r="F730" i="1"/>
  <c r="E731" i="1"/>
  <c r="F731" i="1"/>
  <c r="E732" i="1"/>
  <c r="F732" i="1"/>
  <c r="E735" i="1"/>
  <c r="F735" i="1"/>
  <c r="E736" i="1"/>
  <c r="F736" i="1"/>
  <c r="E737" i="1"/>
  <c r="F737" i="1"/>
  <c r="E738" i="1"/>
  <c r="F738" i="1"/>
  <c r="E739" i="1"/>
  <c r="F739" i="1"/>
  <c r="E740" i="1"/>
  <c r="F740" i="1"/>
  <c r="E741" i="1"/>
  <c r="F741" i="1"/>
  <c r="E742" i="1"/>
  <c r="F742" i="1"/>
  <c r="E743" i="1"/>
  <c r="F743" i="1"/>
  <c r="E745" i="1"/>
  <c r="F745" i="1"/>
  <c r="E746" i="1"/>
  <c r="F746" i="1"/>
  <c r="E747" i="1"/>
  <c r="F747" i="1"/>
  <c r="E748" i="1"/>
  <c r="F748" i="1"/>
  <c r="E744" i="1"/>
  <c r="F744" i="1"/>
  <c r="E749" i="1"/>
  <c r="F749" i="1"/>
  <c r="E750" i="1"/>
  <c r="F750" i="1"/>
  <c r="E751" i="1"/>
  <c r="F751" i="1"/>
  <c r="E752" i="1"/>
  <c r="F752" i="1"/>
  <c r="E753" i="1"/>
  <c r="F753" i="1"/>
  <c r="E754" i="1"/>
  <c r="F754" i="1"/>
  <c r="E755" i="1"/>
  <c r="F755" i="1"/>
  <c r="E756" i="1"/>
  <c r="F756" i="1"/>
  <c r="E757" i="1"/>
  <c r="F757" i="1"/>
  <c r="E758" i="1"/>
  <c r="F758" i="1"/>
  <c r="E759" i="1"/>
  <c r="F759" i="1"/>
  <c r="E760" i="1"/>
  <c r="F760" i="1"/>
  <c r="E761" i="1"/>
  <c r="F761" i="1"/>
  <c r="E762" i="1"/>
  <c r="F762" i="1"/>
  <c r="E763" i="1"/>
  <c r="F763" i="1"/>
  <c r="E764" i="1"/>
  <c r="F764" i="1"/>
  <c r="E765" i="1"/>
  <c r="F765" i="1"/>
  <c r="E766" i="1"/>
  <c r="F766" i="1"/>
  <c r="E768" i="1"/>
  <c r="F768" i="1"/>
  <c r="E769" i="1"/>
  <c r="F769" i="1"/>
  <c r="E770" i="1"/>
  <c r="F770" i="1"/>
  <c r="E767" i="1"/>
  <c r="F767" i="1"/>
  <c r="E771" i="1"/>
  <c r="F771" i="1"/>
  <c r="E772" i="1"/>
  <c r="F772" i="1"/>
  <c r="E773" i="1"/>
  <c r="F773" i="1"/>
  <c r="E774" i="1"/>
  <c r="F774" i="1"/>
  <c r="E775" i="1"/>
  <c r="F775" i="1"/>
  <c r="E776" i="1"/>
  <c r="F776" i="1"/>
  <c r="E779" i="1"/>
  <c r="F779" i="1"/>
  <c r="E780" i="1"/>
  <c r="F780" i="1"/>
  <c r="E781" i="1"/>
  <c r="F781" i="1"/>
  <c r="E782" i="1"/>
  <c r="F782" i="1"/>
  <c r="E783" i="1"/>
  <c r="F783" i="1"/>
  <c r="E784" i="1"/>
  <c r="F784" i="1"/>
  <c r="E785" i="1"/>
  <c r="F785" i="1"/>
  <c r="E786" i="1"/>
  <c r="F786" i="1"/>
  <c r="E777" i="1"/>
  <c r="F777" i="1"/>
  <c r="E778" i="1"/>
  <c r="F778" i="1"/>
  <c r="E787" i="1"/>
  <c r="F787" i="1"/>
  <c r="E788" i="1"/>
  <c r="F788" i="1"/>
  <c r="E789" i="1"/>
  <c r="F789" i="1"/>
  <c r="E790" i="1"/>
  <c r="F790" i="1"/>
  <c r="E791" i="1"/>
  <c r="F791" i="1"/>
  <c r="E792" i="1"/>
  <c r="F792" i="1"/>
  <c r="E793" i="1"/>
  <c r="F793" i="1"/>
  <c r="E794" i="1"/>
  <c r="F794" i="1"/>
  <c r="E795" i="1"/>
  <c r="F795" i="1"/>
  <c r="E796" i="1"/>
  <c r="F796" i="1"/>
  <c r="E798" i="1"/>
  <c r="F798" i="1"/>
  <c r="E799" i="1"/>
  <c r="F799" i="1"/>
  <c r="E800" i="1"/>
  <c r="F800" i="1"/>
  <c r="E801" i="1"/>
  <c r="F801" i="1"/>
  <c r="E802" i="1"/>
  <c r="F802" i="1"/>
  <c r="E803" i="1"/>
  <c r="F803" i="1"/>
  <c r="E804" i="1"/>
  <c r="F804" i="1"/>
  <c r="E805" i="1"/>
  <c r="F805" i="1"/>
  <c r="E806" i="1"/>
  <c r="F806" i="1"/>
  <c r="E807" i="1"/>
  <c r="F807" i="1"/>
  <c r="E808" i="1"/>
  <c r="F808" i="1"/>
  <c r="E809" i="1"/>
  <c r="F809" i="1"/>
  <c r="E810" i="1"/>
  <c r="F810" i="1"/>
  <c r="E812" i="1"/>
  <c r="F812" i="1"/>
  <c r="E813" i="1"/>
  <c r="F813" i="1"/>
  <c r="E811" i="1"/>
  <c r="F811" i="1"/>
  <c r="E814" i="1"/>
  <c r="F814" i="1"/>
  <c r="E815" i="1"/>
  <c r="F815" i="1"/>
  <c r="E816" i="1"/>
  <c r="F816" i="1"/>
  <c r="E820" i="1"/>
  <c r="F820" i="1"/>
  <c r="E821" i="1"/>
  <c r="F821" i="1"/>
  <c r="E822" i="1"/>
  <c r="F822" i="1"/>
  <c r="E823" i="1"/>
  <c r="F823" i="1"/>
  <c r="E824" i="1"/>
  <c r="F824" i="1"/>
  <c r="E825" i="1"/>
  <c r="F825" i="1"/>
  <c r="E817" i="1"/>
  <c r="F817" i="1"/>
  <c r="E818" i="1"/>
  <c r="F818" i="1"/>
  <c r="E819" i="1"/>
  <c r="F819" i="1"/>
  <c r="E826" i="1"/>
  <c r="F826" i="1"/>
  <c r="E827" i="1"/>
  <c r="F827" i="1"/>
  <c r="E828" i="1"/>
  <c r="F828" i="1"/>
  <c r="E829" i="1"/>
  <c r="F829" i="1"/>
  <c r="E830" i="1"/>
  <c r="F830" i="1"/>
  <c r="E831" i="1"/>
  <c r="F831" i="1"/>
  <c r="E832" i="1"/>
  <c r="F832" i="1"/>
  <c r="E833" i="1"/>
  <c r="F833" i="1"/>
  <c r="E834" i="1"/>
  <c r="F834" i="1"/>
  <c r="E835" i="1"/>
  <c r="F835" i="1"/>
  <c r="E836" i="1"/>
  <c r="F836" i="1"/>
  <c r="E837" i="1"/>
  <c r="F837" i="1"/>
  <c r="E838" i="1"/>
  <c r="F838" i="1"/>
  <c r="E839" i="1"/>
  <c r="F839" i="1"/>
  <c r="E840" i="1"/>
  <c r="F840" i="1"/>
  <c r="E841" i="1"/>
  <c r="F841" i="1"/>
  <c r="E842" i="1"/>
  <c r="F842" i="1"/>
  <c r="E843" i="1"/>
  <c r="F843" i="1"/>
  <c r="E844" i="1"/>
  <c r="F844" i="1"/>
  <c r="E845" i="1"/>
  <c r="F845" i="1"/>
  <c r="E846" i="1"/>
  <c r="F846" i="1"/>
  <c r="E847" i="1"/>
  <c r="F847" i="1"/>
  <c r="E848" i="1"/>
  <c r="F848" i="1"/>
  <c r="E849" i="1"/>
  <c r="F849" i="1"/>
  <c r="E850" i="1"/>
  <c r="F850" i="1"/>
  <c r="E851" i="1"/>
  <c r="F851" i="1"/>
  <c r="E852" i="1"/>
  <c r="F852" i="1"/>
  <c r="E853" i="1"/>
  <c r="F853" i="1"/>
  <c r="E854" i="1"/>
  <c r="F854" i="1"/>
  <c r="E855" i="1"/>
  <c r="F855" i="1"/>
  <c r="E856" i="1"/>
  <c r="F856" i="1"/>
  <c r="E857" i="1"/>
  <c r="F857" i="1"/>
  <c r="E858" i="1"/>
  <c r="F858" i="1"/>
  <c r="E859" i="1"/>
  <c r="F859" i="1"/>
  <c r="E860" i="1"/>
  <c r="F860" i="1"/>
  <c r="E861" i="1"/>
  <c r="F861" i="1"/>
  <c r="E862" i="1"/>
  <c r="F862" i="1"/>
  <c r="E863" i="1"/>
  <c r="F863" i="1"/>
  <c r="E864" i="1"/>
  <c r="F864" i="1"/>
  <c r="E865" i="1"/>
  <c r="F865" i="1"/>
  <c r="E866" i="1"/>
  <c r="F866" i="1"/>
  <c r="E867" i="1"/>
  <c r="F867" i="1"/>
  <c r="E868" i="1"/>
  <c r="F868" i="1"/>
  <c r="E869" i="1"/>
  <c r="F869" i="1"/>
  <c r="E870" i="1"/>
  <c r="F870" i="1"/>
  <c r="E873" i="1"/>
  <c r="F873" i="1"/>
  <c r="E874" i="1"/>
  <c r="F874" i="1"/>
  <c r="E875" i="1"/>
  <c r="F875" i="1"/>
  <c r="E876" i="1"/>
  <c r="F876" i="1"/>
  <c r="E877" i="1"/>
  <c r="F877" i="1"/>
  <c r="E871" i="1"/>
  <c r="F871" i="1"/>
  <c r="E872" i="1"/>
  <c r="F872" i="1"/>
  <c r="E878" i="1"/>
  <c r="F878" i="1"/>
  <c r="E879" i="1"/>
  <c r="F879" i="1"/>
  <c r="E880" i="1"/>
  <c r="F880" i="1"/>
  <c r="E881" i="1"/>
  <c r="F881" i="1"/>
  <c r="E882" i="1"/>
  <c r="F882" i="1"/>
  <c r="E883" i="1"/>
  <c r="F883" i="1"/>
  <c r="E884" i="1"/>
  <c r="F884" i="1"/>
  <c r="E885" i="1"/>
  <c r="F885" i="1"/>
  <c r="E886" i="1"/>
  <c r="F886" i="1"/>
  <c r="E887" i="1"/>
  <c r="F887" i="1"/>
  <c r="E888" i="1"/>
  <c r="F888" i="1"/>
  <c r="E889" i="1"/>
  <c r="F889" i="1"/>
  <c r="E890" i="1"/>
  <c r="F890" i="1"/>
  <c r="E891" i="1"/>
  <c r="F891" i="1"/>
  <c r="E892" i="1"/>
  <c r="F892" i="1"/>
  <c r="E893" i="1"/>
  <c r="F893" i="1"/>
  <c r="E894" i="1"/>
  <c r="F894" i="1"/>
  <c r="E895" i="1"/>
  <c r="F895" i="1"/>
  <c r="E896" i="1"/>
  <c r="F896" i="1"/>
  <c r="E897" i="1"/>
  <c r="F897" i="1"/>
  <c r="E898" i="1"/>
  <c r="F898" i="1"/>
  <c r="E899" i="1"/>
  <c r="F899" i="1"/>
  <c r="E900" i="1"/>
  <c r="F900" i="1"/>
  <c r="E901" i="1"/>
  <c r="F901" i="1"/>
  <c r="E902" i="1"/>
  <c r="F902" i="1"/>
  <c r="E903" i="1"/>
  <c r="F903" i="1"/>
  <c r="E904" i="1"/>
  <c r="F904" i="1"/>
  <c r="E905" i="1"/>
  <c r="F905" i="1"/>
  <c r="E906" i="1"/>
  <c r="F906" i="1"/>
  <c r="E907" i="1"/>
  <c r="F907" i="1"/>
  <c r="E908" i="1"/>
  <c r="F908" i="1"/>
  <c r="E909" i="1"/>
  <c r="F909" i="1"/>
  <c r="E910" i="1"/>
  <c r="F910" i="1"/>
  <c r="E911" i="1"/>
  <c r="F911" i="1"/>
  <c r="E912" i="1"/>
  <c r="F912" i="1"/>
  <c r="E913" i="1"/>
  <c r="F913" i="1"/>
  <c r="E914" i="1"/>
  <c r="F914" i="1"/>
  <c r="E915" i="1"/>
  <c r="F915" i="1"/>
  <c r="E917" i="1"/>
  <c r="F917" i="1"/>
  <c r="E919" i="1"/>
  <c r="F919" i="1"/>
  <c r="E920" i="1"/>
  <c r="F920" i="1"/>
  <c r="E921" i="1"/>
  <c r="F921" i="1"/>
  <c r="E922" i="1"/>
  <c r="F922" i="1"/>
  <c r="E923" i="1"/>
  <c r="F923" i="1"/>
  <c r="E924" i="1"/>
  <c r="F924" i="1"/>
  <c r="E925" i="1"/>
  <c r="F925" i="1"/>
  <c r="E926" i="1"/>
  <c r="F926" i="1"/>
  <c r="E927" i="1"/>
  <c r="F927" i="1"/>
  <c r="E928" i="1"/>
  <c r="F928" i="1"/>
  <c r="E929" i="1"/>
  <c r="F929" i="1"/>
  <c r="E930" i="1"/>
  <c r="F930" i="1"/>
  <c r="E931" i="1"/>
  <c r="F931" i="1"/>
  <c r="E932" i="1"/>
  <c r="F932" i="1"/>
  <c r="E933" i="1"/>
  <c r="F933" i="1"/>
  <c r="E934" i="1"/>
  <c r="F934" i="1"/>
  <c r="E935" i="1"/>
  <c r="F935" i="1"/>
  <c r="E936" i="1"/>
  <c r="F936" i="1"/>
  <c r="E937" i="1"/>
  <c r="F937" i="1"/>
  <c r="E938" i="1"/>
  <c r="F938" i="1"/>
  <c r="E939" i="1"/>
  <c r="F939" i="1"/>
  <c r="E940" i="1"/>
  <c r="F940" i="1"/>
  <c r="E941" i="1"/>
  <c r="F941" i="1"/>
  <c r="E942" i="1"/>
  <c r="F942" i="1"/>
  <c r="E943" i="1"/>
  <c r="F943" i="1"/>
  <c r="E944" i="1"/>
  <c r="F944" i="1"/>
  <c r="E945" i="1"/>
  <c r="F945" i="1"/>
  <c r="E946" i="1"/>
  <c r="F946" i="1"/>
  <c r="E947" i="1"/>
  <c r="F947" i="1"/>
  <c r="E949" i="1"/>
  <c r="F949" i="1"/>
  <c r="E948" i="1"/>
  <c r="F948" i="1"/>
  <c r="E950" i="1"/>
  <c r="F950" i="1"/>
  <c r="E951" i="1"/>
  <c r="F951" i="1"/>
  <c r="E952" i="1"/>
  <c r="F952" i="1"/>
  <c r="E953" i="1"/>
  <c r="F953" i="1"/>
  <c r="E954" i="1"/>
  <c r="F954" i="1"/>
  <c r="E955" i="1"/>
  <c r="F955" i="1"/>
  <c r="E956" i="1"/>
  <c r="F956" i="1"/>
  <c r="E957" i="1"/>
  <c r="F957" i="1"/>
  <c r="E958" i="1"/>
  <c r="F958" i="1"/>
  <c r="E959" i="1"/>
  <c r="F959" i="1"/>
  <c r="E960" i="1"/>
  <c r="F960" i="1"/>
  <c r="E961" i="1"/>
  <c r="F961" i="1"/>
  <c r="E962" i="1"/>
  <c r="F962" i="1"/>
  <c r="E963" i="1"/>
  <c r="F963" i="1"/>
  <c r="E964" i="1"/>
  <c r="F964" i="1"/>
  <c r="E965" i="1"/>
  <c r="F965" i="1"/>
  <c r="E966" i="1"/>
  <c r="F966" i="1"/>
  <c r="E967" i="1"/>
  <c r="F967" i="1"/>
  <c r="E974" i="1"/>
  <c r="F974" i="1"/>
  <c r="E976" i="1"/>
  <c r="F976" i="1"/>
  <c r="E977" i="1"/>
  <c r="F977" i="1"/>
  <c r="E978" i="1"/>
  <c r="F978" i="1"/>
  <c r="E979" i="1"/>
  <c r="F979" i="1"/>
  <c r="E980" i="1"/>
  <c r="F980" i="1"/>
  <c r="E981" i="1"/>
  <c r="F981" i="1"/>
  <c r="E982" i="1"/>
  <c r="F982" i="1"/>
  <c r="E983" i="1"/>
  <c r="F983" i="1"/>
  <c r="E984" i="1"/>
  <c r="F984" i="1"/>
  <c r="E985" i="1"/>
  <c r="F985" i="1"/>
  <c r="E986" i="1"/>
  <c r="F986" i="1"/>
  <c r="E987" i="1"/>
  <c r="F987" i="1"/>
  <c r="E988" i="1"/>
  <c r="F988" i="1"/>
  <c r="E989" i="1"/>
  <c r="F989" i="1"/>
  <c r="E990" i="1"/>
  <c r="F990" i="1"/>
  <c r="E991" i="1"/>
  <c r="F991" i="1"/>
  <c r="E992" i="1"/>
  <c r="F992" i="1"/>
  <c r="E993" i="1"/>
  <c r="F993" i="1"/>
  <c r="E994" i="1"/>
  <c r="F994" i="1"/>
  <c r="E995" i="1"/>
  <c r="F995" i="1"/>
  <c r="E996" i="1"/>
  <c r="F996" i="1"/>
  <c r="E997" i="1"/>
  <c r="F997" i="1"/>
  <c r="E998" i="1"/>
  <c r="F998" i="1"/>
  <c r="E999" i="1"/>
  <c r="F999" i="1"/>
  <c r="E1000" i="1"/>
  <c r="F1000" i="1"/>
  <c r="E1001" i="1"/>
  <c r="F1001" i="1"/>
  <c r="E1002" i="1"/>
  <c r="F1002" i="1"/>
  <c r="E1003" i="1"/>
  <c r="F1003" i="1"/>
  <c r="E1004" i="1"/>
  <c r="F1004" i="1"/>
  <c r="E1005" i="1"/>
  <c r="F1005" i="1"/>
  <c r="E1006" i="1"/>
  <c r="F1006" i="1"/>
  <c r="E1007" i="1"/>
  <c r="F1007" i="1"/>
  <c r="E1008" i="1"/>
  <c r="F1008" i="1"/>
  <c r="E1010" i="1"/>
  <c r="F1010" i="1"/>
  <c r="E1011" i="1"/>
  <c r="F1011" i="1"/>
  <c r="E1012" i="1"/>
  <c r="F1012" i="1"/>
  <c r="E1013" i="1"/>
  <c r="F1013" i="1"/>
  <c r="E1014" i="1"/>
  <c r="F1014" i="1"/>
  <c r="E1009" i="1"/>
  <c r="F1009" i="1"/>
  <c r="E1015" i="1"/>
  <c r="F1015" i="1"/>
  <c r="E1016" i="1"/>
  <c r="F1016" i="1"/>
  <c r="E1017" i="1"/>
  <c r="F1017" i="1"/>
  <c r="E1018" i="1"/>
  <c r="F1018" i="1"/>
  <c r="E1019" i="1"/>
  <c r="F1019" i="1"/>
  <c r="E1020" i="1"/>
  <c r="F1020" i="1"/>
  <c r="E1021" i="1"/>
  <c r="F1021" i="1"/>
  <c r="E1022" i="1"/>
  <c r="F1022" i="1"/>
  <c r="E1023" i="1"/>
  <c r="F1023" i="1"/>
  <c r="E1024" i="1"/>
  <c r="F1024" i="1"/>
  <c r="E1025" i="1"/>
  <c r="F1025" i="1"/>
  <c r="E1026" i="1"/>
  <c r="F1026" i="1"/>
  <c r="E1027" i="1"/>
  <c r="F1027" i="1"/>
  <c r="E1028" i="1"/>
  <c r="F1028" i="1"/>
  <c r="E1029" i="1"/>
  <c r="F1029" i="1"/>
  <c r="E1030" i="1"/>
  <c r="F1030" i="1"/>
  <c r="E1031" i="1"/>
  <c r="F1031" i="1"/>
  <c r="E1032" i="1"/>
  <c r="F1032" i="1"/>
  <c r="E1033" i="1"/>
  <c r="F1033" i="1"/>
  <c r="E1034" i="1"/>
  <c r="F1034" i="1"/>
  <c r="E1035" i="1"/>
  <c r="F1035" i="1"/>
  <c r="E1036" i="1"/>
  <c r="F1036" i="1"/>
  <c r="E1037" i="1"/>
  <c r="F1037" i="1"/>
  <c r="E1038" i="1"/>
  <c r="F1038" i="1"/>
  <c r="E1039" i="1"/>
  <c r="F1039" i="1"/>
  <c r="E1040" i="1"/>
  <c r="F1040" i="1"/>
  <c r="E1041" i="1"/>
  <c r="F1041" i="1"/>
  <c r="E1042" i="1"/>
  <c r="F1042" i="1"/>
  <c r="E1043" i="1"/>
  <c r="F1043" i="1"/>
  <c r="E1044" i="1"/>
  <c r="F1044" i="1"/>
  <c r="E1046" i="1"/>
  <c r="F1046" i="1"/>
  <c r="E1047" i="1"/>
  <c r="F1047" i="1"/>
  <c r="E1048" i="1"/>
  <c r="F1048" i="1"/>
  <c r="E1049" i="1"/>
  <c r="F1049" i="1"/>
  <c r="E1050" i="1"/>
  <c r="F1050" i="1"/>
  <c r="E1051" i="1"/>
  <c r="F1051" i="1"/>
  <c r="E1045" i="1"/>
  <c r="F1045" i="1"/>
  <c r="E1052" i="1"/>
  <c r="F1052" i="1"/>
  <c r="E1053" i="1"/>
  <c r="F1053" i="1"/>
  <c r="E1054" i="1"/>
  <c r="F1054" i="1"/>
  <c r="E1055" i="1"/>
  <c r="F1055" i="1"/>
  <c r="E1056" i="1"/>
  <c r="F1056" i="1"/>
  <c r="E1057" i="1"/>
  <c r="F1057" i="1"/>
  <c r="E1058" i="1"/>
  <c r="F1058" i="1"/>
  <c r="E1059" i="1"/>
  <c r="F1059" i="1"/>
  <c r="E1060" i="1"/>
  <c r="F1060" i="1"/>
  <c r="E1061" i="1"/>
  <c r="F1061" i="1"/>
  <c r="E1062" i="1"/>
  <c r="F1062" i="1"/>
  <c r="E1063" i="1"/>
  <c r="F1063" i="1"/>
  <c r="E1064" i="1"/>
  <c r="F1064" i="1"/>
  <c r="E1065" i="1"/>
  <c r="F1065" i="1"/>
  <c r="E1066" i="1"/>
  <c r="F1066" i="1"/>
  <c r="E1067" i="1"/>
  <c r="F1067" i="1"/>
  <c r="E1068" i="1"/>
  <c r="F1068" i="1"/>
  <c r="E1069" i="1"/>
  <c r="F1069" i="1"/>
  <c r="E1070" i="1"/>
  <c r="F1070" i="1"/>
  <c r="E1071" i="1"/>
  <c r="F1071" i="1"/>
  <c r="E1072" i="1"/>
  <c r="F1072" i="1"/>
  <c r="E1073" i="1"/>
  <c r="F1073" i="1"/>
  <c r="E1074" i="1"/>
  <c r="F1074" i="1"/>
  <c r="E1075" i="1"/>
  <c r="F1075" i="1"/>
  <c r="E1076" i="1"/>
  <c r="F1076" i="1"/>
  <c r="E1077" i="1"/>
  <c r="F1077" i="1"/>
  <c r="E1078" i="1"/>
  <c r="F1078" i="1"/>
  <c r="E1079" i="1"/>
  <c r="F1079" i="1"/>
  <c r="E1080" i="1"/>
  <c r="F1080" i="1"/>
  <c r="E1081" i="1"/>
  <c r="F1081" i="1"/>
  <c r="E1082" i="1"/>
  <c r="F1082" i="1"/>
  <c r="E1083" i="1"/>
  <c r="F1083" i="1"/>
  <c r="E1084" i="1"/>
  <c r="F1084" i="1"/>
  <c r="E1085" i="1"/>
  <c r="F1085" i="1"/>
  <c r="E1086" i="1"/>
  <c r="F1086" i="1"/>
  <c r="E1087" i="1"/>
  <c r="F1087" i="1"/>
  <c r="E1088" i="1"/>
  <c r="F1088" i="1"/>
  <c r="E1089" i="1"/>
  <c r="F1089" i="1"/>
  <c r="E1090" i="1"/>
  <c r="F1090" i="1"/>
  <c r="E1091" i="1"/>
  <c r="F1091" i="1"/>
  <c r="E1092" i="1"/>
  <c r="F1092" i="1"/>
  <c r="E1093" i="1"/>
  <c r="F1093" i="1"/>
  <c r="E1094" i="1"/>
  <c r="F1094" i="1"/>
  <c r="E1095" i="1"/>
  <c r="F1095" i="1"/>
  <c r="E1096" i="1"/>
  <c r="F1096" i="1"/>
  <c r="E1097" i="1"/>
  <c r="F1097" i="1"/>
  <c r="E1098" i="1"/>
  <c r="F1098" i="1"/>
  <c r="E1099" i="1"/>
  <c r="F1099" i="1"/>
  <c r="E1100" i="1"/>
  <c r="F1100" i="1"/>
  <c r="E1101" i="1"/>
  <c r="F1101" i="1"/>
  <c r="E1102" i="1"/>
  <c r="F1102" i="1"/>
  <c r="E1103" i="1"/>
  <c r="F1103" i="1"/>
  <c r="E1104" i="1"/>
  <c r="F1104" i="1"/>
  <c r="E1105" i="1"/>
  <c r="F1105" i="1"/>
  <c r="E1106" i="1"/>
  <c r="F1106" i="1"/>
  <c r="E1107" i="1"/>
  <c r="F1107" i="1"/>
  <c r="E1108" i="1"/>
  <c r="F1108" i="1"/>
  <c r="E1109" i="1"/>
  <c r="F1109" i="1"/>
  <c r="E1110" i="1"/>
  <c r="F1110" i="1"/>
  <c r="E1111" i="1"/>
  <c r="F1111" i="1"/>
  <c r="E1112" i="1"/>
  <c r="F1112" i="1"/>
  <c r="E1113" i="1"/>
  <c r="F1113" i="1"/>
  <c r="E1114" i="1"/>
  <c r="F1114" i="1"/>
  <c r="E1115" i="1"/>
  <c r="F1115" i="1"/>
  <c r="E1116" i="1"/>
  <c r="F1116" i="1"/>
  <c r="E1117" i="1"/>
  <c r="F1117" i="1"/>
  <c r="E1118" i="1"/>
  <c r="F1118" i="1"/>
  <c r="E1119" i="1"/>
  <c r="F1119" i="1"/>
  <c r="E1120" i="1"/>
  <c r="F1120" i="1"/>
  <c r="E1121" i="1"/>
  <c r="F1121" i="1"/>
  <c r="E1122" i="1"/>
  <c r="F1122" i="1"/>
  <c r="E1123" i="1"/>
  <c r="F1123" i="1"/>
  <c r="E1124" i="1"/>
  <c r="F1124" i="1"/>
  <c r="E1125" i="1"/>
  <c r="F1125" i="1"/>
  <c r="E1126" i="1"/>
  <c r="F1126" i="1"/>
  <c r="E1127" i="1"/>
  <c r="F1127" i="1"/>
  <c r="E1128" i="1"/>
  <c r="F1128" i="1"/>
  <c r="E1129" i="1"/>
  <c r="F1129" i="1"/>
  <c r="E1130" i="1"/>
  <c r="F1130" i="1"/>
  <c r="E1131" i="1"/>
  <c r="F1131" i="1"/>
  <c r="E1132" i="1"/>
  <c r="F1132" i="1"/>
  <c r="E1133" i="1"/>
  <c r="F1133" i="1"/>
  <c r="E1134" i="1"/>
  <c r="F1134" i="1"/>
  <c r="E1135" i="1"/>
  <c r="F1135" i="1"/>
  <c r="E1136" i="1"/>
  <c r="F1136" i="1"/>
  <c r="E1137" i="1"/>
  <c r="F1137" i="1"/>
  <c r="E1138" i="1"/>
  <c r="F1138" i="1"/>
  <c r="E1139" i="1"/>
  <c r="F1139" i="1"/>
  <c r="E1140" i="1"/>
  <c r="F1140" i="1"/>
  <c r="E1141" i="1"/>
  <c r="F1141" i="1"/>
  <c r="E1142" i="1"/>
  <c r="F1142" i="1"/>
  <c r="E1143" i="1"/>
  <c r="F1143" i="1"/>
  <c r="E1144" i="1"/>
  <c r="F1144" i="1"/>
  <c r="E1145" i="1"/>
  <c r="F1145" i="1"/>
  <c r="E1146" i="1"/>
  <c r="F1146" i="1"/>
  <c r="E1147" i="1"/>
  <c r="F1147" i="1"/>
  <c r="E1148" i="1"/>
  <c r="F1148" i="1"/>
  <c r="E1149" i="1"/>
  <c r="F1149" i="1"/>
  <c r="E1150" i="1"/>
  <c r="F1150" i="1"/>
  <c r="E1151" i="1"/>
  <c r="F1151" i="1"/>
  <c r="E1152" i="1"/>
  <c r="F1152" i="1"/>
  <c r="E1153" i="1"/>
  <c r="F1153" i="1"/>
  <c r="E1154" i="1"/>
  <c r="F1154" i="1"/>
  <c r="E1155" i="1"/>
  <c r="F1155" i="1"/>
  <c r="E1156" i="1"/>
  <c r="F1156" i="1"/>
  <c r="E1157" i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  <c r="E1164" i="1"/>
  <c r="F1164" i="1"/>
  <c r="E1165" i="1"/>
  <c r="F1165" i="1"/>
  <c r="E1166" i="1"/>
  <c r="F1166" i="1"/>
  <c r="E1168" i="1"/>
  <c r="F1168" i="1"/>
  <c r="E1169" i="1"/>
  <c r="F1169" i="1"/>
  <c r="E1170" i="1"/>
  <c r="F1170" i="1"/>
  <c r="E1171" i="1"/>
  <c r="F1171" i="1"/>
  <c r="E1172" i="1"/>
  <c r="F1172" i="1"/>
  <c r="E1173" i="1"/>
  <c r="F1173" i="1"/>
  <c r="E1174" i="1"/>
  <c r="F1174" i="1"/>
  <c r="E1167" i="1"/>
  <c r="F1167" i="1"/>
  <c r="E1175" i="1"/>
  <c r="F1175" i="1"/>
  <c r="E1176" i="1"/>
  <c r="F1176" i="1"/>
  <c r="E1177" i="1"/>
  <c r="F1177" i="1"/>
  <c r="E1178" i="1"/>
  <c r="F1178" i="1"/>
  <c r="E1179" i="1"/>
  <c r="F1179" i="1"/>
  <c r="E1180" i="1"/>
  <c r="F1180" i="1"/>
  <c r="E1181" i="1"/>
  <c r="F1181" i="1"/>
  <c r="E1182" i="1"/>
  <c r="F1182" i="1"/>
  <c r="E1183" i="1"/>
  <c r="F1183" i="1"/>
  <c r="E1184" i="1"/>
  <c r="F1184" i="1"/>
  <c r="E1185" i="1"/>
  <c r="F1185" i="1"/>
  <c r="E1186" i="1"/>
  <c r="F1186" i="1"/>
  <c r="E1187" i="1"/>
  <c r="F1187" i="1"/>
  <c r="E1188" i="1"/>
  <c r="F1188" i="1"/>
  <c r="E1189" i="1"/>
  <c r="F1189" i="1"/>
  <c r="E1190" i="1"/>
  <c r="F1190" i="1"/>
  <c r="E1191" i="1"/>
  <c r="F1191" i="1"/>
  <c r="E1192" i="1"/>
  <c r="F1192" i="1"/>
  <c r="E1193" i="1"/>
  <c r="F1193" i="1"/>
  <c r="E1194" i="1"/>
  <c r="F1194" i="1"/>
  <c r="E1195" i="1"/>
  <c r="F1195" i="1"/>
  <c r="E1196" i="1"/>
  <c r="F1196" i="1"/>
  <c r="E1197" i="1"/>
  <c r="F1197" i="1"/>
  <c r="E1198" i="1"/>
  <c r="F1198" i="1"/>
  <c r="E1199" i="1"/>
  <c r="F1199" i="1"/>
  <c r="E1201" i="1"/>
  <c r="F1201" i="1"/>
  <c r="E1202" i="1"/>
  <c r="F1202" i="1"/>
  <c r="E1203" i="1"/>
  <c r="F1203" i="1"/>
  <c r="E1204" i="1"/>
  <c r="F1204" i="1"/>
  <c r="E1205" i="1"/>
  <c r="F1205" i="1"/>
  <c r="E1206" i="1"/>
  <c r="F1206" i="1"/>
  <c r="E1207" i="1"/>
  <c r="F1207" i="1"/>
  <c r="E1208" i="1"/>
  <c r="F1208" i="1"/>
  <c r="E1200" i="1"/>
  <c r="F1200" i="1"/>
  <c r="E1210" i="1"/>
  <c r="F1210" i="1"/>
  <c r="E1211" i="1"/>
  <c r="F1211" i="1"/>
  <c r="E1212" i="1"/>
  <c r="F1212" i="1"/>
  <c r="E1209" i="1"/>
  <c r="F1209" i="1"/>
  <c r="E1213" i="1"/>
  <c r="F1213" i="1"/>
  <c r="E1214" i="1"/>
  <c r="F1214" i="1"/>
  <c r="E1215" i="1"/>
  <c r="F1215" i="1"/>
  <c r="E1216" i="1"/>
  <c r="F1216" i="1"/>
  <c r="E1217" i="1"/>
  <c r="F1217" i="1"/>
  <c r="E1218" i="1"/>
  <c r="F1218" i="1"/>
  <c r="E1219" i="1"/>
  <c r="F1219" i="1"/>
  <c r="E1220" i="1"/>
  <c r="F1220" i="1"/>
  <c r="E1221" i="1"/>
  <c r="F1221" i="1"/>
  <c r="E1225" i="1"/>
  <c r="F1225" i="1"/>
  <c r="E1226" i="1"/>
  <c r="F1226" i="1"/>
  <c r="E1227" i="1"/>
  <c r="F1227" i="1"/>
  <c r="E1228" i="1"/>
  <c r="F1228" i="1"/>
  <c r="E1229" i="1"/>
  <c r="F1229" i="1"/>
  <c r="E1230" i="1"/>
  <c r="F1230" i="1"/>
  <c r="E1231" i="1"/>
  <c r="F1231" i="1"/>
  <c r="E1232" i="1"/>
  <c r="F1232" i="1"/>
  <c r="E1233" i="1"/>
  <c r="F1233" i="1"/>
  <c r="E1222" i="1"/>
  <c r="F1222" i="1"/>
  <c r="E1223" i="1"/>
  <c r="F1223" i="1"/>
  <c r="E1224" i="1"/>
  <c r="F1224" i="1"/>
  <c r="E1234" i="1"/>
  <c r="F1234" i="1"/>
  <c r="E1235" i="1"/>
  <c r="F1235" i="1"/>
  <c r="E1236" i="1"/>
  <c r="F1236" i="1"/>
  <c r="E1237" i="1"/>
  <c r="F1237" i="1"/>
  <c r="E1238" i="1"/>
  <c r="F1238" i="1"/>
  <c r="E1239" i="1"/>
  <c r="F1239" i="1"/>
  <c r="E1240" i="1"/>
  <c r="F1240" i="1"/>
  <c r="E1241" i="1"/>
  <c r="F1241" i="1"/>
  <c r="E1242" i="1"/>
  <c r="F1242" i="1"/>
  <c r="E1243" i="1"/>
  <c r="F1243" i="1"/>
  <c r="E1244" i="1"/>
  <c r="F1244" i="1"/>
  <c r="E1245" i="1"/>
  <c r="F1245" i="1"/>
  <c r="E1246" i="1"/>
  <c r="F1246" i="1"/>
  <c r="E1247" i="1"/>
  <c r="F1247" i="1"/>
  <c r="E1248" i="1"/>
  <c r="F1248" i="1"/>
  <c r="E1249" i="1"/>
  <c r="F1249" i="1"/>
  <c r="E1250" i="1"/>
  <c r="F1250" i="1"/>
  <c r="E1251" i="1"/>
  <c r="F1251" i="1"/>
  <c r="E1252" i="1"/>
  <c r="F1252" i="1"/>
  <c r="E1254" i="1"/>
  <c r="F1254" i="1"/>
  <c r="E1255" i="1"/>
  <c r="F1255" i="1"/>
  <c r="E1256" i="1"/>
  <c r="F1256" i="1"/>
  <c r="E1257" i="1"/>
  <c r="F1257" i="1"/>
  <c r="E1258" i="1"/>
  <c r="F1258" i="1"/>
  <c r="E1259" i="1"/>
  <c r="F1259" i="1"/>
  <c r="E1260" i="1"/>
  <c r="F1260" i="1"/>
  <c r="E1261" i="1"/>
  <c r="F1261" i="1"/>
  <c r="E1253" i="1"/>
  <c r="F1253" i="1"/>
  <c r="E1262" i="1"/>
  <c r="F1262" i="1"/>
  <c r="E1263" i="1"/>
  <c r="F1263" i="1"/>
  <c r="E1264" i="1"/>
  <c r="F1264" i="1"/>
  <c r="E1265" i="1"/>
  <c r="F1265" i="1"/>
  <c r="E1266" i="1"/>
  <c r="F1266" i="1"/>
  <c r="E1267" i="1"/>
  <c r="F1267" i="1"/>
  <c r="E1268" i="1"/>
  <c r="F1268" i="1"/>
  <c r="E1269" i="1"/>
  <c r="F1269" i="1"/>
  <c r="E1272" i="1"/>
  <c r="F1272" i="1"/>
  <c r="E1273" i="1"/>
  <c r="F1273" i="1"/>
  <c r="E1274" i="1"/>
  <c r="F1274" i="1"/>
  <c r="E1275" i="1"/>
  <c r="F1275" i="1"/>
  <c r="E1276" i="1"/>
  <c r="F1276" i="1"/>
  <c r="E1277" i="1"/>
  <c r="F1277" i="1"/>
  <c r="E1278" i="1"/>
  <c r="F1278" i="1"/>
  <c r="E1279" i="1"/>
  <c r="F1279" i="1"/>
  <c r="E1270" i="1"/>
  <c r="F1270" i="1"/>
  <c r="E1271" i="1"/>
  <c r="F1271" i="1"/>
  <c r="E1280" i="1"/>
  <c r="F1280" i="1"/>
  <c r="E1281" i="1"/>
  <c r="F1281" i="1"/>
  <c r="E1282" i="1"/>
  <c r="F1282" i="1"/>
  <c r="E1283" i="1"/>
  <c r="F1283" i="1"/>
  <c r="E1284" i="1"/>
  <c r="F1284" i="1"/>
  <c r="E1285" i="1"/>
  <c r="F1285" i="1"/>
  <c r="E1286" i="1"/>
  <c r="F1286" i="1"/>
  <c r="E1287" i="1"/>
  <c r="F1287" i="1"/>
  <c r="E1288" i="1"/>
  <c r="F1288" i="1"/>
  <c r="E1289" i="1"/>
  <c r="F1289" i="1"/>
  <c r="E1290" i="1"/>
  <c r="F1290" i="1"/>
  <c r="E1291" i="1"/>
  <c r="F1291" i="1"/>
  <c r="E1292" i="1"/>
  <c r="F1292" i="1"/>
  <c r="E1293" i="1"/>
  <c r="F1293" i="1"/>
  <c r="E1294" i="1"/>
  <c r="F1294" i="1"/>
  <c r="E1295" i="1"/>
  <c r="F1295" i="1"/>
  <c r="E1296" i="1"/>
  <c r="F1296" i="1"/>
  <c r="E1297" i="1"/>
  <c r="F1297" i="1"/>
  <c r="E1298" i="1"/>
  <c r="F1298" i="1"/>
  <c r="E1300" i="1"/>
  <c r="F1300" i="1"/>
  <c r="E1301" i="1"/>
  <c r="F1301" i="1"/>
  <c r="E1302" i="1"/>
  <c r="F1302" i="1"/>
  <c r="E1299" i="1"/>
  <c r="F1299" i="1"/>
  <c r="E1303" i="1"/>
  <c r="F1303" i="1"/>
  <c r="E1304" i="1"/>
  <c r="F1304" i="1"/>
  <c r="E1305" i="1"/>
  <c r="F1305" i="1"/>
  <c r="E1306" i="1"/>
  <c r="F1306" i="1"/>
  <c r="E1307" i="1"/>
  <c r="F1307" i="1"/>
  <c r="E1308" i="1"/>
  <c r="F1308" i="1"/>
  <c r="E1309" i="1"/>
  <c r="F1309" i="1"/>
  <c r="E1311" i="1"/>
  <c r="F1311" i="1"/>
  <c r="E1312" i="1"/>
  <c r="F1312" i="1"/>
  <c r="E1313" i="1"/>
  <c r="F1313" i="1"/>
  <c r="E1314" i="1"/>
  <c r="F1314" i="1"/>
  <c r="E1315" i="1"/>
  <c r="F1315" i="1"/>
  <c r="E1316" i="1"/>
  <c r="F1316" i="1"/>
  <c r="E1317" i="1"/>
  <c r="F1317" i="1"/>
  <c r="E1318" i="1"/>
  <c r="F1318" i="1"/>
  <c r="E1310" i="1"/>
  <c r="F1310" i="1"/>
  <c r="E1319" i="1"/>
  <c r="F1319" i="1"/>
  <c r="E1320" i="1"/>
  <c r="F1320" i="1"/>
  <c r="E1321" i="1"/>
  <c r="F1321" i="1"/>
  <c r="E1322" i="1"/>
  <c r="F1322" i="1"/>
  <c r="E1323" i="1"/>
  <c r="F1323" i="1"/>
  <c r="E1324" i="1"/>
  <c r="F1324" i="1"/>
  <c r="E1325" i="1"/>
  <c r="F1325" i="1"/>
  <c r="E1326" i="1"/>
  <c r="F1326" i="1"/>
  <c r="E1327" i="1"/>
  <c r="F1327" i="1"/>
  <c r="E1328" i="1"/>
  <c r="F1328" i="1"/>
  <c r="E1329" i="1"/>
  <c r="F1329" i="1"/>
  <c r="E1330" i="1"/>
  <c r="F1330" i="1"/>
  <c r="E1331" i="1"/>
  <c r="F1331" i="1"/>
  <c r="E1332" i="1"/>
  <c r="F1332" i="1"/>
  <c r="E1333" i="1"/>
  <c r="F1333" i="1"/>
  <c r="E1334" i="1"/>
  <c r="F1334" i="1"/>
  <c r="E1336" i="1"/>
  <c r="F1336" i="1"/>
  <c r="E1337" i="1"/>
  <c r="F1337" i="1"/>
  <c r="E1338" i="1"/>
  <c r="F1338" i="1"/>
  <c r="E1335" i="1"/>
  <c r="F1335" i="1"/>
  <c r="E1339" i="1"/>
  <c r="F1339" i="1"/>
  <c r="E1340" i="1"/>
  <c r="F1340" i="1"/>
  <c r="E1341" i="1"/>
  <c r="F1341" i="1"/>
  <c r="E1342" i="1"/>
  <c r="F1342" i="1"/>
  <c r="E1343" i="1"/>
  <c r="F1343" i="1"/>
  <c r="E1344" i="1"/>
  <c r="F1344" i="1"/>
  <c r="E1345" i="1"/>
  <c r="F1345" i="1"/>
  <c r="E1346" i="1"/>
  <c r="F1346" i="1"/>
  <c r="E1347" i="1"/>
  <c r="F1347" i="1"/>
  <c r="E1348" i="1"/>
  <c r="F1348" i="1"/>
  <c r="E1349" i="1"/>
  <c r="F1349" i="1"/>
  <c r="E1350" i="1"/>
  <c r="F1350" i="1"/>
  <c r="E1351" i="1"/>
  <c r="F1351" i="1"/>
  <c r="E1352" i="1"/>
  <c r="F1352" i="1"/>
  <c r="E1353" i="1"/>
  <c r="F1353" i="1"/>
  <c r="E1354" i="1"/>
  <c r="F1354" i="1"/>
  <c r="E1355" i="1"/>
  <c r="F1355" i="1"/>
  <c r="E1356" i="1"/>
  <c r="F1356" i="1"/>
  <c r="E1357" i="1"/>
  <c r="F1357" i="1"/>
  <c r="E1358" i="1"/>
  <c r="F1358" i="1"/>
  <c r="E1359" i="1"/>
  <c r="F1359" i="1"/>
  <c r="E1360" i="1"/>
  <c r="F1360" i="1"/>
  <c r="E1361" i="1"/>
  <c r="F1361" i="1"/>
  <c r="E1362" i="1"/>
  <c r="F1362" i="1"/>
  <c r="E1363" i="1"/>
  <c r="F1363" i="1"/>
  <c r="E1364" i="1"/>
  <c r="F1364" i="1"/>
  <c r="E1365" i="1"/>
  <c r="F1365" i="1"/>
  <c r="E1366" i="1"/>
  <c r="F1366" i="1"/>
  <c r="E1367" i="1"/>
  <c r="F1367" i="1"/>
  <c r="E1368" i="1"/>
  <c r="F1368" i="1"/>
  <c r="E1369" i="1"/>
  <c r="F1369" i="1"/>
  <c r="E1370" i="1"/>
  <c r="F1370" i="1"/>
  <c r="E1371" i="1"/>
  <c r="F1371" i="1"/>
  <c r="A2" i="1" l="1"/>
  <c r="A3" i="1"/>
  <c r="A4" i="1"/>
  <c r="A5" i="1"/>
  <c r="A6" i="1"/>
  <c r="A7" i="1"/>
  <c r="A8" i="1"/>
  <c r="A9" i="1"/>
  <c r="A10" i="1"/>
  <c r="A12" i="1"/>
  <c r="A13" i="1"/>
  <c r="A11" i="1"/>
  <c r="A14" i="1"/>
  <c r="A15" i="1"/>
  <c r="A16" i="1"/>
  <c r="A17" i="1"/>
  <c r="A18" i="1"/>
  <c r="A19" i="1"/>
  <c r="A22" i="1"/>
  <c r="A23" i="1"/>
  <c r="A24" i="1"/>
  <c r="A25" i="1"/>
  <c r="A26" i="1"/>
  <c r="A20" i="1"/>
  <c r="A21" i="1"/>
  <c r="A27" i="1"/>
  <c r="A28" i="1"/>
  <c r="A29" i="1"/>
  <c r="A30" i="1"/>
  <c r="A31" i="1"/>
  <c r="A32" i="1"/>
  <c r="A33" i="1"/>
  <c r="A35" i="1"/>
  <c r="A36" i="1"/>
  <c r="A34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4" i="1"/>
  <c r="A85" i="1"/>
  <c r="A83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7" i="1"/>
  <c r="A118" i="1"/>
  <c r="A119" i="1"/>
  <c r="A116" i="1"/>
  <c r="A120" i="1"/>
  <c r="A121" i="1"/>
  <c r="A122" i="1"/>
  <c r="A123" i="1"/>
  <c r="A124" i="1"/>
  <c r="A126" i="1"/>
  <c r="A127" i="1"/>
  <c r="A128" i="1"/>
  <c r="A129" i="1"/>
  <c r="A130" i="1"/>
  <c r="A125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1" i="1"/>
  <c r="A162" i="1"/>
  <c r="A163" i="1"/>
  <c r="A160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7" i="1"/>
  <c r="A198" i="1"/>
  <c r="A196" i="1"/>
  <c r="A199" i="1"/>
  <c r="A200" i="1"/>
  <c r="A201" i="1"/>
  <c r="A202" i="1"/>
  <c r="A203" i="1"/>
  <c r="A204" i="1"/>
  <c r="A205" i="1"/>
  <c r="A207" i="1"/>
  <c r="A208" i="1"/>
  <c r="A206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6" i="1"/>
  <c r="A287" i="1"/>
  <c r="A288" i="1"/>
  <c r="A285" i="1"/>
  <c r="A289" i="1"/>
  <c r="A290" i="1"/>
  <c r="A291" i="1"/>
  <c r="A292" i="1"/>
  <c r="A294" i="1"/>
  <c r="A295" i="1"/>
  <c r="A296" i="1"/>
  <c r="A297" i="1"/>
  <c r="A298" i="1"/>
  <c r="A293" i="1"/>
  <c r="A299" i="1"/>
  <c r="A300" i="1"/>
  <c r="A301" i="1"/>
  <c r="A302" i="1"/>
  <c r="A303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10" i="1"/>
  <c r="A411" i="1"/>
  <c r="A412" i="1"/>
  <c r="A413" i="1"/>
  <c r="A414" i="1"/>
  <c r="A415" i="1"/>
  <c r="A416" i="1"/>
  <c r="A417" i="1"/>
  <c r="A418" i="1"/>
  <c r="A419" i="1"/>
  <c r="A421" i="1"/>
  <c r="A422" i="1"/>
  <c r="A420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1" i="1"/>
  <c r="A522" i="1"/>
  <c r="A523" i="1"/>
  <c r="A520" i="1"/>
  <c r="A524" i="1"/>
  <c r="A525" i="1"/>
  <c r="A526" i="1"/>
  <c r="A527" i="1"/>
  <c r="A528" i="1"/>
  <c r="A530" i="1"/>
  <c r="A531" i="1"/>
  <c r="A529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5" i="1"/>
  <c r="A556" i="1"/>
  <c r="A557" i="1"/>
  <c r="A554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8" i="1"/>
  <c r="A639" i="1"/>
  <c r="A637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8" i="1"/>
  <c r="A679" i="1"/>
  <c r="A677" i="1"/>
  <c r="A680" i="1"/>
  <c r="A681" i="1"/>
  <c r="A682" i="1"/>
  <c r="A683" i="1"/>
  <c r="A684" i="1"/>
  <c r="A686" i="1"/>
  <c r="A687" i="1"/>
  <c r="A688" i="1"/>
  <c r="A689" i="1"/>
  <c r="A685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6" i="1"/>
  <c r="A727" i="1"/>
  <c r="A728" i="1"/>
  <c r="A729" i="1"/>
  <c r="A730" i="1"/>
  <c r="A731" i="1"/>
  <c r="A732" i="1"/>
  <c r="A735" i="1"/>
  <c r="A736" i="1"/>
  <c r="A737" i="1"/>
  <c r="A738" i="1"/>
  <c r="A739" i="1"/>
  <c r="A740" i="1"/>
  <c r="A741" i="1"/>
  <c r="A742" i="1"/>
  <c r="A743" i="1"/>
  <c r="A745" i="1"/>
  <c r="A746" i="1"/>
  <c r="A747" i="1"/>
  <c r="A748" i="1"/>
  <c r="A744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8" i="1"/>
  <c r="A769" i="1"/>
  <c r="A770" i="1"/>
  <c r="A767" i="1"/>
  <c r="A771" i="1"/>
  <c r="A772" i="1"/>
  <c r="A773" i="1"/>
  <c r="A774" i="1"/>
  <c r="A775" i="1"/>
  <c r="A776" i="1"/>
  <c r="A779" i="1"/>
  <c r="A780" i="1"/>
  <c r="A781" i="1"/>
  <c r="A782" i="1"/>
  <c r="A783" i="1"/>
  <c r="A784" i="1"/>
  <c r="A785" i="1"/>
  <c r="A786" i="1"/>
  <c r="A777" i="1"/>
  <c r="A778" i="1"/>
  <c r="A787" i="1"/>
  <c r="A788" i="1"/>
  <c r="A789" i="1"/>
  <c r="A790" i="1"/>
  <c r="A791" i="1"/>
  <c r="A792" i="1"/>
  <c r="A793" i="1"/>
  <c r="A794" i="1"/>
  <c r="A795" i="1"/>
  <c r="A796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2" i="1"/>
  <c r="A813" i="1"/>
  <c r="A811" i="1"/>
  <c r="A814" i="1"/>
  <c r="A815" i="1"/>
  <c r="A816" i="1"/>
  <c r="A820" i="1"/>
  <c r="A821" i="1"/>
  <c r="A822" i="1"/>
  <c r="A823" i="1"/>
  <c r="A824" i="1"/>
  <c r="A825" i="1"/>
  <c r="A817" i="1"/>
  <c r="A818" i="1"/>
  <c r="A819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3" i="1"/>
  <c r="A874" i="1"/>
  <c r="A875" i="1"/>
  <c r="A876" i="1"/>
  <c r="A877" i="1"/>
  <c r="A871" i="1"/>
  <c r="A872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7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9" i="1"/>
  <c r="A948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74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10" i="1"/>
  <c r="A1011" i="1"/>
  <c r="A1012" i="1"/>
  <c r="A1013" i="1"/>
  <c r="A1014" i="1"/>
  <c r="A1009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6" i="1"/>
  <c r="A1047" i="1"/>
  <c r="A1048" i="1"/>
  <c r="A1049" i="1"/>
  <c r="A1050" i="1"/>
  <c r="A1051" i="1"/>
  <c r="A1045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8" i="1"/>
  <c r="A1169" i="1"/>
  <c r="A1170" i="1"/>
  <c r="A1171" i="1"/>
  <c r="A1172" i="1"/>
  <c r="A1173" i="1"/>
  <c r="A1174" i="1"/>
  <c r="A1167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1" i="1"/>
  <c r="A1202" i="1"/>
  <c r="A1203" i="1"/>
  <c r="A1204" i="1"/>
  <c r="A1205" i="1"/>
  <c r="A1206" i="1"/>
  <c r="A1207" i="1"/>
  <c r="A1208" i="1"/>
  <c r="A1200" i="1"/>
  <c r="A1210" i="1"/>
  <c r="A1211" i="1"/>
  <c r="A1212" i="1"/>
  <c r="A1209" i="1"/>
  <c r="A1213" i="1"/>
  <c r="A1214" i="1"/>
  <c r="A1215" i="1"/>
  <c r="A1216" i="1"/>
  <c r="A1217" i="1"/>
  <c r="A1218" i="1"/>
  <c r="A1219" i="1"/>
  <c r="A1220" i="1"/>
  <c r="A1221" i="1"/>
  <c r="A1225" i="1"/>
  <c r="A1226" i="1"/>
  <c r="A1227" i="1"/>
  <c r="A1228" i="1"/>
  <c r="A1229" i="1"/>
  <c r="A1230" i="1"/>
  <c r="A1231" i="1"/>
  <c r="A1232" i="1"/>
  <c r="A1233" i="1"/>
  <c r="A1222" i="1"/>
  <c r="A1223" i="1"/>
  <c r="A1224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4" i="1"/>
  <c r="A1255" i="1"/>
  <c r="A1256" i="1"/>
  <c r="A1257" i="1"/>
  <c r="A1258" i="1"/>
  <c r="A1259" i="1"/>
  <c r="A1260" i="1"/>
  <c r="A1261" i="1"/>
  <c r="A1253" i="1"/>
  <c r="A1262" i="1"/>
  <c r="A1263" i="1"/>
  <c r="A1264" i="1"/>
  <c r="A1265" i="1"/>
  <c r="A1266" i="1"/>
  <c r="A1267" i="1"/>
  <c r="A1268" i="1"/>
  <c r="A1269" i="1"/>
  <c r="A1272" i="1"/>
  <c r="A1273" i="1"/>
  <c r="A1274" i="1"/>
  <c r="A1275" i="1"/>
  <c r="A1276" i="1"/>
  <c r="A1277" i="1"/>
  <c r="A1278" i="1"/>
  <c r="A1279" i="1"/>
  <c r="A1270" i="1"/>
  <c r="A1271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300" i="1"/>
  <c r="A1301" i="1"/>
  <c r="A1302" i="1"/>
  <c r="A1299" i="1"/>
  <c r="A1303" i="1"/>
  <c r="A1304" i="1"/>
  <c r="A1305" i="1"/>
  <c r="A1306" i="1"/>
  <c r="A1307" i="1"/>
  <c r="A1308" i="1"/>
  <c r="A1309" i="1"/>
  <c r="A1311" i="1"/>
  <c r="A1312" i="1"/>
  <c r="A1313" i="1"/>
  <c r="A1314" i="1"/>
  <c r="A1315" i="1"/>
  <c r="A1316" i="1"/>
  <c r="A1317" i="1"/>
  <c r="A1318" i="1"/>
  <c r="A1310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6" i="1"/>
  <c r="A1337" i="1"/>
  <c r="A1338" i="1"/>
  <c r="A1335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D2" i="1" l="1"/>
  <c r="D14" i="1"/>
  <c r="D21" i="1"/>
  <c r="D38" i="1"/>
  <c r="D50" i="1"/>
  <c r="D62" i="1"/>
  <c r="D74" i="1"/>
  <c r="D86" i="1"/>
  <c r="D98" i="1"/>
  <c r="D110" i="1"/>
  <c r="D122" i="1"/>
  <c r="D134" i="1"/>
  <c r="D146" i="1"/>
  <c r="D158" i="1"/>
  <c r="D170" i="1"/>
  <c r="D182" i="1"/>
  <c r="D194" i="1"/>
  <c r="D207" i="1"/>
  <c r="D218" i="1"/>
  <c r="D230" i="1"/>
  <c r="D242" i="1"/>
  <c r="D255" i="1"/>
  <c r="D267" i="1"/>
  <c r="D279" i="1"/>
  <c r="D291" i="1"/>
  <c r="D303" i="1"/>
  <c r="D316" i="1"/>
  <c r="D328" i="1"/>
  <c r="D340" i="1"/>
  <c r="D352" i="1"/>
  <c r="D364" i="1"/>
  <c r="D376" i="1"/>
  <c r="D388" i="1"/>
  <c r="D400" i="1"/>
  <c r="D413" i="1"/>
  <c r="D425" i="1"/>
  <c r="D437" i="1"/>
  <c r="D449" i="1"/>
  <c r="D461" i="1"/>
  <c r="D473" i="1"/>
  <c r="D485" i="1"/>
  <c r="D497" i="1"/>
  <c r="D509" i="1"/>
  <c r="D522" i="1"/>
  <c r="D533" i="1"/>
  <c r="D545" i="1"/>
  <c r="D554" i="1"/>
  <c r="D569" i="1"/>
  <c r="D581" i="1"/>
  <c r="D593" i="1"/>
  <c r="D605" i="1"/>
  <c r="D617" i="1"/>
  <c r="D629" i="1"/>
  <c r="D641" i="1"/>
  <c r="D653" i="1"/>
  <c r="D665" i="1"/>
  <c r="D678" i="1"/>
  <c r="D685" i="1"/>
  <c r="D701" i="1"/>
  <c r="D713" i="1"/>
  <c r="D726" i="1"/>
  <c r="D740" i="1"/>
  <c r="D752" i="1"/>
  <c r="D764" i="1"/>
  <c r="D776" i="1"/>
  <c r="D788" i="1"/>
  <c r="D801" i="1"/>
  <c r="D811" i="1"/>
  <c r="D819" i="1"/>
  <c r="D837" i="1"/>
  <c r="D849" i="1"/>
  <c r="D861" i="1"/>
  <c r="D875" i="1"/>
  <c r="D885" i="1"/>
  <c r="D897" i="1"/>
  <c r="D909" i="1"/>
  <c r="D923" i="1"/>
  <c r="D935" i="1"/>
  <c r="D947" i="1"/>
  <c r="D959" i="1"/>
  <c r="D978" i="1"/>
  <c r="D990" i="1"/>
  <c r="D1002" i="1"/>
  <c r="D1009" i="1"/>
  <c r="D1026" i="1"/>
  <c r="D3" i="1"/>
  <c r="D15" i="1"/>
  <c r="D27" i="1"/>
  <c r="D39" i="1"/>
  <c r="D51" i="1"/>
  <c r="D63" i="1"/>
  <c r="D75" i="1"/>
  <c r="D87" i="1"/>
  <c r="D99" i="1"/>
  <c r="D111" i="1"/>
  <c r="D123" i="1"/>
  <c r="D135" i="1"/>
  <c r="D147" i="1"/>
  <c r="D159" i="1"/>
  <c r="D171" i="1"/>
  <c r="D183" i="1"/>
  <c r="D195" i="1"/>
  <c r="D208" i="1"/>
  <c r="D219" i="1"/>
  <c r="D231" i="1"/>
  <c r="D243" i="1"/>
  <c r="D256" i="1"/>
  <c r="D268" i="1"/>
  <c r="D280" i="1"/>
  <c r="D292" i="1"/>
  <c r="D305" i="1"/>
  <c r="D317" i="1"/>
  <c r="D329" i="1"/>
  <c r="D341" i="1"/>
  <c r="D353" i="1"/>
  <c r="D365" i="1"/>
  <c r="D377" i="1"/>
  <c r="D389" i="1"/>
  <c r="D401" i="1"/>
  <c r="D414" i="1"/>
  <c r="D426" i="1"/>
  <c r="D438" i="1"/>
  <c r="D450" i="1"/>
  <c r="D462" i="1"/>
  <c r="D474" i="1"/>
  <c r="D486" i="1"/>
  <c r="D498" i="1"/>
  <c r="D510" i="1"/>
  <c r="D523" i="1"/>
  <c r="D534" i="1"/>
  <c r="D546" i="1"/>
  <c r="D558" i="1"/>
  <c r="D570" i="1"/>
  <c r="D582" i="1"/>
  <c r="D594" i="1"/>
  <c r="D606" i="1"/>
  <c r="D618" i="1"/>
  <c r="D630" i="1"/>
  <c r="D642" i="1"/>
  <c r="D654" i="1"/>
  <c r="D666" i="1"/>
  <c r="D679" i="1"/>
  <c r="D690" i="1"/>
  <c r="D702" i="1"/>
  <c r="D714" i="1"/>
  <c r="D727" i="1"/>
  <c r="D741" i="1"/>
  <c r="D753" i="1"/>
  <c r="D765" i="1"/>
  <c r="D779" i="1"/>
  <c r="D789" i="1"/>
  <c r="D802" i="1"/>
  <c r="D814" i="1"/>
  <c r="D826" i="1"/>
  <c r="D838" i="1"/>
  <c r="D850" i="1"/>
  <c r="D862" i="1"/>
  <c r="D876" i="1"/>
  <c r="D886" i="1"/>
  <c r="D898" i="1"/>
  <c r="D910" i="1"/>
  <c r="D924" i="1"/>
  <c r="D936" i="1"/>
  <c r="D949" i="1"/>
  <c r="D960" i="1"/>
  <c r="D979" i="1"/>
  <c r="D991" i="1"/>
  <c r="D1003" i="1"/>
  <c r="D1015" i="1"/>
  <c r="D1027" i="1"/>
  <c r="D4" i="1"/>
  <c r="D16" i="1"/>
  <c r="D28" i="1"/>
  <c r="D40" i="1"/>
  <c r="D52" i="1"/>
  <c r="D64" i="1"/>
  <c r="D76" i="1"/>
  <c r="D88" i="1"/>
  <c r="D100" i="1"/>
  <c r="D112" i="1"/>
  <c r="D124" i="1"/>
  <c r="D136" i="1"/>
  <c r="D148" i="1"/>
  <c r="D161" i="1"/>
  <c r="D172" i="1"/>
  <c r="D184" i="1"/>
  <c r="D197" i="1"/>
  <c r="D206" i="1"/>
  <c r="D220" i="1"/>
  <c r="D232" i="1"/>
  <c r="D244" i="1"/>
  <c r="D257" i="1"/>
  <c r="D269" i="1"/>
  <c r="D281" i="1"/>
  <c r="D294" i="1"/>
  <c r="D306" i="1"/>
  <c r="D318" i="1"/>
  <c r="D330" i="1"/>
  <c r="D342" i="1"/>
  <c r="D354" i="1"/>
  <c r="D366" i="1"/>
  <c r="D378" i="1"/>
  <c r="D390" i="1"/>
  <c r="D402" i="1"/>
  <c r="D415" i="1"/>
  <c r="D427" i="1"/>
  <c r="D439" i="1"/>
  <c r="D451" i="1"/>
  <c r="D463" i="1"/>
  <c r="D475" i="1"/>
  <c r="D487" i="1"/>
  <c r="D499" i="1"/>
  <c r="D511" i="1"/>
  <c r="D520" i="1"/>
  <c r="D535" i="1"/>
  <c r="D547" i="1"/>
  <c r="D559" i="1"/>
  <c r="D571" i="1"/>
  <c r="D583" i="1"/>
  <c r="D595" i="1"/>
  <c r="D607" i="1"/>
  <c r="D619" i="1"/>
  <c r="D631" i="1"/>
  <c r="D643" i="1"/>
  <c r="D655" i="1"/>
  <c r="D667" i="1"/>
  <c r="D677" i="1"/>
  <c r="D691" i="1"/>
  <c r="D703" i="1"/>
  <c r="D715" i="1"/>
  <c r="D728" i="1"/>
  <c r="D742" i="1"/>
  <c r="D754" i="1"/>
  <c r="D766" i="1"/>
  <c r="D780" i="1"/>
  <c r="D790" i="1"/>
  <c r="D803" i="1"/>
  <c r="D815" i="1"/>
  <c r="D827" i="1"/>
  <c r="D839" i="1"/>
  <c r="D851" i="1"/>
  <c r="D863" i="1"/>
  <c r="D877" i="1"/>
  <c r="D887" i="1"/>
  <c r="D899" i="1"/>
  <c r="D911" i="1"/>
  <c r="D925" i="1"/>
  <c r="D937" i="1"/>
  <c r="D948" i="1"/>
  <c r="D961" i="1"/>
  <c r="D980" i="1"/>
  <c r="D992" i="1"/>
  <c r="D1004" i="1"/>
  <c r="D1016" i="1"/>
  <c r="D1028" i="1"/>
  <c r="D5" i="1"/>
  <c r="D17" i="1"/>
  <c r="D29" i="1"/>
  <c r="D41" i="1"/>
  <c r="D53" i="1"/>
  <c r="D65" i="1"/>
  <c r="D77" i="1"/>
  <c r="D89" i="1"/>
  <c r="D101" i="1"/>
  <c r="D113" i="1"/>
  <c r="D126" i="1"/>
  <c r="D137" i="1"/>
  <c r="D149" i="1"/>
  <c r="D162" i="1"/>
  <c r="D173" i="1"/>
  <c r="D185" i="1"/>
  <c r="D198" i="1"/>
  <c r="D209" i="1"/>
  <c r="D221" i="1"/>
  <c r="D233" i="1"/>
  <c r="D246" i="1"/>
  <c r="D258" i="1"/>
  <c r="D270" i="1"/>
  <c r="D282" i="1"/>
  <c r="D295" i="1"/>
  <c r="D307" i="1"/>
  <c r="D319" i="1"/>
  <c r="D331" i="1"/>
  <c r="D343" i="1"/>
  <c r="D355" i="1"/>
  <c r="D367" i="1"/>
  <c r="D379" i="1"/>
  <c r="D391" i="1"/>
  <c r="D403" i="1"/>
  <c r="D416" i="1"/>
  <c r="D428" i="1"/>
  <c r="D440" i="1"/>
  <c r="D452" i="1"/>
  <c r="D464" i="1"/>
  <c r="D476" i="1"/>
  <c r="D488" i="1"/>
  <c r="D500" i="1"/>
  <c r="D512" i="1"/>
  <c r="D524" i="1"/>
  <c r="D536" i="1"/>
  <c r="D548" i="1"/>
  <c r="D560" i="1"/>
  <c r="D572" i="1"/>
  <c r="D584" i="1"/>
  <c r="D596" i="1"/>
  <c r="D608" i="1"/>
  <c r="D620" i="1"/>
  <c r="D632" i="1"/>
  <c r="D644" i="1"/>
  <c r="D656" i="1"/>
  <c r="D668" i="1"/>
  <c r="D680" i="1"/>
  <c r="D692" i="1"/>
  <c r="D704" i="1"/>
  <c r="D716" i="1"/>
  <c r="D729" i="1"/>
  <c r="D743" i="1"/>
  <c r="D755" i="1"/>
  <c r="D768" i="1"/>
  <c r="D781" i="1"/>
  <c r="D791" i="1"/>
  <c r="D804" i="1"/>
  <c r="D816" i="1"/>
  <c r="D828" i="1"/>
  <c r="D840" i="1"/>
  <c r="D852" i="1"/>
  <c r="D864" i="1"/>
  <c r="D871" i="1"/>
  <c r="D888" i="1"/>
  <c r="D900" i="1"/>
  <c r="D912" i="1"/>
  <c r="D926" i="1"/>
  <c r="D938" i="1"/>
  <c r="D950" i="1"/>
  <c r="D962" i="1"/>
  <c r="D981" i="1"/>
  <c r="D993" i="1"/>
  <c r="D1005" i="1"/>
  <c r="D1017" i="1"/>
  <c r="D1029" i="1"/>
  <c r="D6" i="1"/>
  <c r="D18" i="1"/>
  <c r="D30" i="1"/>
  <c r="D42" i="1"/>
  <c r="D54" i="1"/>
  <c r="D66" i="1"/>
  <c r="D78" i="1"/>
  <c r="D90" i="1"/>
  <c r="D102" i="1"/>
  <c r="D114" i="1"/>
  <c r="D127" i="1"/>
  <c r="D138" i="1"/>
  <c r="D150" i="1"/>
  <c r="D163" i="1"/>
  <c r="D174" i="1"/>
  <c r="D186" i="1"/>
  <c r="D196" i="1"/>
  <c r="D210" i="1"/>
  <c r="D222" i="1"/>
  <c r="D234" i="1"/>
  <c r="D247" i="1"/>
  <c r="D259" i="1"/>
  <c r="D271" i="1"/>
  <c r="D283" i="1"/>
  <c r="D296" i="1"/>
  <c r="D308" i="1"/>
  <c r="D320" i="1"/>
  <c r="D332" i="1"/>
  <c r="D344" i="1"/>
  <c r="D356" i="1"/>
  <c r="D368" i="1"/>
  <c r="D380" i="1"/>
  <c r="D392" i="1"/>
  <c r="D404" i="1"/>
  <c r="D417" i="1"/>
  <c r="D429" i="1"/>
  <c r="D441" i="1"/>
  <c r="D453" i="1"/>
  <c r="D465" i="1"/>
  <c r="D477" i="1"/>
  <c r="D489" i="1"/>
  <c r="D501" i="1"/>
  <c r="D513" i="1"/>
  <c r="D525" i="1"/>
  <c r="D537" i="1"/>
  <c r="D549" i="1"/>
  <c r="D561" i="1"/>
  <c r="D573" i="1"/>
  <c r="D585" i="1"/>
  <c r="D597" i="1"/>
  <c r="D609" i="1"/>
  <c r="D621" i="1"/>
  <c r="D633" i="1"/>
  <c r="D645" i="1"/>
  <c r="D657" i="1"/>
  <c r="D669" i="1"/>
  <c r="D681" i="1"/>
  <c r="D693" i="1"/>
  <c r="D705" i="1"/>
  <c r="D717" i="1"/>
  <c r="D730" i="1"/>
  <c r="D745" i="1"/>
  <c r="D756" i="1"/>
  <c r="D769" i="1"/>
  <c r="D782" i="1"/>
  <c r="D792" i="1"/>
  <c r="D805" i="1"/>
  <c r="D820" i="1"/>
  <c r="D829" i="1"/>
  <c r="D841" i="1"/>
  <c r="D853" i="1"/>
  <c r="D865" i="1"/>
  <c r="D872" i="1"/>
  <c r="D889" i="1"/>
  <c r="D901" i="1"/>
  <c r="D913" i="1"/>
  <c r="D927" i="1"/>
  <c r="D939" i="1"/>
  <c r="D951" i="1"/>
  <c r="D963" i="1"/>
  <c r="D982" i="1"/>
  <c r="D994" i="1"/>
  <c r="D1006" i="1"/>
  <c r="D1018" i="1"/>
  <c r="D1030" i="1"/>
  <c r="D7" i="1"/>
  <c r="D19" i="1"/>
  <c r="D31" i="1"/>
  <c r="D43" i="1"/>
  <c r="D55" i="1"/>
  <c r="D67" i="1"/>
  <c r="D79" i="1"/>
  <c r="D91" i="1"/>
  <c r="D103" i="1"/>
  <c r="D115" i="1"/>
  <c r="D128" i="1"/>
  <c r="D139" i="1"/>
  <c r="D151" i="1"/>
  <c r="D160" i="1"/>
  <c r="D175" i="1"/>
  <c r="D187" i="1"/>
  <c r="D199" i="1"/>
  <c r="D211" i="1"/>
  <c r="D223" i="1"/>
  <c r="D235" i="1"/>
  <c r="D248" i="1"/>
  <c r="D260" i="1"/>
  <c r="D272" i="1"/>
  <c r="D284" i="1"/>
  <c r="D297" i="1"/>
  <c r="D309" i="1"/>
  <c r="D321" i="1"/>
  <c r="D333" i="1"/>
  <c r="D345" i="1"/>
  <c r="D357" i="1"/>
  <c r="D369" i="1"/>
  <c r="D381" i="1"/>
  <c r="D393" i="1"/>
  <c r="D405" i="1"/>
  <c r="D418" i="1"/>
  <c r="D430" i="1"/>
  <c r="D442" i="1"/>
  <c r="D454" i="1"/>
  <c r="D466" i="1"/>
  <c r="D478" i="1"/>
  <c r="D490" i="1"/>
  <c r="D502" i="1"/>
  <c r="D514" i="1"/>
  <c r="D526" i="1"/>
  <c r="D538" i="1"/>
  <c r="D550" i="1"/>
  <c r="D562" i="1"/>
  <c r="D574" i="1"/>
  <c r="D586" i="1"/>
  <c r="D598" i="1"/>
  <c r="D610" i="1"/>
  <c r="D622" i="1"/>
  <c r="D634" i="1"/>
  <c r="D646" i="1"/>
  <c r="D658" i="1"/>
  <c r="D670" i="1"/>
  <c r="D682" i="1"/>
  <c r="D694" i="1"/>
  <c r="D706" i="1"/>
  <c r="D718" i="1"/>
  <c r="D731" i="1"/>
  <c r="D746" i="1"/>
  <c r="D757" i="1"/>
  <c r="D770" i="1"/>
  <c r="D783" i="1"/>
  <c r="D793" i="1"/>
  <c r="D806" i="1"/>
  <c r="D821" i="1"/>
  <c r="D830" i="1"/>
  <c r="D842" i="1"/>
  <c r="D854" i="1"/>
  <c r="D866" i="1"/>
  <c r="D878" i="1"/>
  <c r="D890" i="1"/>
  <c r="D902" i="1"/>
  <c r="D914" i="1"/>
  <c r="D928" i="1"/>
  <c r="D940" i="1"/>
  <c r="D952" i="1"/>
  <c r="D964" i="1"/>
  <c r="D983" i="1"/>
  <c r="D995" i="1"/>
  <c r="D1007" i="1"/>
  <c r="D1019" i="1"/>
  <c r="D1031" i="1"/>
  <c r="D8" i="1"/>
  <c r="D22" i="1"/>
  <c r="D32" i="1"/>
  <c r="D44" i="1"/>
  <c r="D56" i="1"/>
  <c r="D68" i="1"/>
  <c r="D80" i="1"/>
  <c r="D92" i="1"/>
  <c r="D104" i="1"/>
  <c r="D117" i="1"/>
  <c r="D129" i="1"/>
  <c r="D140" i="1"/>
  <c r="D152" i="1"/>
  <c r="D164" i="1"/>
  <c r="D176" i="1"/>
  <c r="D188" i="1"/>
  <c r="D200" i="1"/>
  <c r="D212" i="1"/>
  <c r="D224" i="1"/>
  <c r="D236" i="1"/>
  <c r="D249" i="1"/>
  <c r="D261" i="1"/>
  <c r="D273" i="1"/>
  <c r="D286" i="1"/>
  <c r="D298" i="1"/>
  <c r="D310" i="1"/>
  <c r="D322" i="1"/>
  <c r="D334" i="1"/>
  <c r="D346" i="1"/>
  <c r="D358" i="1"/>
  <c r="D370" i="1"/>
  <c r="D382" i="1"/>
  <c r="D394" i="1"/>
  <c r="D406" i="1"/>
  <c r="D419" i="1"/>
  <c r="D431" i="1"/>
  <c r="D443" i="1"/>
  <c r="D455" i="1"/>
  <c r="D467" i="1"/>
  <c r="D479" i="1"/>
  <c r="D491" i="1"/>
  <c r="D503" i="1"/>
  <c r="D515" i="1"/>
  <c r="D527" i="1"/>
  <c r="D539" i="1"/>
  <c r="D551" i="1"/>
  <c r="D563" i="1"/>
  <c r="D575" i="1"/>
  <c r="D587" i="1"/>
  <c r="D599" i="1"/>
  <c r="D611" i="1"/>
  <c r="D623" i="1"/>
  <c r="D635" i="1"/>
  <c r="D647" i="1"/>
  <c r="D659" i="1"/>
  <c r="D671" i="1"/>
  <c r="D683" i="1"/>
  <c r="D695" i="1"/>
  <c r="D707" i="1"/>
  <c r="D719" i="1"/>
  <c r="D732" i="1"/>
  <c r="D747" i="1"/>
  <c r="D758" i="1"/>
  <c r="D767" i="1"/>
  <c r="D784" i="1"/>
  <c r="D794" i="1"/>
  <c r="D807" i="1"/>
  <c r="D822" i="1"/>
  <c r="D831" i="1"/>
  <c r="D843" i="1"/>
  <c r="D855" i="1"/>
  <c r="D867" i="1"/>
  <c r="D879" i="1"/>
  <c r="D891" i="1"/>
  <c r="D903" i="1"/>
  <c r="D915" i="1"/>
  <c r="D929" i="1"/>
  <c r="D941" i="1"/>
  <c r="D953" i="1"/>
  <c r="D965" i="1"/>
  <c r="D984" i="1"/>
  <c r="D996" i="1"/>
  <c r="D1008" i="1"/>
  <c r="D1020" i="1"/>
  <c r="D1032" i="1"/>
  <c r="D9" i="1"/>
  <c r="D23" i="1"/>
  <c r="D33" i="1"/>
  <c r="D45" i="1"/>
  <c r="D57" i="1"/>
  <c r="D69" i="1"/>
  <c r="D81" i="1"/>
  <c r="D93" i="1"/>
  <c r="D105" i="1"/>
  <c r="D118" i="1"/>
  <c r="D130" i="1"/>
  <c r="D141" i="1"/>
  <c r="D153" i="1"/>
  <c r="D165" i="1"/>
  <c r="D177" i="1"/>
  <c r="D189" i="1"/>
  <c r="D201" i="1"/>
  <c r="D213" i="1"/>
  <c r="D225" i="1"/>
  <c r="D237" i="1"/>
  <c r="D250" i="1"/>
  <c r="D262" i="1"/>
  <c r="D274" i="1"/>
  <c r="D287" i="1"/>
  <c r="D293" i="1"/>
  <c r="D311" i="1"/>
  <c r="D323" i="1"/>
  <c r="D335" i="1"/>
  <c r="D347" i="1"/>
  <c r="D359" i="1"/>
  <c r="D371" i="1"/>
  <c r="D383" i="1"/>
  <c r="D395" i="1"/>
  <c r="D407" i="1"/>
  <c r="D421" i="1"/>
  <c r="D432" i="1"/>
  <c r="D444" i="1"/>
  <c r="D456" i="1"/>
  <c r="D468" i="1"/>
  <c r="D480" i="1"/>
  <c r="D492" i="1"/>
  <c r="D504" i="1"/>
  <c r="D516" i="1"/>
  <c r="D528" i="1"/>
  <c r="D540" i="1"/>
  <c r="D552" i="1"/>
  <c r="D564" i="1"/>
  <c r="D576" i="1"/>
  <c r="D588" i="1"/>
  <c r="D600" i="1"/>
  <c r="D612" i="1"/>
  <c r="D624" i="1"/>
  <c r="D636" i="1"/>
  <c r="D648" i="1"/>
  <c r="D660" i="1"/>
  <c r="D672" i="1"/>
  <c r="D684" i="1"/>
  <c r="D696" i="1"/>
  <c r="D708" i="1"/>
  <c r="D720" i="1"/>
  <c r="D735" i="1"/>
  <c r="D748" i="1"/>
  <c r="D759" i="1"/>
  <c r="D771" i="1"/>
  <c r="D785" i="1"/>
  <c r="D795" i="1"/>
  <c r="D808" i="1"/>
  <c r="D823" i="1"/>
  <c r="D832" i="1"/>
  <c r="D844" i="1"/>
  <c r="D856" i="1"/>
  <c r="D868" i="1"/>
  <c r="D880" i="1"/>
  <c r="D892" i="1"/>
  <c r="D904" i="1"/>
  <c r="D917" i="1"/>
  <c r="D930" i="1"/>
  <c r="D942" i="1"/>
  <c r="D954" i="1"/>
  <c r="D966" i="1"/>
  <c r="D985" i="1"/>
  <c r="D997" i="1"/>
  <c r="D1010" i="1"/>
  <c r="D1021" i="1"/>
  <c r="D1033" i="1"/>
  <c r="D12" i="1"/>
  <c r="D25" i="1"/>
  <c r="D36" i="1"/>
  <c r="D47" i="1"/>
  <c r="D59" i="1"/>
  <c r="D71" i="1"/>
  <c r="D84" i="1"/>
  <c r="D95" i="1"/>
  <c r="D107" i="1"/>
  <c r="D116" i="1"/>
  <c r="D131" i="1"/>
  <c r="D143" i="1"/>
  <c r="D155" i="1"/>
  <c r="D167" i="1"/>
  <c r="D179" i="1"/>
  <c r="D191" i="1"/>
  <c r="D203" i="1"/>
  <c r="D215" i="1"/>
  <c r="D227" i="1"/>
  <c r="D239" i="1"/>
  <c r="D252" i="1"/>
  <c r="D264" i="1"/>
  <c r="D276" i="1"/>
  <c r="D285" i="1"/>
  <c r="D300" i="1"/>
  <c r="D313" i="1"/>
  <c r="D325" i="1"/>
  <c r="D337" i="1"/>
  <c r="D349" i="1"/>
  <c r="D361" i="1"/>
  <c r="D373" i="1"/>
  <c r="D385" i="1"/>
  <c r="D397" i="1"/>
  <c r="D410" i="1"/>
  <c r="D420" i="1"/>
  <c r="D434" i="1"/>
  <c r="D446" i="1"/>
  <c r="D458" i="1"/>
  <c r="D470" i="1"/>
  <c r="D482" i="1"/>
  <c r="D494" i="1"/>
  <c r="D506" i="1"/>
  <c r="D518" i="1"/>
  <c r="D531" i="1"/>
  <c r="D542" i="1"/>
  <c r="D555" i="1"/>
  <c r="D566" i="1"/>
  <c r="D578" i="1"/>
  <c r="D590" i="1"/>
  <c r="D602" i="1"/>
  <c r="D614" i="1"/>
  <c r="D626" i="1"/>
  <c r="D639" i="1"/>
  <c r="D650" i="1"/>
  <c r="D662" i="1"/>
  <c r="D674" i="1"/>
  <c r="D687" i="1"/>
  <c r="D698" i="1"/>
  <c r="D710" i="1"/>
  <c r="D722" i="1"/>
  <c r="D737" i="1"/>
  <c r="D749" i="1"/>
  <c r="D761" i="1"/>
  <c r="D773" i="1"/>
  <c r="D777" i="1"/>
  <c r="D798" i="1"/>
  <c r="D810" i="1"/>
  <c r="D825" i="1"/>
  <c r="D834" i="1"/>
  <c r="D846" i="1"/>
  <c r="D858" i="1"/>
  <c r="D870" i="1"/>
  <c r="D882" i="1"/>
  <c r="D894" i="1"/>
  <c r="D906" i="1"/>
  <c r="D920" i="1"/>
  <c r="D932" i="1"/>
  <c r="D944" i="1"/>
  <c r="D956" i="1"/>
  <c r="D974" i="1"/>
  <c r="D987" i="1"/>
  <c r="D999" i="1"/>
  <c r="D1012" i="1"/>
  <c r="D1023" i="1"/>
  <c r="D13" i="1"/>
  <c r="D26" i="1"/>
  <c r="D34" i="1"/>
  <c r="D48" i="1"/>
  <c r="D60" i="1"/>
  <c r="D72" i="1"/>
  <c r="D85" i="1"/>
  <c r="D96" i="1"/>
  <c r="D108" i="1"/>
  <c r="D120" i="1"/>
  <c r="D132" i="1"/>
  <c r="D144" i="1"/>
  <c r="D156" i="1"/>
  <c r="D168" i="1"/>
  <c r="D180" i="1"/>
  <c r="D192" i="1"/>
  <c r="D204" i="1"/>
  <c r="D216" i="1"/>
  <c r="D228" i="1"/>
  <c r="D240" i="1"/>
  <c r="D253" i="1"/>
  <c r="D265" i="1"/>
  <c r="D277" i="1"/>
  <c r="D289" i="1"/>
  <c r="D301" i="1"/>
  <c r="D314" i="1"/>
  <c r="D326" i="1"/>
  <c r="D338" i="1"/>
  <c r="D350" i="1"/>
  <c r="D362" i="1"/>
  <c r="D374" i="1"/>
  <c r="D386" i="1"/>
  <c r="D398" i="1"/>
  <c r="D411" i="1"/>
  <c r="D423" i="1"/>
  <c r="D435" i="1"/>
  <c r="D447" i="1"/>
  <c r="D459" i="1"/>
  <c r="D471" i="1"/>
  <c r="D483" i="1"/>
  <c r="D495" i="1"/>
  <c r="D507" i="1"/>
  <c r="D519" i="1"/>
  <c r="D529" i="1"/>
  <c r="D543" i="1"/>
  <c r="D556" i="1"/>
  <c r="D567" i="1"/>
  <c r="D579" i="1"/>
  <c r="D591" i="1"/>
  <c r="D603" i="1"/>
  <c r="D615" i="1"/>
  <c r="D627" i="1"/>
  <c r="D637" i="1"/>
  <c r="D651" i="1"/>
  <c r="D663" i="1"/>
  <c r="D675" i="1"/>
  <c r="D688" i="1"/>
  <c r="D699" i="1"/>
  <c r="D711" i="1"/>
  <c r="D723" i="1"/>
  <c r="D738" i="1"/>
  <c r="D750" i="1"/>
  <c r="D762" i="1"/>
  <c r="D774" i="1"/>
  <c r="D778" i="1"/>
  <c r="D799" i="1"/>
  <c r="D812" i="1"/>
  <c r="D817" i="1"/>
  <c r="D835" i="1"/>
  <c r="D847" i="1"/>
  <c r="D859" i="1"/>
  <c r="D873" i="1"/>
  <c r="D883" i="1"/>
  <c r="D895" i="1"/>
  <c r="D907" i="1"/>
  <c r="D921" i="1"/>
  <c r="D933" i="1"/>
  <c r="D945" i="1"/>
  <c r="D957" i="1"/>
  <c r="D976" i="1"/>
  <c r="D988" i="1"/>
  <c r="D11" i="1"/>
  <c r="D20" i="1"/>
  <c r="D37" i="1"/>
  <c r="D49" i="1"/>
  <c r="D61" i="1"/>
  <c r="D73" i="1"/>
  <c r="D83" i="1"/>
  <c r="D97" i="1"/>
  <c r="D109" i="1"/>
  <c r="D121" i="1"/>
  <c r="D133" i="1"/>
  <c r="D145" i="1"/>
  <c r="D157" i="1"/>
  <c r="D169" i="1"/>
  <c r="D181" i="1"/>
  <c r="D193" i="1"/>
  <c r="D205" i="1"/>
  <c r="D217" i="1"/>
  <c r="D229" i="1"/>
  <c r="D241" i="1"/>
  <c r="D254" i="1"/>
  <c r="D266" i="1"/>
  <c r="D278" i="1"/>
  <c r="D290" i="1"/>
  <c r="D302" i="1"/>
  <c r="D315" i="1"/>
  <c r="D327" i="1"/>
  <c r="D339" i="1"/>
  <c r="D351" i="1"/>
  <c r="D363" i="1"/>
  <c r="D375" i="1"/>
  <c r="D387" i="1"/>
  <c r="D399" i="1"/>
  <c r="D412" i="1"/>
  <c r="D424" i="1"/>
  <c r="D436" i="1"/>
  <c r="D448" i="1"/>
  <c r="D460" i="1"/>
  <c r="D472" i="1"/>
  <c r="D484" i="1"/>
  <c r="D496" i="1"/>
  <c r="D508" i="1"/>
  <c r="D521" i="1"/>
  <c r="D532" i="1"/>
  <c r="D544" i="1"/>
  <c r="D557" i="1"/>
  <c r="D568" i="1"/>
  <c r="D580" i="1"/>
  <c r="D592" i="1"/>
  <c r="D604" i="1"/>
  <c r="D616" i="1"/>
  <c r="D628" i="1"/>
  <c r="D640" i="1"/>
  <c r="D652" i="1"/>
  <c r="D664" i="1"/>
  <c r="D676" i="1"/>
  <c r="D689" i="1"/>
  <c r="D700" i="1"/>
  <c r="D712" i="1"/>
  <c r="D724" i="1"/>
  <c r="D739" i="1"/>
  <c r="D751" i="1"/>
  <c r="D763" i="1"/>
  <c r="D775" i="1"/>
  <c r="D787" i="1"/>
  <c r="D800" i="1"/>
  <c r="D813" i="1"/>
  <c r="D818" i="1"/>
  <c r="D836" i="1"/>
  <c r="D848" i="1"/>
  <c r="D860" i="1"/>
  <c r="D874" i="1"/>
  <c r="D884" i="1"/>
  <c r="D896" i="1"/>
  <c r="D908" i="1"/>
  <c r="D922" i="1"/>
  <c r="D934" i="1"/>
  <c r="D946" i="1"/>
  <c r="D958" i="1"/>
  <c r="D977" i="1"/>
  <c r="D989" i="1"/>
  <c r="D1001" i="1"/>
  <c r="D1014" i="1"/>
  <c r="D1025" i="1"/>
  <c r="D10" i="1"/>
  <c r="D154" i="1"/>
  <c r="D299" i="1"/>
  <c r="D445" i="1"/>
  <c r="D589" i="1"/>
  <c r="D736" i="1"/>
  <c r="D881" i="1"/>
  <c r="D1013" i="1"/>
  <c r="D1043" i="1"/>
  <c r="D1055" i="1"/>
  <c r="D1067" i="1"/>
  <c r="D1079" i="1"/>
  <c r="D1091" i="1"/>
  <c r="D1103" i="1"/>
  <c r="D1115" i="1"/>
  <c r="D1127" i="1"/>
  <c r="D1139" i="1"/>
  <c r="D1151" i="1"/>
  <c r="D1163" i="1"/>
  <c r="D1175" i="1"/>
  <c r="D1187" i="1"/>
  <c r="D1199" i="1"/>
  <c r="D1212" i="1"/>
  <c r="D1226" i="1"/>
  <c r="D1235" i="1"/>
  <c r="D1247" i="1"/>
  <c r="D1260" i="1"/>
  <c r="D1273" i="1"/>
  <c r="D1283" i="1"/>
  <c r="D1295" i="1"/>
  <c r="D1307" i="1"/>
  <c r="D1319" i="1"/>
  <c r="D1331" i="1"/>
  <c r="D1343" i="1"/>
  <c r="D1355" i="1"/>
  <c r="D1367" i="1"/>
  <c r="D1339" i="1"/>
  <c r="D553" i="1"/>
  <c r="D1160" i="1"/>
  <c r="D1268" i="1"/>
  <c r="D1042" i="1"/>
  <c r="D1225" i="1"/>
  <c r="D24" i="1"/>
  <c r="D166" i="1"/>
  <c r="D312" i="1"/>
  <c r="D457" i="1"/>
  <c r="D601" i="1"/>
  <c r="D744" i="1"/>
  <c r="D893" i="1"/>
  <c r="D1022" i="1"/>
  <c r="D1044" i="1"/>
  <c r="D1056" i="1"/>
  <c r="D1068" i="1"/>
  <c r="D1080" i="1"/>
  <c r="D1092" i="1"/>
  <c r="D1104" i="1"/>
  <c r="D1116" i="1"/>
  <c r="D1128" i="1"/>
  <c r="D1140" i="1"/>
  <c r="D1152" i="1"/>
  <c r="D1164" i="1"/>
  <c r="D1176" i="1"/>
  <c r="D1188" i="1"/>
  <c r="D1201" i="1"/>
  <c r="D1209" i="1"/>
  <c r="D1227" i="1"/>
  <c r="D1236" i="1"/>
  <c r="D1248" i="1"/>
  <c r="D1261" i="1"/>
  <c r="D1274" i="1"/>
  <c r="D1284" i="1"/>
  <c r="D1296" i="1"/>
  <c r="D1308" i="1"/>
  <c r="D1320" i="1"/>
  <c r="D1332" i="1"/>
  <c r="D1344" i="1"/>
  <c r="D1356" i="1"/>
  <c r="D1368" i="1"/>
  <c r="D263" i="1"/>
  <c r="D1112" i="1"/>
  <c r="D1223" i="1"/>
  <c r="D1352" i="1"/>
  <c r="D1114" i="1"/>
  <c r="D1310" i="1"/>
  <c r="D35" i="1"/>
  <c r="D178" i="1"/>
  <c r="D324" i="1"/>
  <c r="D469" i="1"/>
  <c r="D613" i="1"/>
  <c r="D760" i="1"/>
  <c r="D905" i="1"/>
  <c r="D1024" i="1"/>
  <c r="D1046" i="1"/>
  <c r="D1057" i="1"/>
  <c r="D1069" i="1"/>
  <c r="D1081" i="1"/>
  <c r="D1093" i="1"/>
  <c r="D1105" i="1"/>
  <c r="D1117" i="1"/>
  <c r="D1129" i="1"/>
  <c r="D1141" i="1"/>
  <c r="D1153" i="1"/>
  <c r="D1165" i="1"/>
  <c r="D1177" i="1"/>
  <c r="D1189" i="1"/>
  <c r="D1202" i="1"/>
  <c r="D1213" i="1"/>
  <c r="D1228" i="1"/>
  <c r="D1237" i="1"/>
  <c r="D1249" i="1"/>
  <c r="D1253" i="1"/>
  <c r="D1275" i="1"/>
  <c r="D1285" i="1"/>
  <c r="D1297" i="1"/>
  <c r="D1309" i="1"/>
  <c r="D1321" i="1"/>
  <c r="D1333" i="1"/>
  <c r="D1345" i="1"/>
  <c r="D1357" i="1"/>
  <c r="D1369" i="1"/>
  <c r="D1351" i="1"/>
  <c r="D697" i="1"/>
  <c r="D1184" i="1"/>
  <c r="D1292" i="1"/>
  <c r="D1066" i="1"/>
  <c r="D1186" i="1"/>
  <c r="D1259" i="1"/>
  <c r="D46" i="1"/>
  <c r="D190" i="1"/>
  <c r="D336" i="1"/>
  <c r="D481" i="1"/>
  <c r="D625" i="1"/>
  <c r="D772" i="1"/>
  <c r="D919" i="1"/>
  <c r="D1034" i="1"/>
  <c r="D1047" i="1"/>
  <c r="D1058" i="1"/>
  <c r="D1070" i="1"/>
  <c r="D1082" i="1"/>
  <c r="D1094" i="1"/>
  <c r="D1106" i="1"/>
  <c r="D1118" i="1"/>
  <c r="D1130" i="1"/>
  <c r="D1142" i="1"/>
  <c r="D1154" i="1"/>
  <c r="D1166" i="1"/>
  <c r="D1178" i="1"/>
  <c r="D1190" i="1"/>
  <c r="D1203" i="1"/>
  <c r="D1214" i="1"/>
  <c r="D1229" i="1"/>
  <c r="D1238" i="1"/>
  <c r="D1250" i="1"/>
  <c r="D1262" i="1"/>
  <c r="D1276" i="1"/>
  <c r="D1286" i="1"/>
  <c r="D1298" i="1"/>
  <c r="D1311" i="1"/>
  <c r="D1322" i="1"/>
  <c r="D1334" i="1"/>
  <c r="D1346" i="1"/>
  <c r="D1358" i="1"/>
  <c r="D1370" i="1"/>
  <c r="D119" i="1"/>
  <c r="D1076" i="1"/>
  <c r="D1136" i="1"/>
  <c r="D1200" i="1"/>
  <c r="D1328" i="1"/>
  <c r="D1138" i="1"/>
  <c r="D1246" i="1"/>
  <c r="D58" i="1"/>
  <c r="D202" i="1"/>
  <c r="D348" i="1"/>
  <c r="D493" i="1"/>
  <c r="D638" i="1"/>
  <c r="D786" i="1"/>
  <c r="D931" i="1"/>
  <c r="D1035" i="1"/>
  <c r="D1048" i="1"/>
  <c r="D1059" i="1"/>
  <c r="D1071" i="1"/>
  <c r="D1083" i="1"/>
  <c r="D1095" i="1"/>
  <c r="D1107" i="1"/>
  <c r="D1119" i="1"/>
  <c r="D1131" i="1"/>
  <c r="D1143" i="1"/>
  <c r="D1155" i="1"/>
  <c r="D1168" i="1"/>
  <c r="D1179" i="1"/>
  <c r="D1191" i="1"/>
  <c r="D1204" i="1"/>
  <c r="D1215" i="1"/>
  <c r="D1230" i="1"/>
  <c r="D1239" i="1"/>
  <c r="D1251" i="1"/>
  <c r="D1263" i="1"/>
  <c r="D1277" i="1"/>
  <c r="D1287" i="1"/>
  <c r="D1300" i="1"/>
  <c r="D1312" i="1"/>
  <c r="D1323" i="1"/>
  <c r="D1336" i="1"/>
  <c r="D1347" i="1"/>
  <c r="D1359" i="1"/>
  <c r="D1371" i="1"/>
  <c r="D1327" i="1"/>
  <c r="D1064" i="1"/>
  <c r="D1088" i="1"/>
  <c r="D1196" i="1"/>
  <c r="D1304" i="1"/>
  <c r="D1090" i="1"/>
  <c r="D1306" i="1"/>
  <c r="D70" i="1"/>
  <c r="D214" i="1"/>
  <c r="D360" i="1"/>
  <c r="D505" i="1"/>
  <c r="D649" i="1"/>
  <c r="D796" i="1"/>
  <c r="D943" i="1"/>
  <c r="D1036" i="1"/>
  <c r="D1049" i="1"/>
  <c r="D1060" i="1"/>
  <c r="D1072" i="1"/>
  <c r="D1084" i="1"/>
  <c r="D1096" i="1"/>
  <c r="D1108" i="1"/>
  <c r="D1120" i="1"/>
  <c r="D1132" i="1"/>
  <c r="D1144" i="1"/>
  <c r="D1156" i="1"/>
  <c r="D1169" i="1"/>
  <c r="D1180" i="1"/>
  <c r="D1192" i="1"/>
  <c r="D1205" i="1"/>
  <c r="D1216" i="1"/>
  <c r="D1231" i="1"/>
  <c r="D1240" i="1"/>
  <c r="D1252" i="1"/>
  <c r="D1264" i="1"/>
  <c r="D1278" i="1"/>
  <c r="D1288" i="1"/>
  <c r="D1301" i="1"/>
  <c r="D1313" i="1"/>
  <c r="D1324" i="1"/>
  <c r="D1337" i="1"/>
  <c r="D1348" i="1"/>
  <c r="D1360" i="1"/>
  <c r="D1303" i="1"/>
  <c r="D1052" i="1"/>
  <c r="D1148" i="1"/>
  <c r="D1244" i="1"/>
  <c r="D1364" i="1"/>
  <c r="D1126" i="1"/>
  <c r="D1211" i="1"/>
  <c r="D1366" i="1"/>
  <c r="D82" i="1"/>
  <c r="D226" i="1"/>
  <c r="D372" i="1"/>
  <c r="D517" i="1"/>
  <c r="D661" i="1"/>
  <c r="D809" i="1"/>
  <c r="D955" i="1"/>
  <c r="D1037" i="1"/>
  <c r="D1050" i="1"/>
  <c r="D1061" i="1"/>
  <c r="D1073" i="1"/>
  <c r="D1085" i="1"/>
  <c r="D1097" i="1"/>
  <c r="D1109" i="1"/>
  <c r="D1121" i="1"/>
  <c r="D1133" i="1"/>
  <c r="D1145" i="1"/>
  <c r="D1157" i="1"/>
  <c r="D1170" i="1"/>
  <c r="D1181" i="1"/>
  <c r="D1193" i="1"/>
  <c r="D1206" i="1"/>
  <c r="D1217" i="1"/>
  <c r="D1232" i="1"/>
  <c r="D1241" i="1"/>
  <c r="D1254" i="1"/>
  <c r="D1265" i="1"/>
  <c r="D1279" i="1"/>
  <c r="D1289" i="1"/>
  <c r="D1302" i="1"/>
  <c r="D1314" i="1"/>
  <c r="D1325" i="1"/>
  <c r="D1338" i="1"/>
  <c r="D1349" i="1"/>
  <c r="D1361" i="1"/>
  <c r="D1316" i="1"/>
  <c r="D408" i="1"/>
  <c r="D1100" i="1"/>
  <c r="D1220" i="1"/>
  <c r="D1340" i="1"/>
  <c r="D1102" i="1"/>
  <c r="D1294" i="1"/>
  <c r="D94" i="1"/>
  <c r="D238" i="1"/>
  <c r="D384" i="1"/>
  <c r="D530" i="1"/>
  <c r="D673" i="1"/>
  <c r="D824" i="1"/>
  <c r="D967" i="1"/>
  <c r="D1038" i="1"/>
  <c r="D1051" i="1"/>
  <c r="D1062" i="1"/>
  <c r="D1074" i="1"/>
  <c r="D1086" i="1"/>
  <c r="D1098" i="1"/>
  <c r="D1110" i="1"/>
  <c r="D1122" i="1"/>
  <c r="D1134" i="1"/>
  <c r="D1146" i="1"/>
  <c r="D1158" i="1"/>
  <c r="D1171" i="1"/>
  <c r="D1182" i="1"/>
  <c r="D1194" i="1"/>
  <c r="D1207" i="1"/>
  <c r="D1218" i="1"/>
  <c r="D1233" i="1"/>
  <c r="D1242" i="1"/>
  <c r="D1255" i="1"/>
  <c r="D1266" i="1"/>
  <c r="D1270" i="1"/>
  <c r="D1290" i="1"/>
  <c r="D1299" i="1"/>
  <c r="D1315" i="1"/>
  <c r="D1326" i="1"/>
  <c r="D1335" i="1"/>
  <c r="D1350" i="1"/>
  <c r="D1362" i="1"/>
  <c r="D1291" i="1"/>
  <c r="D998" i="1"/>
  <c r="D1173" i="1"/>
  <c r="D1280" i="1"/>
  <c r="D1078" i="1"/>
  <c r="D1198" i="1"/>
  <c r="D1282" i="1"/>
  <c r="D106" i="1"/>
  <c r="D251" i="1"/>
  <c r="D396" i="1"/>
  <c r="D541" i="1"/>
  <c r="D686" i="1"/>
  <c r="D833" i="1"/>
  <c r="D986" i="1"/>
  <c r="D1039" i="1"/>
  <c r="D1045" i="1"/>
  <c r="D1063" i="1"/>
  <c r="D1075" i="1"/>
  <c r="D1087" i="1"/>
  <c r="D1099" i="1"/>
  <c r="D1111" i="1"/>
  <c r="D1123" i="1"/>
  <c r="D1135" i="1"/>
  <c r="D1147" i="1"/>
  <c r="D1159" i="1"/>
  <c r="D1172" i="1"/>
  <c r="D1183" i="1"/>
  <c r="D1195" i="1"/>
  <c r="D1208" i="1"/>
  <c r="D1219" i="1"/>
  <c r="D1222" i="1"/>
  <c r="D1243" i="1"/>
  <c r="D1256" i="1"/>
  <c r="D1267" i="1"/>
  <c r="D1271" i="1"/>
  <c r="D1363" i="1"/>
  <c r="D845" i="1"/>
  <c r="D1124" i="1"/>
  <c r="D1257" i="1"/>
  <c r="D1150" i="1"/>
  <c r="D1272" i="1"/>
  <c r="D1354" i="1"/>
  <c r="D1040" i="1"/>
  <c r="D1317" i="1"/>
  <c r="D1167" i="1"/>
  <c r="D1330" i="1"/>
  <c r="D125" i="1"/>
  <c r="D275" i="1"/>
  <c r="D422" i="1"/>
  <c r="D565" i="1"/>
  <c r="D709" i="1"/>
  <c r="D857" i="1"/>
  <c r="D1000" i="1"/>
  <c r="D1041" i="1"/>
  <c r="D1053" i="1"/>
  <c r="D1065" i="1"/>
  <c r="D1077" i="1"/>
  <c r="D1089" i="1"/>
  <c r="D1101" i="1"/>
  <c r="D1113" i="1"/>
  <c r="D1125" i="1"/>
  <c r="D1137" i="1"/>
  <c r="D1149" i="1"/>
  <c r="D1161" i="1"/>
  <c r="D1174" i="1"/>
  <c r="D1185" i="1"/>
  <c r="D1197" i="1"/>
  <c r="D1210" i="1"/>
  <c r="D1221" i="1"/>
  <c r="D1224" i="1"/>
  <c r="D1245" i="1"/>
  <c r="D1258" i="1"/>
  <c r="D1269" i="1"/>
  <c r="D1281" i="1"/>
  <c r="D1293" i="1"/>
  <c r="D1305" i="1"/>
  <c r="D1318" i="1"/>
  <c r="D1329" i="1"/>
  <c r="D1341" i="1"/>
  <c r="D1353" i="1"/>
  <c r="D1365" i="1"/>
  <c r="D142" i="1"/>
  <c r="D288" i="1"/>
  <c r="D433" i="1"/>
  <c r="D577" i="1"/>
  <c r="D721" i="1"/>
  <c r="D869" i="1"/>
  <c r="D1011" i="1"/>
  <c r="D1054" i="1"/>
  <c r="D1162" i="1"/>
  <c r="D1234" i="1"/>
  <c r="D1342" i="1"/>
</calcChain>
</file>

<file path=xl/sharedStrings.xml><?xml version="1.0" encoding="utf-8"?>
<sst xmlns="http://schemas.openxmlformats.org/spreadsheetml/2006/main" count="5003" uniqueCount="682">
  <si>
    <t>Créditos Iniciales</t>
  </si>
  <si>
    <t>Modificaciones</t>
  </si>
  <si>
    <t>Créditos Totales</t>
  </si>
  <si>
    <t>Obligaciones Reconocidas</t>
  </si>
  <si>
    <t>Pagos Realizados</t>
  </si>
  <si>
    <t>Prog.</t>
  </si>
  <si>
    <t>Econ.</t>
  </si>
  <si>
    <t>Art</t>
  </si>
  <si>
    <t>Cap</t>
  </si>
  <si>
    <t>Total general</t>
  </si>
  <si>
    <t>Suma de Créditos Iniciales</t>
  </si>
  <si>
    <t>Datos</t>
  </si>
  <si>
    <t>Suma de Modificaciones</t>
  </si>
  <si>
    <t>Suma de Créditos Totales</t>
  </si>
  <si>
    <t>Suma de Obligaciones Reconocidas</t>
  </si>
  <si>
    <t>Suma de Pagos Realizados</t>
  </si>
  <si>
    <t>Denominación</t>
  </si>
  <si>
    <t>% ejecutado OR / CT</t>
  </si>
  <si>
    <t>Gastos Autorizados</t>
  </si>
  <si>
    <t>Disposiciones ó Compromisos</t>
  </si>
  <si>
    <t>02-9121 Órganos de Gobierno</t>
  </si>
  <si>
    <t>03-9201 Secretaría General</t>
  </si>
  <si>
    <t>05-9203 Unidad de Régimen Interior</t>
  </si>
  <si>
    <t>07-9205 Imprenta Municipal</t>
  </si>
  <si>
    <t>08-9206 Archivo Municipal</t>
  </si>
  <si>
    <t>10-9207 Gobierno y Relaciones</t>
  </si>
  <si>
    <t>36-9312 Intervención General</t>
  </si>
  <si>
    <t>64-1501 Dirección del Área de Urbanismo</t>
  </si>
  <si>
    <t>21-1511 Planificación y Gestión del Urbanismo</t>
  </si>
  <si>
    <t>65-9332 Mantenimiento de Edificios e Intalaciones Municipales</t>
  </si>
  <si>
    <t>67-3411 Promoción y Fomento del Deporte</t>
  </si>
  <si>
    <t>68-9200 Dirección del Área de Participación Ciudadana</t>
  </si>
  <si>
    <t>31-9241 Participación Ciudadana</t>
  </si>
  <si>
    <t>01-0111 Deuda Pública</t>
  </si>
  <si>
    <t>53-3121 Prevención y Salud Laboral</t>
  </si>
  <si>
    <t>04-9202 Gestión de Recursos Humanos</t>
  </si>
  <si>
    <t>06-9204 Tecnologías de la Información y Comunicación</t>
  </si>
  <si>
    <t>54-9209 Dirección del Área de Planificación y Recursos</t>
  </si>
  <si>
    <t>09-9231 Información, Registro y Gestión del Padrón</t>
  </si>
  <si>
    <t>62-9291 Imprevistos y Contingencias de Ejecución</t>
  </si>
  <si>
    <t>34-9311 Planificación Económico Financiera</t>
  </si>
  <si>
    <t>35-9321 Gestión de Ingresos e Inspección</t>
  </si>
  <si>
    <t>56-9331 Gestión del Patromonio</t>
  </si>
  <si>
    <t>44-9341 Tesorería y Recaudación</t>
  </si>
  <si>
    <t>11-4301 Dirección del Área de Innovación</t>
  </si>
  <si>
    <t>69-4314 Fomento del Comercio</t>
  </si>
  <si>
    <t>24-4331 Desarrollo Empresarial</t>
  </si>
  <si>
    <t>66-2314 Centro de Programas Juveniles</t>
  </si>
  <si>
    <t>71-3202 Dirección del Área de Educación</t>
  </si>
  <si>
    <t>72-3231 Escuelas Infantiles</t>
  </si>
  <si>
    <t>20-3232 Conservación y Mantenimiento Centros Educación Infantil y Primaria</t>
  </si>
  <si>
    <t>73-3261 Servicios Complementarios de Educación</t>
  </si>
  <si>
    <t>28-3321 Bibliotecas Públicas</t>
  </si>
  <si>
    <t>80-1623 Tratamiento de Residuos</t>
  </si>
  <si>
    <t>75-1701 Dirección del Área de Medio Ambiente</t>
  </si>
  <si>
    <t>23-1711 Parques y Jardines</t>
  </si>
  <si>
    <t>26-1721 Protección del Medio Ambiente</t>
  </si>
  <si>
    <t>76-1301 Dirección del Área de Movilidad y Espacio Urbano</t>
  </si>
  <si>
    <t>40-1341 Movilidad</t>
  </si>
  <si>
    <t>27-1513 Licencias Urbanísticas</t>
  </si>
  <si>
    <t>32-1532 Pavimentación Vías Públicas y Otros Servicios Urbanísticos</t>
  </si>
  <si>
    <t>61-1651 Alumbrado Público</t>
  </si>
  <si>
    <t>33-4411 Transporte Colectivo Urbano de Viajeros</t>
  </si>
  <si>
    <t>78-3301 Dirección del Área del Cultura</t>
  </si>
  <si>
    <t>29-3341 Coordinación de Políticas Culturales</t>
  </si>
  <si>
    <t>79-4321 Turismo</t>
  </si>
  <si>
    <t>16-2311 Intervención Social</t>
  </si>
  <si>
    <t>57-2312 Iniciativas Sociales</t>
  </si>
  <si>
    <t>15-2313 Dirección Área de Servicios Sociales</t>
  </si>
  <si>
    <t>30-2316 Medicación Comunitaria</t>
  </si>
  <si>
    <t>58-2412 Formación para el Empleo</t>
  </si>
  <si>
    <t>39-1302 Dirección del Área de Salud Pública y Seguridad Ciudadana</t>
  </si>
  <si>
    <t>13-1321 Policía Municipal</t>
  </si>
  <si>
    <t>77-1351 Protección Civil</t>
  </si>
  <si>
    <t>14-1361 Prevención y Extinción de Incendios</t>
  </si>
  <si>
    <t>25-1621 Servicio de Limpieza</t>
  </si>
  <si>
    <t>63-1631 Limpieza Viaria</t>
  </si>
  <si>
    <t>18-3111 Protección de la Salubridad Pública</t>
  </si>
  <si>
    <t>Suma de Gastos Autorizados</t>
  </si>
  <si>
    <t>Suma de Disposiciones ó Compromisos</t>
  </si>
  <si>
    <t>81-9333 Patrimonio IFS Área 03</t>
  </si>
  <si>
    <t>86-9337 Patrominio IFS Área 09</t>
  </si>
  <si>
    <t>90-9339 Patrimonio IFS Área 05</t>
  </si>
  <si>
    <t>45-1641 Servicios funerarios</t>
  </si>
  <si>
    <t>Actuaciones en materia de comercio minorista</t>
  </si>
  <si>
    <t>DENOMINACIÓN2</t>
  </si>
  <si>
    <t>Org 1</t>
  </si>
  <si>
    <t>Org 2</t>
  </si>
  <si>
    <t>37-4312 Mercados</t>
  </si>
  <si>
    <t>01</t>
  </si>
  <si>
    <t>9121</t>
  </si>
  <si>
    <t>9201</t>
  </si>
  <si>
    <t>9203</t>
  </si>
  <si>
    <t>9205</t>
  </si>
  <si>
    <t>9206</t>
  </si>
  <si>
    <t>9207</t>
  </si>
  <si>
    <t>9312</t>
  </si>
  <si>
    <t>02</t>
  </si>
  <si>
    <t>1501</t>
  </si>
  <si>
    <t>1511</t>
  </si>
  <si>
    <t>9331</t>
  </si>
  <si>
    <t>9332</t>
  </si>
  <si>
    <t>03</t>
  </si>
  <si>
    <t>3411</t>
  </si>
  <si>
    <t>9200</t>
  </si>
  <si>
    <t>9241</t>
  </si>
  <si>
    <t>04</t>
  </si>
  <si>
    <t>0111</t>
  </si>
  <si>
    <t>3121</t>
  </si>
  <si>
    <t>9202</t>
  </si>
  <si>
    <t>9204</t>
  </si>
  <si>
    <t>9209</t>
  </si>
  <si>
    <t>9231</t>
  </si>
  <si>
    <t>9291</t>
  </si>
  <si>
    <t>9311</t>
  </si>
  <si>
    <t>9321</t>
  </si>
  <si>
    <t>9341</t>
  </si>
  <si>
    <t>05</t>
  </si>
  <si>
    <t>4301</t>
  </si>
  <si>
    <t>4312</t>
  </si>
  <si>
    <t>4314</t>
  </si>
  <si>
    <t>4331</t>
  </si>
  <si>
    <t>06</t>
  </si>
  <si>
    <t>2314</t>
  </si>
  <si>
    <t>2315</t>
  </si>
  <si>
    <t>3202</t>
  </si>
  <si>
    <t>3231</t>
  </si>
  <si>
    <t>3232</t>
  </si>
  <si>
    <t>3261</t>
  </si>
  <si>
    <t>3321</t>
  </si>
  <si>
    <t>07</t>
  </si>
  <si>
    <t>1623</t>
  </si>
  <si>
    <t>1701</t>
  </si>
  <si>
    <t>1711</t>
  </si>
  <si>
    <t>1721</t>
  </si>
  <si>
    <t>08</t>
  </si>
  <si>
    <t>1301</t>
  </si>
  <si>
    <t>1341</t>
  </si>
  <si>
    <t>1513</t>
  </si>
  <si>
    <t>1532</t>
  </si>
  <si>
    <t>1651</t>
  </si>
  <si>
    <t>4411</t>
  </si>
  <si>
    <t>09</t>
  </si>
  <si>
    <t>3341</t>
  </si>
  <si>
    <t>4321</t>
  </si>
  <si>
    <t>10</t>
  </si>
  <si>
    <t>2311</t>
  </si>
  <si>
    <t>2312</t>
  </si>
  <si>
    <t>2313</t>
  </si>
  <si>
    <t>2412</t>
  </si>
  <si>
    <t>11</t>
  </si>
  <si>
    <t>1302</t>
  </si>
  <si>
    <t>1321</t>
  </si>
  <si>
    <t>1351</t>
  </si>
  <si>
    <t>1361</t>
  </si>
  <si>
    <t>1621</t>
  </si>
  <si>
    <t>1631</t>
  </si>
  <si>
    <t>3111</t>
  </si>
  <si>
    <t>0250</t>
  </si>
  <si>
    <t>0450</t>
  </si>
  <si>
    <t>0650</t>
  </si>
  <si>
    <t>0750</t>
  </si>
  <si>
    <t>0950</t>
  </si>
  <si>
    <t>4</t>
  </si>
  <si>
    <t>Total 9121</t>
  </si>
  <si>
    <t>Secretaría General</t>
  </si>
  <si>
    <t>Total 9207</t>
  </si>
  <si>
    <t>Intervención General</t>
  </si>
  <si>
    <t>Total 01</t>
  </si>
  <si>
    <t>Total 1501</t>
  </si>
  <si>
    <t>Total 02</t>
  </si>
  <si>
    <t>Total 9241</t>
  </si>
  <si>
    <t>Total 03</t>
  </si>
  <si>
    <t>Total 9231</t>
  </si>
  <si>
    <t>Total 04</t>
  </si>
  <si>
    <t>Mercados</t>
  </si>
  <si>
    <t>Total Mercados</t>
  </si>
  <si>
    <t>Total 4312</t>
  </si>
  <si>
    <t>Total Actuaciones en materia de comercio minorista</t>
  </si>
  <si>
    <t>Total 4314</t>
  </si>
  <si>
    <t>Total 4331</t>
  </si>
  <si>
    <t>Total 05</t>
  </si>
  <si>
    <t>Total 2314</t>
  </si>
  <si>
    <t>Total 2315</t>
  </si>
  <si>
    <t>Total 3321</t>
  </si>
  <si>
    <t>Total 06</t>
  </si>
  <si>
    <t>Total 1701</t>
  </si>
  <si>
    <t>Total 1711</t>
  </si>
  <si>
    <t>Total 1721</t>
  </si>
  <si>
    <t>Total 07</t>
  </si>
  <si>
    <t>Movilidad</t>
  </si>
  <si>
    <t>Total Movilidad</t>
  </si>
  <si>
    <t>Total 1341</t>
  </si>
  <si>
    <t>Total 08</t>
  </si>
  <si>
    <t>Total 3341</t>
  </si>
  <si>
    <t>Turismo</t>
  </si>
  <si>
    <t>Total Turismo</t>
  </si>
  <si>
    <t>Total 4321</t>
  </si>
  <si>
    <t>Total 09</t>
  </si>
  <si>
    <t>Total 2311</t>
  </si>
  <si>
    <t>Total 2312</t>
  </si>
  <si>
    <t>Total 2412</t>
  </si>
  <si>
    <t>Total 10</t>
  </si>
  <si>
    <t>Total 1361</t>
  </si>
  <si>
    <t>Total 3111</t>
  </si>
  <si>
    <t>Total 11</t>
  </si>
  <si>
    <t>4322</t>
  </si>
  <si>
    <t>92-4322 Dirección del Área de Turismo Eventos y Marca Ciudad</t>
  </si>
  <si>
    <t>Total 4322</t>
  </si>
  <si>
    <t>ÓRGANOS DE GOBIERNO</t>
  </si>
  <si>
    <t>SECRETARIA GENERAL</t>
  </si>
  <si>
    <t>UNIDAD DE RÉGIMEN INTERIOR</t>
  </si>
  <si>
    <t>IMPRENTA MUNICIPAL</t>
  </si>
  <si>
    <t>ARCHIVO MUNICIPAL</t>
  </si>
  <si>
    <t>GOBIERNO Y RELACIONES</t>
  </si>
  <si>
    <t>INTERVENCIÓN GENERAL</t>
  </si>
  <si>
    <t>DIRECCIÓN DEL ÁREA DE URBANISMO Y VIVIENDA</t>
  </si>
  <si>
    <t>PLANIFICACIÓN Y GESTIÓN DEL URBANISMO</t>
  </si>
  <si>
    <t>GESTIÓN DEL PATRIMONIO</t>
  </si>
  <si>
    <t>MANTENIMIENTO DE EDIFICIOS E INSTALAC. MUNICIPALES</t>
  </si>
  <si>
    <t>PROMOCIÓN Y FOMENTO DEL DEPORTE</t>
  </si>
  <si>
    <t>DIRECCIÓN DEL ÁREA DE PARTICIPACIÓN CIUDADANA Y DEPORTES</t>
  </si>
  <si>
    <t>PARTICIPACIÓN CIUDADANA</t>
  </si>
  <si>
    <t>DEUDA PUBLICA</t>
  </si>
  <si>
    <t>PREVENCIÓN Y SALUD LABORAL</t>
  </si>
  <si>
    <t>GESTIÓN DE RECURSOS HUMANOS</t>
  </si>
  <si>
    <t>TECNOLOGÍAS DE LA INFORMACIÓN Y COMUNICACIÓN</t>
  </si>
  <si>
    <t>DIRECCIÓN DEL ÁREA DE HACIENDA, PERSONAL Y MODERNIZACIÓN ADMINISTRATIVA</t>
  </si>
  <si>
    <t>INFORMACIÓN, REGISTRO Y GESTIÓN DEL PADRÓN</t>
  </si>
  <si>
    <t>IMPREVISTOS Y CONTINGENCIAS DE EJECUCIÓN</t>
  </si>
  <si>
    <t>PLANIFICACIÓN ECONÓMICO FINANCIERA</t>
  </si>
  <si>
    <t>GESTIÓN DE INGRESOS E INSPECCIÓN</t>
  </si>
  <si>
    <t>TESORERÍA Y RECAUDACIÓN</t>
  </si>
  <si>
    <t>DIRECCIÓN DEL ÁREA DE COMERCIO, MERCADOS Y CONSUMO</t>
  </si>
  <si>
    <t xml:space="preserve">MERCADOS </t>
  </si>
  <si>
    <t>ACTUACIONES EN MATERIA DE COMERCIO MINORISTA</t>
  </si>
  <si>
    <t>DIRECCIÓN DEL ÁREA DE EDUCACIÓN Y CULTURA</t>
  </si>
  <si>
    <t>ESCUELAS INFANTILES</t>
  </si>
  <si>
    <t>CONSERV. Y MANTO. CENTROS EDUC. INFANTIL Y PRIMARIA</t>
  </si>
  <si>
    <t>SERVICIOS COMPLEMENTARIOS DE EDUCACIÓN</t>
  </si>
  <si>
    <t>BIBLIOTECAS PUBLICAS</t>
  </si>
  <si>
    <t>TRATAMIENTO DE RESIDUOS</t>
  </si>
  <si>
    <t>DIRECCIÓN DEL ÁREA DE MEDIO AMBIENTE</t>
  </si>
  <si>
    <t>PARQUES Y JARDINES</t>
  </si>
  <si>
    <t>PROTECCIÓN DEL MEDIO AMBIENTE</t>
  </si>
  <si>
    <t>DIRECCIÓN DEL ÁREA DE TRAFICO Y MOVILIDAD</t>
  </si>
  <si>
    <t>MOVILIDAD</t>
  </si>
  <si>
    <t>PAVIMENTACIÓN VÍAS PUBL. Y OT. SERV. URBANIST.</t>
  </si>
  <si>
    <t>ALUMBRADO PUBLICO</t>
  </si>
  <si>
    <t>TRANSPORTE COLECTIVO URBANO DE VIAJEROS</t>
  </si>
  <si>
    <t>DIRECCIÓN DEL ÁREA DE TURISMO, EVENTOS Y MARCA CIUDAD</t>
  </si>
  <si>
    <t>TURISMO</t>
  </si>
  <si>
    <t>INICIATIVAS SOCIALES</t>
  </si>
  <si>
    <t>DIRECCIÓN DEL ÁREA DE PERSONAS MAYORES, FAMILIA Y SERVICIOS SOCIALES</t>
  </si>
  <si>
    <t>FORMACIÓN PARA EL EMPLEO</t>
  </si>
  <si>
    <t>DIRECCIÓN DEL ÁREA DE SALUD PUBLICA Y SEGURIDAD CIUDADANA</t>
  </si>
  <si>
    <t>POLICÍA MUNICIPAL</t>
  </si>
  <si>
    <t>PROTECCIÓN CIVIL</t>
  </si>
  <si>
    <t>PREVENCIÓN Y EXTINCIÓN DE INCENDIOS</t>
  </si>
  <si>
    <t>RECOGIDA DE RESIDUOS</t>
  </si>
  <si>
    <t>LIMPIEZA VIARIA</t>
  </si>
  <si>
    <t>PROTECCIÓN DE LA SALUBRIDAD PUBLICA</t>
  </si>
  <si>
    <t>INTERVENCIÓN SOCIAL</t>
  </si>
  <si>
    <t>CENTRO DE PROGRAMAS JUVENILES</t>
  </si>
  <si>
    <t>COORDINACION DE POLITICAS CULTURALES</t>
  </si>
  <si>
    <t>DESARROLLO EMPRESARIAL</t>
  </si>
  <si>
    <t>LICENCIAS URBANISTICAS</t>
  </si>
  <si>
    <t>Desarrollo empresarial</t>
  </si>
  <si>
    <t>Unidad de régimen interior</t>
  </si>
  <si>
    <t>Imprenta municipal</t>
  </si>
  <si>
    <t>Archivo municipal</t>
  </si>
  <si>
    <t>Gobierno y relaciones</t>
  </si>
  <si>
    <t>Dirección del área de urbanismo y vivienda</t>
  </si>
  <si>
    <t>Planificación y gestión del patrimonio</t>
  </si>
  <si>
    <t xml:space="preserve">Licencias urbanísticas </t>
  </si>
  <si>
    <t>Gestión del patrimonio</t>
  </si>
  <si>
    <t>Mantenimiento de edificios e instalaciones municipales</t>
  </si>
  <si>
    <t>Promoción y fomento del deporte</t>
  </si>
  <si>
    <t>Dirección del área de participación ciudadana y deportes</t>
  </si>
  <si>
    <t>Participación ciudadana</t>
  </si>
  <si>
    <t>Deuda pública</t>
  </si>
  <si>
    <t>Prevención y salud laboral</t>
  </si>
  <si>
    <t>Gestión de recursos humanos</t>
  </si>
  <si>
    <t>Tecnologías de la información y comunicación</t>
  </si>
  <si>
    <t>Dirección del área de hacienda, personal y modernización administrativa</t>
  </si>
  <si>
    <t>Información, registro y gestión del padrón</t>
  </si>
  <si>
    <t>Imprevistos y contingencias de ejecución</t>
  </si>
  <si>
    <t>Planificación económico financiera</t>
  </si>
  <si>
    <t>Gestión de ingresos e inspección</t>
  </si>
  <si>
    <t>Tesorería y recaudación</t>
  </si>
  <si>
    <t>Dirección del área de comercio, mercados y consumo</t>
  </si>
  <si>
    <t>Dirección del área de educación y cultura</t>
  </si>
  <si>
    <t>Escuelas infantiles</t>
  </si>
  <si>
    <t>Conservación y mantenimiento de centros de educación infantil y primaria</t>
  </si>
  <si>
    <t>Servicios complementarios de educación</t>
  </si>
  <si>
    <t>Bibliotecas públicas</t>
  </si>
  <si>
    <t>Coordinación de políticas culturales</t>
  </si>
  <si>
    <t>Tratamiento de residuos</t>
  </si>
  <si>
    <t>Dirección del área de medio ambiente</t>
  </si>
  <si>
    <t>Parques y jardines</t>
  </si>
  <si>
    <t>Protección del medio ambiente</t>
  </si>
  <si>
    <t>Dirección del área de tráfico y movilidad</t>
  </si>
  <si>
    <t>Pavimentación de vías públicas y otros servicios urbanísticos</t>
  </si>
  <si>
    <t>Alumbrado público</t>
  </si>
  <si>
    <t>Transporte colectivo urbano de viajeros</t>
  </si>
  <si>
    <t>Total Gobierno y relaciones</t>
  </si>
  <si>
    <t>Total Desarrollo empresarial</t>
  </si>
  <si>
    <t>Total Dirección del área de urbanismo y vivienda</t>
  </si>
  <si>
    <t>Total Participación ciudadana</t>
  </si>
  <si>
    <t>Total Información, registro y gestión del padrón</t>
  </si>
  <si>
    <t>Total Bibliotecas públicas</t>
  </si>
  <si>
    <t>Total Coordinación de políticas culturales</t>
  </si>
  <si>
    <t>Total Dirección del área de medio ambiente</t>
  </si>
  <si>
    <t>Total Parques y jardines</t>
  </si>
  <si>
    <t>Total Protección del medio ambiente</t>
  </si>
  <si>
    <t>Dirección del área de turismo, eventos y marca ciudad</t>
  </si>
  <si>
    <t>Intervención social</t>
  </si>
  <si>
    <t>Iniciativas sociales</t>
  </si>
  <si>
    <t>Centro de programas juveniles</t>
  </si>
  <si>
    <t>Formación para el empleo</t>
  </si>
  <si>
    <t>Dirección del área de salud pública y seguridad ciudadana</t>
  </si>
  <si>
    <t>Policía municipal</t>
  </si>
  <si>
    <t>Protección civil</t>
  </si>
  <si>
    <t>Prevención y extinción de incendios</t>
  </si>
  <si>
    <t>Recogida de residuos</t>
  </si>
  <si>
    <t>Limpieza viaria</t>
  </si>
  <si>
    <t>Protección de la salubridad pública</t>
  </si>
  <si>
    <t>Órganos de gobierno</t>
  </si>
  <si>
    <t>Dirección del área de personas mayores, familia y servicios sociales</t>
  </si>
  <si>
    <t>Total Órganos de gobierno</t>
  </si>
  <si>
    <t>Total Dirección del área de turismo, eventos y marca ciudad</t>
  </si>
  <si>
    <t>Total Centro de programas juveniles</t>
  </si>
  <si>
    <t>Total Intervención social</t>
  </si>
  <si>
    <t>Total Iniciativas sociales</t>
  </si>
  <si>
    <t>Total Formación para el empleo</t>
  </si>
  <si>
    <t>Total Prevención y extinción de incendios</t>
  </si>
  <si>
    <t>Total Protección de la salubridad pública</t>
  </si>
  <si>
    <t>70-2315 Políticas de Igualdad</t>
  </si>
  <si>
    <t>Políticas de igualdad</t>
  </si>
  <si>
    <t>POLÍTICAS DE IGUALDAD</t>
  </si>
  <si>
    <t>Total Políticas de igualdad</t>
  </si>
  <si>
    <t>0850</t>
  </si>
  <si>
    <t>1</t>
  </si>
  <si>
    <t>2</t>
  </si>
  <si>
    <t>Total Secretaría General</t>
  </si>
  <si>
    <t>Total 9201</t>
  </si>
  <si>
    <t>Total 9203</t>
  </si>
  <si>
    <t>6</t>
  </si>
  <si>
    <t>Total Imprenta municipal</t>
  </si>
  <si>
    <t>Total 9205</t>
  </si>
  <si>
    <t>Total Archivo municipal</t>
  </si>
  <si>
    <t>Total 9206</t>
  </si>
  <si>
    <t>Total Intervención General</t>
  </si>
  <si>
    <t>Total 9312</t>
  </si>
  <si>
    <t>3</t>
  </si>
  <si>
    <t>7</t>
  </si>
  <si>
    <t>8</t>
  </si>
  <si>
    <t>Total Planificación y gestión del patrimonio</t>
  </si>
  <si>
    <t>Total 1511</t>
  </si>
  <si>
    <t>Total Gestión del patrimonio</t>
  </si>
  <si>
    <t>Total 9331</t>
  </si>
  <si>
    <t>Total Mantenimiento de edificios e instalaciones municipales</t>
  </si>
  <si>
    <t>Total 9332</t>
  </si>
  <si>
    <t xml:space="preserve">Total Licencias urbanísticas </t>
  </si>
  <si>
    <t>Total 1513</t>
  </si>
  <si>
    <t>Total Dirección del área de participación ciudadana y deportes</t>
  </si>
  <si>
    <t>Total 9200</t>
  </si>
  <si>
    <t>9</t>
  </si>
  <si>
    <t>Total Prevención y salud laboral</t>
  </si>
  <si>
    <t>Total 3121</t>
  </si>
  <si>
    <t>Total Gestión de recursos humanos</t>
  </si>
  <si>
    <t>Total 9202</t>
  </si>
  <si>
    <t>Total Tecnologías de la información y comunicación</t>
  </si>
  <si>
    <t>Total 9204</t>
  </si>
  <si>
    <t>Total Dirección del área de hacienda, personal y modernización administrativa</t>
  </si>
  <si>
    <t>Total 9209</t>
  </si>
  <si>
    <t>5</t>
  </si>
  <si>
    <t>Total Planificación económico financiera</t>
  </si>
  <si>
    <t>Total 9311</t>
  </si>
  <si>
    <t>Total Gestión de ingresos e inspección</t>
  </si>
  <si>
    <t>Total 9321</t>
  </si>
  <si>
    <t>Total Tesorería y recaudación</t>
  </si>
  <si>
    <t>Total 9341</t>
  </si>
  <si>
    <t>Total 0450</t>
  </si>
  <si>
    <t>Total Dirección del área de comercio, mercados y consumo</t>
  </si>
  <si>
    <t>Total 4301</t>
  </si>
  <si>
    <t>Total Dirección del área de educación y cultura</t>
  </si>
  <si>
    <t>Total 3202</t>
  </si>
  <si>
    <t>Total Escuelas infantiles</t>
  </si>
  <si>
    <t>Total 3231</t>
  </si>
  <si>
    <t>Total Conservación y mantenimiento de centros de educación infantil y primaria</t>
  </si>
  <si>
    <t>Total 3232</t>
  </si>
  <si>
    <t>Total Tratamiento de residuos</t>
  </si>
  <si>
    <t>Total 1623</t>
  </si>
  <si>
    <t>Total Dirección del área de tráfico y movilidad</t>
  </si>
  <si>
    <t>Total 1301</t>
  </si>
  <si>
    <t>Total Pavimentación de vías públicas y otros servicios urbanísticos</t>
  </si>
  <si>
    <t>Total 1532</t>
  </si>
  <si>
    <t>Total Alumbrado público</t>
  </si>
  <si>
    <t>Total 1651</t>
  </si>
  <si>
    <t>Total Dirección del área de personas mayores, familia y servicios sociales</t>
  </si>
  <si>
    <t>Total 2313</t>
  </si>
  <si>
    <t>Total Dirección del área de salud pública y seguridad ciudadana</t>
  </si>
  <si>
    <t>Total 1302</t>
  </si>
  <si>
    <t>Total Policía municipal</t>
  </si>
  <si>
    <t>Total 1321</t>
  </si>
  <si>
    <t>Total Recogida de residuos</t>
  </si>
  <si>
    <t>Total 1621</t>
  </si>
  <si>
    <t>Total Limpieza viaria</t>
  </si>
  <si>
    <t>Total 1631</t>
  </si>
  <si>
    <t>Retribuciones básicas.</t>
  </si>
  <si>
    <t>Sueldos del Grupo A1.</t>
  </si>
  <si>
    <t>Sueldos del Grupo A2.</t>
  </si>
  <si>
    <t>Sueldos del Grupo C1.</t>
  </si>
  <si>
    <t>Sueldos del Grupo C2.</t>
  </si>
  <si>
    <t>Trienios.</t>
  </si>
  <si>
    <t>Complemento de destino.</t>
  </si>
  <si>
    <t>Complemento específico.</t>
  </si>
  <si>
    <t>Otros complementos.</t>
  </si>
  <si>
    <t>Otras remuneraciones.</t>
  </si>
  <si>
    <t>Laboral temporal.</t>
  </si>
  <si>
    <t>Otro personal.</t>
  </si>
  <si>
    <t>Arrendamientos de maquinaria, instalaciones y utillaje.</t>
  </si>
  <si>
    <t>Arrendamientos de material de transporte.</t>
  </si>
  <si>
    <t>Reparación de edificios y otras construcciones.</t>
  </si>
  <si>
    <t>Reparación de maquinaria, instalaciones técnicas y utillaje.</t>
  </si>
  <si>
    <t>Reparación de elementos de transporte.</t>
  </si>
  <si>
    <t>Ordinario no inventariable.</t>
  </si>
  <si>
    <t>Prensa, revistas, libros y otras publicaciones.</t>
  </si>
  <si>
    <t>Energía eléctrica.</t>
  </si>
  <si>
    <t>Sumin. de material electrónico, eléctrico y de telecomunic.</t>
  </si>
  <si>
    <t>Otros suministros.</t>
  </si>
  <si>
    <t>Primas de seguros.</t>
  </si>
  <si>
    <t>Tributos.</t>
  </si>
  <si>
    <t>Publicidad y propaganda.</t>
  </si>
  <si>
    <t>Reuniones, conferencias y cursos.</t>
  </si>
  <si>
    <t>Actividades culturales y deportivas</t>
  </si>
  <si>
    <t>Otros gastos diversos</t>
  </si>
  <si>
    <t>Limpieza y aseo.</t>
  </si>
  <si>
    <t>Estudios y trabajos técnicos.</t>
  </si>
  <si>
    <t>Otros trabajos realizados por otras empresas y profes.</t>
  </si>
  <si>
    <t>Dietas del personal no directivo</t>
  </si>
  <si>
    <t>Locomoción del personal no directivo.</t>
  </si>
  <si>
    <t>Otras indemnizaciones.</t>
  </si>
  <si>
    <t>Intereses de demora.</t>
  </si>
  <si>
    <t>Promoción impulso contenidos digitales</t>
  </si>
  <si>
    <t>Otras subvenciones a Empresas privadas.</t>
  </si>
  <si>
    <t>Premios, becas, etc.</t>
  </si>
  <si>
    <t>Transf. a Fundación Gral. de la UVA</t>
  </si>
  <si>
    <t>Transf. a Fundación Parque Científico de la UVA</t>
  </si>
  <si>
    <t>Transf. Cámara Comercio VA: Plan Consolida</t>
  </si>
  <si>
    <t>Transf. Conf. Va Empresarios: Plan Traspasa</t>
  </si>
  <si>
    <t>Transf. Conf. Va Empresarios Plan Consolidad</t>
  </si>
  <si>
    <t>Transf. Asociación para el Progreso de la Dirección</t>
  </si>
  <si>
    <t>Transf. Asociación Española de valoración energética biomasa</t>
  </si>
  <si>
    <t>Transf. Parque Científico de la UVA</t>
  </si>
  <si>
    <t>Transf. UVA Instituto Inteligencia Artificial</t>
  </si>
  <si>
    <t>Transf. Confederación Vallisoletana de Empresarios</t>
  </si>
  <si>
    <t>Transf. CC.OO.</t>
  </si>
  <si>
    <t>Transf. UGT</t>
  </si>
  <si>
    <t>Transf. UVA Catedra de Sindicalismo</t>
  </si>
  <si>
    <t>Transf. Cámara de Comercio VA</t>
  </si>
  <si>
    <t>Transferencia UEMC</t>
  </si>
  <si>
    <t>Transferencia ATA</t>
  </si>
  <si>
    <t>Transferencia IBERAVAL</t>
  </si>
  <si>
    <t>Transferencia Eylo</t>
  </si>
  <si>
    <t>Transferencia TECNOVITAE</t>
  </si>
  <si>
    <t>Transferencia CEOE. Red talento vallisoletano en el exterior</t>
  </si>
  <si>
    <t>Transf. a VAGDA</t>
  </si>
  <si>
    <t>Transf. fundación Santa María la Real</t>
  </si>
  <si>
    <t>Transf. FIARECYL</t>
  </si>
  <si>
    <t>Transf. OICI</t>
  </si>
  <si>
    <t>Transf. Sundersland-Trivu</t>
  </si>
  <si>
    <t>Transf. Claudia Moller-Corea (FUVA)</t>
  </si>
  <si>
    <t>Transf. Cámara Comercio: Plan descarbonización PYMES</t>
  </si>
  <si>
    <t>Transf. CEPYME</t>
  </si>
  <si>
    <t>Transf. TRADECYL</t>
  </si>
  <si>
    <t>Transf. a fundaciones, instituciones y otras entidades</t>
  </si>
  <si>
    <t>Maquinaria, instalaciones técnicas y utillaje.</t>
  </si>
  <si>
    <t>Mobiliario.</t>
  </si>
  <si>
    <t>Equipos para procesos de información.</t>
  </si>
  <si>
    <t>Retribuciones básicas</t>
  </si>
  <si>
    <t>Transportes.</t>
  </si>
  <si>
    <t>Atenciones protocolarias y representativas.</t>
  </si>
  <si>
    <t>De los miembros de los órganos de gobierno.</t>
  </si>
  <si>
    <t>Del personal directivo.</t>
  </si>
  <si>
    <t>Otras transf. a Familias e Instituciones sin fines de lucro.</t>
  </si>
  <si>
    <t>Gratificaciones.</t>
  </si>
  <si>
    <t>Vestuario.</t>
  </si>
  <si>
    <t>Jurídicos, contenciosos.</t>
  </si>
  <si>
    <t>Horas extraordinarias</t>
  </si>
  <si>
    <t>Combustibles y carburantes.</t>
  </si>
  <si>
    <t>Productos de limpieza y aseo.</t>
  </si>
  <si>
    <t>Gastos por responsabilidad patrimonial</t>
  </si>
  <si>
    <t>A Mancomunidades.</t>
  </si>
  <si>
    <t>A otras Entidades que agrupen municipios.</t>
  </si>
  <si>
    <t>Transferencia corriente a VIVA</t>
  </si>
  <si>
    <t>Otras inver de reposic en infraest y bienes dest al uso gral</t>
  </si>
  <si>
    <t>Gastos en inversiones de carácter inmaterial.</t>
  </si>
  <si>
    <t>Transf de capital a VIVA</t>
  </si>
  <si>
    <t>A familias e instituciones sin fines de lucro</t>
  </si>
  <si>
    <t>Préstamo participativo a Sociedad Valladolid Alta Velocidad</t>
  </si>
  <si>
    <t>Anuncios por cuenta de particulares</t>
  </si>
  <si>
    <t>Arrendamientos de equipos para procesos de información.</t>
  </si>
  <si>
    <t>Inversiones en terrenos.</t>
  </si>
  <si>
    <t>Otras invers nuevas en infraest y bienes dest al uso gral</t>
  </si>
  <si>
    <t>Obras subsidiarias</t>
  </si>
  <si>
    <t>Agua.</t>
  </si>
  <si>
    <t>Gas.</t>
  </si>
  <si>
    <t>Seguridad.</t>
  </si>
  <si>
    <t>Edificios y otras construcciones.</t>
  </si>
  <si>
    <t>Transf. corriente a la F.M. Deportes</t>
  </si>
  <si>
    <t>Transferencias a Sociedades Anónimas Deportivas</t>
  </si>
  <si>
    <t>Transf. Club Deportivo Tierno Galván</t>
  </si>
  <si>
    <t>Transf. Club Deportivo Atletismo Valladolid</t>
  </si>
  <si>
    <t>Transf. Club Deportivo Parquesol Fútbol Femenino</t>
  </si>
  <si>
    <t>Transf. Real Valladolid Baloncesto</t>
  </si>
  <si>
    <t>Transf. Club Deportivo Valladolid Rugby Asociación Club</t>
  </si>
  <si>
    <t>Transf. Club Deportivo Patinaje en Línea Valladollid</t>
  </si>
  <si>
    <t>Transf. Club Deportivo Balonmano Aula</t>
  </si>
  <si>
    <t>Transf Club de Beisbol y Sofbol FIVE</t>
  </si>
  <si>
    <t>Transf. Club Deportivo Universidad Voley Femenino</t>
  </si>
  <si>
    <t>Transf. Club Deportivo Valladolid Club de Esgrima</t>
  </si>
  <si>
    <t>Transf. Club Deportivo Baloncesto en silla de ruedas</t>
  </si>
  <si>
    <t>Transf. Club Deportivo Balonmano Atlético Valladolid</t>
  </si>
  <si>
    <t>Transf. Club Deportivo San José</t>
  </si>
  <si>
    <t>Transf. Club Deportivo El Salvador Rugby</t>
  </si>
  <si>
    <t>Transf. Club Deportivo Cisne Piragüismo</t>
  </si>
  <si>
    <t>Transf. Club Deportivo Hand Vall</t>
  </si>
  <si>
    <t>Transf. Club Deportivo Rolling Lemons</t>
  </si>
  <si>
    <t>Transf. Club Deportivo Racing</t>
  </si>
  <si>
    <t>Transf. Club Deportivo ARCO</t>
  </si>
  <si>
    <t>Transf. Club Deportivo Ponce</t>
  </si>
  <si>
    <t>Transf. Club Deportivo La Victoria</t>
  </si>
  <si>
    <t>Transf. Club Deportivo Valladolid Voleibol</t>
  </si>
  <si>
    <t>Transf. Club Deportivo Unión Esgueva</t>
  </si>
  <si>
    <t>Transf. Club Deportivo ESTRIVALL</t>
  </si>
  <si>
    <t>Transf. Club Deportivo Ajedrez Promesas</t>
  </si>
  <si>
    <t>Transf. Club Deportivo Billar Valladolid</t>
  </si>
  <si>
    <t>Aportación capital F.M. Deportes</t>
  </si>
  <si>
    <t>A la Administración General de las Comunidades Autónomas.</t>
  </si>
  <si>
    <t>Transf. Federación Asociaciones de Vecinos Antonio Machado</t>
  </si>
  <si>
    <t>Transf. Asociación Pajarillos Educa</t>
  </si>
  <si>
    <t>Intereses.</t>
  </si>
  <si>
    <t>Amort de prést a l/p de entes de fuera del sector público.</t>
  </si>
  <si>
    <t>Material informático no inventariable.</t>
  </si>
  <si>
    <t>Productos farmacéuticos y material sanitario.</t>
  </si>
  <si>
    <t>Productividad.</t>
  </si>
  <si>
    <t>Seguridad Social.</t>
  </si>
  <si>
    <t>Pensiones a cargo de la Entidad local.</t>
  </si>
  <si>
    <t>Formación y perfeccionamiento del personal.</t>
  </si>
  <si>
    <t>Acción social.</t>
  </si>
  <si>
    <t>Seguros.</t>
  </si>
  <si>
    <t>Oposiciones y pruebas selectivas</t>
  </si>
  <si>
    <t>Gastos en aplicaciones informáticas.</t>
  </si>
  <si>
    <t>Anticipos al personal</t>
  </si>
  <si>
    <t>Prestamos al personal</t>
  </si>
  <si>
    <t>Servicios de Telecomunicaciones.</t>
  </si>
  <si>
    <t>Postales.</t>
  </si>
  <si>
    <t>Procesos electorales.</t>
  </si>
  <si>
    <t>Fondo de Contingencia</t>
  </si>
  <si>
    <t>Publicación en Diarios Oficiales</t>
  </si>
  <si>
    <t>Arrendamientos de edificios y otras construcciones.</t>
  </si>
  <si>
    <t>A Consorcios.</t>
  </si>
  <si>
    <t>Transf. Fed. Organizaciones Artesanas de CyL (FOACAL)</t>
  </si>
  <si>
    <t>Transf. Asociación de Ceramistas de Valladolid (ACEVA)</t>
  </si>
  <si>
    <t>Transf. FECOSVA, AVADECO y Cámara de Comercio</t>
  </si>
  <si>
    <t>Plan Infancia</t>
  </si>
  <si>
    <t>Subvenciones a asociaciones y atenciones benéficas</t>
  </si>
  <si>
    <t>Transf. Fundación Red Madre</t>
  </si>
  <si>
    <t>Transf. Asociación Movimiento contra la Intolerancia</t>
  </si>
  <si>
    <t>Transf. Asociación Casa de juventud ALESTE</t>
  </si>
  <si>
    <t>Transf. Asociación de Mujeres Rondilla</t>
  </si>
  <si>
    <t>Transf. Asociación padres de autistas y psicóticos Va/prov.</t>
  </si>
  <si>
    <t>Transf. Asociación Allende Mundi</t>
  </si>
  <si>
    <t>Otras inver de reposición asoc al func operat de los serv</t>
  </si>
  <si>
    <t>Transf. Biblioteca Entrelíneas (A.V. Unión Esgueva)</t>
  </si>
  <si>
    <t>Otras inv nuevas asoc al funcionam operativo de los serv</t>
  </si>
  <si>
    <t>Transf. corriente a la Fundación Municipal de Cultura</t>
  </si>
  <si>
    <t>Transf. a Fundación Francisco Umbral</t>
  </si>
  <si>
    <t>Transf. a Fundación Jorge Guillén</t>
  </si>
  <si>
    <t>Transf. Gremio de Libreros de Valladolid</t>
  </si>
  <si>
    <t>Transf. Instittuto Castellano y Leonés de la Lengua</t>
  </si>
  <si>
    <t>Transf. Asociación Ateneo Valladolid</t>
  </si>
  <si>
    <t>Transf. Fundación Miguel Delibes</t>
  </si>
  <si>
    <t>Transf. Asociación de Libreros de Viejo y Antiguo de CyL</t>
  </si>
  <si>
    <t>Transf. UVA: máster universitario</t>
  </si>
  <si>
    <t>Transf. Fundación Caja Negra: Crimen y Ficción</t>
  </si>
  <si>
    <t>Transf. Círculo de Recreo</t>
  </si>
  <si>
    <t>Aportación capital a F.M. Cultura</t>
  </si>
  <si>
    <t>Tran. capital a familias e instituciones sin fines de lucro.</t>
  </si>
  <si>
    <t>Transf. Círculo de Recreo de Valladolid</t>
  </si>
  <si>
    <t>Gas</t>
  </si>
  <si>
    <t>Infraestructuras y bienes naturales.</t>
  </si>
  <si>
    <t>Manutención de animales.</t>
  </si>
  <si>
    <t>Elementos de transporte.</t>
  </si>
  <si>
    <t>Ayuda entidad asociativa</t>
  </si>
  <si>
    <t>Aportación corriente a AUVASA</t>
  </si>
  <si>
    <t>A Ayuntamientos.</t>
  </si>
  <si>
    <t>Aportación de capital a AUVASA</t>
  </si>
  <si>
    <t>Arrendamientos de terrenos y bienes naturales.</t>
  </si>
  <si>
    <t>Aportación corriente a la sociedad mixta de Turismo</t>
  </si>
  <si>
    <t>Transf. Fundación Casa de la India</t>
  </si>
  <si>
    <t>Transf. convenio FUVA</t>
  </si>
  <si>
    <t>Transf. convenio Coordinadora de Peñas</t>
  </si>
  <si>
    <t>Transf. Junta de Semana Santa</t>
  </si>
  <si>
    <t>Transf. Fundación Triángulo</t>
  </si>
  <si>
    <t>Transf. ASOFED</t>
  </si>
  <si>
    <t>Transf. convenio FEVAPEÑAS</t>
  </si>
  <si>
    <t>Transf. Fundación INTRAS</t>
  </si>
  <si>
    <t>Transf. corriente a la F.M. Cultura</t>
  </si>
  <si>
    <t>Plan Municipal de Convivencia</t>
  </si>
  <si>
    <t>Observatorio de Derechos Humanos</t>
  </si>
  <si>
    <t>Atenc. beneficas ayuda a familias</t>
  </si>
  <si>
    <t>Plan Solidaridad</t>
  </si>
  <si>
    <t>Plan de Accesibilidad</t>
  </si>
  <si>
    <t>Plan Municipal de Ciudad Amigable con los Mayores</t>
  </si>
  <si>
    <t>Transf. Federación de asociaciones de personas sordas CyL</t>
  </si>
  <si>
    <t>Transf. Asociación Intern. Teléfono de la Esperanza</t>
  </si>
  <si>
    <t>Transf. Fundación Cauce</t>
  </si>
  <si>
    <t>Transf. Coordinadora O.N.G.D. Castilla y León</t>
  </si>
  <si>
    <t>Transf. Asociación familiares de enfermos de Alzheimer</t>
  </si>
  <si>
    <t>Transf. Asocición de voluntarios mayores de CyL</t>
  </si>
  <si>
    <t>Transf. UVA: alojamientos compartidos</t>
  </si>
  <si>
    <t>Transf. INEA: huertos ecológicos, envejecimiento activo</t>
  </si>
  <si>
    <t>Transf. A.C. Amigos Pueblo Saharaui CyL: vacaciones en paz</t>
  </si>
  <si>
    <t>Transf. Asociación COSOCIAL</t>
  </si>
  <si>
    <t>Transf. Universidad de la Experiencia</t>
  </si>
  <si>
    <t>Transf. Asociación Fundación Rondilla Personas Adultas</t>
  </si>
  <si>
    <t>Transf. INCIDEM</t>
  </si>
  <si>
    <t>Transf. FUNDEMUCA</t>
  </si>
  <si>
    <t>Al exterior.</t>
  </si>
  <si>
    <t>Plan de Juventud</t>
  </si>
  <si>
    <t>Plan Municipal Drogas</t>
  </si>
  <si>
    <t>Transf. Consejo Local de la Juventud.- Actividad ordinaria</t>
  </si>
  <si>
    <t>Transf. Convenio con la Cámara de Comercio</t>
  </si>
  <si>
    <t>Trasnf. Convenio SONDERSLAND</t>
  </si>
  <si>
    <t>Plan contra la violencia de género e igualdad de oportunidad</t>
  </si>
  <si>
    <t>Actuaciones de Conciliación</t>
  </si>
  <si>
    <t>Actuaciones de Inserción Laboral</t>
  </si>
  <si>
    <t>Actuaciones por la diversidad</t>
  </si>
  <si>
    <t>Transf. Asociación Rosa Chacel</t>
  </si>
  <si>
    <t>Transf. semana de la diversidad</t>
  </si>
  <si>
    <t>Transf. Secretariado Gitano: proyecto POISES</t>
  </si>
  <si>
    <t>Transf. ASIES</t>
  </si>
  <si>
    <t>Transf. Foro Feminista</t>
  </si>
  <si>
    <t>Transf. Red Madre</t>
  </si>
  <si>
    <t>Transf. PROCOMAR Valladolid Acoge</t>
  </si>
  <si>
    <t>Transf. Fundación Secretariado General Gitano</t>
  </si>
  <si>
    <t>Transf. Cruz Roja Española</t>
  </si>
  <si>
    <t>Transf. Fundación Juan Soñador</t>
  </si>
  <si>
    <t>Retrib. de funcionarios en prácticas.</t>
  </si>
  <si>
    <t>Transf. Oficina provincial de Cruz Roja</t>
  </si>
  <si>
    <t>Transf. Asociación de Salvamento y Rescate</t>
  </si>
  <si>
    <t>Transf. Asociación P. de Colaboradores de Protección Civil</t>
  </si>
  <si>
    <t>Transf. Club Deportivo Bomberos Valladolid</t>
  </si>
  <si>
    <t>Otro inmovilizado material.</t>
  </si>
  <si>
    <t>Informáticas.</t>
  </si>
  <si>
    <t>Intereses por operaciones de arrendamiento fro («leasing»).</t>
  </si>
  <si>
    <t>Transf. Colegio Oficial de Veterinarios de Vallladolid</t>
  </si>
  <si>
    <t>Transf. Hermandad de Donantes de Sangre</t>
  </si>
  <si>
    <t>Proyectos complejos.</t>
  </si>
  <si>
    <t>Productos alimenticios.</t>
  </si>
  <si>
    <t>Resto de adq de acciones dentro del sector público.</t>
  </si>
  <si>
    <t>Total 0250</t>
  </si>
  <si>
    <t>Total Promoción y fomento del deporte</t>
  </si>
  <si>
    <t>Total 3411</t>
  </si>
  <si>
    <t>Total Deuda pública</t>
  </si>
  <si>
    <t>Total 0111</t>
  </si>
  <si>
    <t>Total Imprevistos y contingencias de ejecución</t>
  </si>
  <si>
    <t>Total 9291</t>
  </si>
  <si>
    <t>Total Servicios complementarios de educación</t>
  </si>
  <si>
    <t>Total 3261</t>
  </si>
  <si>
    <t>Total 0650</t>
  </si>
  <si>
    <t>Total 0750</t>
  </si>
  <si>
    <t>Total Transporte colectivo urbano de viajeros</t>
  </si>
  <si>
    <t>Total 4411</t>
  </si>
  <si>
    <t>Total 0850</t>
  </si>
  <si>
    <t>Total 0950</t>
  </si>
  <si>
    <t>Total Protección civil</t>
  </si>
  <si>
    <t>Total 1351</t>
  </si>
  <si>
    <t>AYUNTAMIENTO DE VALLADOLID  -  ESTADO DE EJECUCIÓN PRESUPUESTO DE GASTOS - 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</si>
</sst>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sz val="10"/>
      <color indexed="8"/>
      <name val="Arial Narrow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8">
    <xf numFmtId="0" fontId="0" fillId="0" borderId="0"/>
    <xf numFmtId="0" fontId="8" fillId="0" borderId="0"/>
    <xf numFmtId="0" fontId="10" fillId="2" borderId="0" applyNumberFormat="0" applyBorder="0" applyAlignment="0" applyProtection="0"/>
    <xf numFmtId="0" fontId="9" fillId="0" borderId="1" applyNumberFormat="0" applyFill="0" applyAlignment="0" applyProtection="0"/>
    <xf numFmtId="0" fontId="6" fillId="0" borderId="0"/>
    <xf numFmtId="0" fontId="1" fillId="0" borderId="0"/>
    <xf numFmtId="0" fontId="1" fillId="0" borderId="0"/>
    <xf numFmtId="0" fontId="17" fillId="0" borderId="0"/>
  </cellStyleXfs>
  <cellXfs count="36">
    <xf numFmtId="0" fontId="0" fillId="0" borderId="0" xfId="0"/>
    <xf numFmtId="0" fontId="7" fillId="0" borderId="0" xfId="0" applyFont="1"/>
    <xf numFmtId="49" fontId="6" fillId="0" borderId="0" xfId="4" applyNumberFormat="1"/>
    <xf numFmtId="0" fontId="7" fillId="0" borderId="0" xfId="0" applyFont="1" applyAlignment="1">
      <alignment horizontal="center" vertical="center" wrapText="1"/>
    </xf>
    <xf numFmtId="0" fontId="12" fillId="0" borderId="0" xfId="0" applyFont="1"/>
    <xf numFmtId="49" fontId="5" fillId="0" borderId="0" xfId="4" applyNumberFormat="1" applyFont="1"/>
    <xf numFmtId="49" fontId="4" fillId="0" borderId="0" xfId="4" applyNumberFormat="1" applyFont="1"/>
    <xf numFmtId="49" fontId="3" fillId="0" borderId="0" xfId="4" applyNumberFormat="1" applyFont="1"/>
    <xf numFmtId="49" fontId="0" fillId="0" borderId="0" xfId="0" applyNumberFormat="1" applyAlignment="1">
      <alignment horizontal="right"/>
    </xf>
    <xf numFmtId="49" fontId="2" fillId="0" borderId="0" xfId="4" applyNumberFormat="1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" fontId="15" fillId="0" borderId="0" xfId="6" applyNumberFormat="1" applyFont="1"/>
    <xf numFmtId="49" fontId="15" fillId="0" borderId="0" xfId="6" applyNumberFormat="1" applyFont="1"/>
    <xf numFmtId="4" fontId="15" fillId="0" borderId="0" xfId="6" applyNumberFormat="1" applyFont="1"/>
    <xf numFmtId="49" fontId="13" fillId="0" borderId="0" xfId="0" applyNumberFormat="1" applyFont="1" applyAlignment="1">
      <alignment horizontal="center" vertical="center"/>
    </xf>
    <xf numFmtId="49" fontId="15" fillId="0" borderId="0" xfId="5" applyNumberFormat="1" applyFont="1"/>
    <xf numFmtId="49" fontId="14" fillId="0" borderId="0" xfId="0" applyNumberFormat="1" applyFont="1"/>
    <xf numFmtId="0" fontId="15" fillId="0" borderId="0" xfId="0" applyFont="1"/>
    <xf numFmtId="4" fontId="15" fillId="0" borderId="0" xfId="0" applyNumberFormat="1" applyFont="1"/>
    <xf numFmtId="0" fontId="16" fillId="0" borderId="0" xfId="0" applyFont="1"/>
    <xf numFmtId="0" fontId="16" fillId="0" borderId="0" xfId="0" pivotButton="1" applyFont="1"/>
    <xf numFmtId="4" fontId="16" fillId="0" borderId="0" xfId="0" applyNumberFormat="1" applyFont="1"/>
    <xf numFmtId="10" fontId="16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6" fillId="0" borderId="0" xfId="0" pivotButton="1" applyFont="1" applyAlignment="1">
      <alignment horizontal="center" vertical="center" wrapText="1"/>
    </xf>
    <xf numFmtId="4" fontId="0" fillId="0" borderId="0" xfId="0" applyNumberFormat="1"/>
    <xf numFmtId="0" fontId="11" fillId="0" borderId="0" xfId="0" applyFont="1" applyAlignment="1">
      <alignment horizontal="center" vertical="center"/>
    </xf>
    <xf numFmtId="0" fontId="14" fillId="0" borderId="0" xfId="0" applyNumberFormat="1" applyFont="1" applyFill="1" applyAlignment="1" applyProtection="1"/>
    <xf numFmtId="0" fontId="14" fillId="0" borderId="0" xfId="0" applyNumberFormat="1" applyFont="1" applyAlignment="1">
      <alignment vertical="center"/>
    </xf>
  </cellXfs>
  <cellStyles count="8">
    <cellStyle name="Buena" xfId="2" xr:uid="{00000000-0005-0000-0000-000000000000}"/>
    <cellStyle name="CabeceraColumnas" xfId="7" xr:uid="{78A6DCF8-02C1-47CC-9CF2-3D2ED1F4C7B6}"/>
    <cellStyle name="Normal" xfId="0" builtinId="0"/>
    <cellStyle name="Normal 2" xfId="1" xr:uid="{00000000-0005-0000-0000-000002000000}"/>
    <cellStyle name="Normal_Ejecución 31 ENERO 2024_1" xfId="5" xr:uid="{22D96168-E5A8-435D-8819-5F2076295FCC}"/>
    <cellStyle name="Normal_Ejecución 31 ENERO 2025" xfId="6" xr:uid="{3ABF4374-15DB-4D48-961C-BD93C98630B4}"/>
    <cellStyle name="Normal_Hoja2" xfId="4" xr:uid="{00000000-0005-0000-0000-000004000000}"/>
    <cellStyle name="Título 1" xfId="3" xr:uid="{00000000-0005-0000-0000-000005000000}"/>
  </cellStyles>
  <dxfs count="60"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Narrow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1" indent="0" justifyLastLine="0" shrinkToFit="0" readingOrder="0"/>
    </dxf>
    <dxf>
      <numFmt numFmtId="4" formatCode="#,##0.00"/>
    </dxf>
    <dxf>
      <numFmt numFmtId="4" formatCode="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horizontal="center" readingOrder="0"/>
    </dxf>
    <dxf>
      <alignment wrapText="1" readingOrder="0"/>
    </dxf>
    <dxf>
      <numFmt numFmtId="14" formatCode="0.00%"/>
    </dxf>
    <dxf>
      <alignment horizontal="center" readingOrder="0"/>
    </dxf>
    <dxf>
      <alignment wrapText="1" readingOrder="0"/>
    </dxf>
    <dxf>
      <font>
        <name val="Arial Narrow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olanda del Pozo Garcia" refreshedDate="46268.554888310187" createdVersion="6" refreshedVersion="8" minRefreshableVersion="3" recordCount="1410" xr:uid="{00000000-000A-0000-FFFF-FFFF06000000}">
  <cacheSource type="worksheet">
    <worksheetSource ref="B1:O1411" sheet="Ejecución 31-08-2026"/>
  </cacheSource>
  <cacheFields count="15">
    <cacheField name="Org 2" numFmtId="49">
      <sharedItems containsBlank="1" count="21">
        <s v="01"/>
        <s v="02"/>
        <s v="03"/>
        <s v="04"/>
        <s v="05"/>
        <s v="06"/>
        <s v="07"/>
        <s v="08"/>
        <s v="09"/>
        <s v="10"/>
        <s v="11"/>
        <s v="0250"/>
        <s v="0450"/>
        <s v="0650"/>
        <s v="0750"/>
        <s v="0850"/>
        <s v="0950"/>
        <m u="1"/>
        <s v="1150" u="1"/>
        <s v="1050" u="1"/>
        <s v="0550" u="1"/>
      </sharedItems>
    </cacheField>
    <cacheField name="Prog." numFmtId="49">
      <sharedItems containsMixedTypes="1" containsNumber="1" containsInteger="1" minValue="1641" maxValue="4322" count="61">
        <s v="4331"/>
        <s v="9121"/>
        <s v="9201"/>
        <s v="9203"/>
        <s v="9205"/>
        <s v="9206"/>
        <s v="9207"/>
        <s v="9312"/>
        <s v="1501"/>
        <s v="1511"/>
        <s v="1513"/>
        <s v="9331"/>
        <s v="9332"/>
        <s v="3411"/>
        <s v="9200"/>
        <s v="9241"/>
        <s v="0111"/>
        <s v="3121"/>
        <s v="9202"/>
        <s v="9204"/>
        <s v="9209"/>
        <s v="9231"/>
        <s v="9291"/>
        <s v="9311"/>
        <s v="9321"/>
        <s v="9341"/>
        <s v="4301"/>
        <s v="4312"/>
        <s v="4314"/>
        <s v="3202"/>
        <s v="3231"/>
        <s v="3232"/>
        <s v="3261"/>
        <s v="3321"/>
        <s v="3341"/>
        <s v="1623"/>
        <s v="1701"/>
        <s v="1711"/>
        <s v="1721"/>
        <s v="1301"/>
        <s v="1341"/>
        <s v="1532"/>
        <s v="1651"/>
        <s v="4411"/>
        <s v="4321"/>
        <s v="4322"/>
        <s v="2311"/>
        <s v="2312"/>
        <s v="2313"/>
        <s v="2314"/>
        <s v="2315"/>
        <s v="2412"/>
        <s v="1302"/>
        <s v="1321"/>
        <s v="1351"/>
        <s v="1361"/>
        <s v="1621"/>
        <s v="1631"/>
        <s v="3111"/>
        <n v="1641" u="1"/>
        <n v="4322" u="1"/>
      </sharedItems>
    </cacheField>
    <cacheField name="Denominación" numFmtId="0">
      <sharedItems count="94">
        <s v="Desarrollo empresarial"/>
        <s v="Órganos de gobierno"/>
        <s v="Secretaría General"/>
        <s v="Unidad de régimen interior"/>
        <s v="Imprenta municipal"/>
        <s v="Archivo municipal"/>
        <s v="Gobierno y relaciones"/>
        <s v="Intervención General"/>
        <s v="Dirección del área de urbanismo y vivienda"/>
        <s v="Planificación y gestión del patrimonio"/>
        <s v="Licencias urbanísticas "/>
        <s v="Gestión del patrimonio"/>
        <s v="Mantenimiento de edificios e instalaciones municipales"/>
        <s v="Promoción y fomento del deporte"/>
        <s v="Dirección del área de participación ciudadana y deportes"/>
        <s v="Participación ciudadana"/>
        <s v="Deuda pública"/>
        <s v="Prevención y salud laboral"/>
        <s v="Gestión de recursos humanos"/>
        <s v="Tecnologías de la información y comunicación"/>
        <s v="Dirección del área de hacienda, personal y modernización administrativa"/>
        <s v="Información, registro y gestión del padrón"/>
        <s v="Imprevistos y contingencias de ejecución"/>
        <s v="Planificación económico financiera"/>
        <s v="Gestión de ingresos e inspección"/>
        <s v="Tesorería y recaudación"/>
        <s v="Dirección del área de comercio, mercados y consumo"/>
        <s v="Mercados"/>
        <s v="Actuaciones en materia de comercio minorista"/>
        <s v="Dirección del área de educación y cultura"/>
        <s v="Escuelas infantiles"/>
        <s v="Conservación y mantenimiento de centros de educación infantil y primaria"/>
        <s v="Servicios complementarios de educación"/>
        <s v="Bibliotecas públicas"/>
        <s v="Coordinación de políticas culturales"/>
        <s v="Tratamiento de residuos"/>
        <s v="Dirección del área de medio ambiente"/>
        <s v="Parques y jardines"/>
        <s v="Protección del medio ambiente"/>
        <s v="Dirección del área de tráfico y movilidad"/>
        <s v="Movilidad"/>
        <s v="Pavimentación de vías públicas y otros servicios urbanísticos"/>
        <s v="Alumbrado público"/>
        <s v="Transporte colectivo urbano de viajeros"/>
        <s v="Turismo"/>
        <s v="Dirección del área de turismo, eventos y marca ciudad"/>
        <s v="Intervención social"/>
        <s v="Iniciativas sociales"/>
        <s v="Dirección del área de personas mayores, familia y servicios sociales"/>
        <s v="Centro de programas juveniles"/>
        <s v="Políticas de igualdad"/>
        <s v="Formación para el empleo"/>
        <s v="Dirección del área de salud pública y seguridad ciudadana"/>
        <s v="Policía municipal"/>
        <s v="Protección civil"/>
        <s v="Prevención y extinción de incendios"/>
        <s v="Recogida de residuos"/>
        <s v="Limpieza viaria"/>
        <s v="Protección de la salubridad pública"/>
        <s v="Organos de gobierno" u="1"/>
        <s v="DEUDA PUBLICA" u="1"/>
        <s v="Medicación Comunitaria" u="1"/>
        <s v="Políticas de igualdad e infancia" u="1"/>
        <e v="#N/A" u="1"/>
        <s v="Actuaciones en Materia de Consumo" u="1"/>
        <s v="COORDINACION DE POLITICAS CULTURALES" u="1"/>
        <s v="MERCADOS " u="1"/>
        <s v="Dirección del Área de Urbanismo" u="1"/>
        <s v="Dirección del Área de Planificación y Recursos" u="1"/>
        <s v="Gestión del Patromonio" u="1"/>
        <s v="Dirección Área de Servicios Sociales" u="1"/>
        <s v="Dirección del Área de Movilidad y Espacio Urbano" u="1"/>
        <s v="Dirección del Área de Innovación" u="1"/>
        <s v="LICENCIAS URBANISTICAS" u="1"/>
        <s v="DIRECCIÓN DEL ÁREA DE TRAFICO Y MOVILIDAD" u="1"/>
        <s v="CONSERV. Y MANTO. CENTROS EDUC. INFANTIL Y PRIMARIA" u="1"/>
        <s v="PLANIFICACIÓN Y GESTIÓN DEL URBANISMO" u="1"/>
        <s v="Licencias Urbanísticas" u="1"/>
        <s v="MANTENIMIENTO DE EDIFICIOS E INSTALAC. MUNICIPALES" u="1"/>
        <s v="ALUMBRADO PUBLICO" u="1"/>
        <s v="Dirección del Área del Cultura" u="1"/>
        <s v="Mantenimiento de Edificios e Intalaciones Municipales" u="1"/>
        <s v="Patrimonio IFS Área 05" u="1"/>
        <s v="PROTECCIÓN DE LA SALUBRIDAD PUBLICA" u="1"/>
        <s v="Pavimentación Vías Públicas y Otros Servicios Urbanísticos" u="1"/>
        <s v="Conservación y Mantenimiento Centros Educación Infantil y Primaria" u="1"/>
        <s v="Servicios funerarios" u="1"/>
        <s v="Dirección del Área de Educación" u="1"/>
        <s v="PAVIMENTACIÓN VÍAS PUBL. Y OT. SERV. URBANIST." u="1"/>
        <s v="BIBLIOTECAS PUBLICAS" u="1"/>
        <s v="DIRECCIÓN DEL ÁREA DE SALUD PUBLICA Y SEGURIDAD CIUDADANA" u="1"/>
        <s v="Dirección del Área de Participación Ciudadana" u="1"/>
        <s v="SECRETARIA GENERAL" u="1"/>
        <s v="Promoción y Gestión de la Vivienda" u="1"/>
      </sharedItems>
    </cacheField>
    <cacheField name="Cap" numFmtId="0">
      <sharedItems count="10">
        <s v="1"/>
        <s v="2"/>
        <s v="3"/>
        <s v="4"/>
        <s v="6"/>
        <s v="7"/>
        <s v="8"/>
        <s v="9"/>
        <s v="5"/>
        <s v="" u="1"/>
      </sharedItems>
    </cacheField>
    <cacheField name="Art" numFmtId="0">
      <sharedItems/>
    </cacheField>
    <cacheField name="Econ." numFmtId="0">
      <sharedItems containsSemiMixedTypes="0" containsString="0" containsNumber="1" containsInteger="1" minValue="120" maxValue="85090"/>
    </cacheField>
    <cacheField name="DENOMINACIÓN2" numFmtId="0">
      <sharedItems/>
    </cacheField>
    <cacheField name="Créditos Iniciales" numFmtId="4">
      <sharedItems containsSemiMixedTypes="0" containsString="0" containsNumber="1" containsInteger="1" minValue="0" maxValue="27274948"/>
    </cacheField>
    <cacheField name="Modificaciones" numFmtId="4">
      <sharedItems containsSemiMixedTypes="0" containsString="0" containsNumber="1" minValue="-400000" maxValue="5187108.57"/>
    </cacheField>
    <cacheField name="Créditos Totales" numFmtId="4">
      <sharedItems containsSemiMixedTypes="0" containsString="0" containsNumber="1" minValue="0" maxValue="27339922.199999999"/>
    </cacheField>
    <cacheField name="Gastos Autorizados" numFmtId="4">
      <sharedItems containsSemiMixedTypes="0" containsString="0" containsNumber="1" minValue="0" maxValue="26261133.48"/>
    </cacheField>
    <cacheField name="Disposiciones ó Compromisos" numFmtId="4">
      <sharedItems containsSemiMixedTypes="0" containsString="0" containsNumber="1" minValue="0" maxValue="26261133.48"/>
    </cacheField>
    <cacheField name="Obligaciones Reconocidas" numFmtId="4">
      <sharedItems containsSemiMixedTypes="0" containsString="0" containsNumber="1" minValue="0" maxValue="22801571.559999999"/>
    </cacheField>
    <cacheField name="Pagos Realizados" numFmtId="4">
      <sharedItems containsSemiMixedTypes="0" containsString="0" containsNumber="1" minValue="0" maxValue="22801571.559999999"/>
    </cacheField>
    <cacheField name="Ejecución" numFmtId="0" formula="IF('Créditos Totales'&lt;&gt;0,'Obligaciones Reconocidas'/'Créditos Totales',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0">
  <r>
    <x v="0"/>
    <x v="0"/>
    <x v="0"/>
    <x v="0"/>
    <s v="11"/>
    <n v="11000"/>
    <s v="Retribuciones básicas."/>
    <n v="80476"/>
    <n v="0"/>
    <n v="80476"/>
    <n v="75000"/>
    <n v="75000"/>
    <n v="52510.5"/>
    <n v="52510.5"/>
  </r>
  <r>
    <x v="0"/>
    <x v="0"/>
    <x v="0"/>
    <x v="0"/>
    <s v="12"/>
    <n v="12000"/>
    <s v="Sueldos del Grupo A1."/>
    <n v="45219"/>
    <n v="0"/>
    <n v="45219"/>
    <n v="39100"/>
    <n v="39100"/>
    <n v="23907.94"/>
    <n v="23907.94"/>
  </r>
  <r>
    <x v="0"/>
    <x v="0"/>
    <x v="0"/>
    <x v="0"/>
    <s v="12"/>
    <n v="12001"/>
    <s v="Sueldos del Grupo A2."/>
    <n v="111337"/>
    <n v="0"/>
    <n v="111337"/>
    <n v="97530"/>
    <n v="97530"/>
    <n v="59416.61"/>
    <n v="59416.61"/>
  </r>
  <r>
    <x v="0"/>
    <x v="0"/>
    <x v="0"/>
    <x v="0"/>
    <s v="12"/>
    <n v="12003"/>
    <s v="Sueldos del Grupo C1."/>
    <n v="12182"/>
    <n v="0"/>
    <n v="12182"/>
    <n v="0"/>
    <n v="0"/>
    <n v="0"/>
    <n v="0"/>
  </r>
  <r>
    <x v="0"/>
    <x v="0"/>
    <x v="0"/>
    <x v="0"/>
    <s v="12"/>
    <n v="12004"/>
    <s v="Sueldos del Grupo C2."/>
    <n v="30977"/>
    <n v="0"/>
    <n v="30977"/>
    <n v="26500"/>
    <n v="26500"/>
    <n v="20169.82"/>
    <n v="20169.82"/>
  </r>
  <r>
    <x v="0"/>
    <x v="0"/>
    <x v="0"/>
    <x v="0"/>
    <s v="12"/>
    <n v="12006"/>
    <s v="Trienios."/>
    <n v="35675"/>
    <n v="0"/>
    <n v="35675"/>
    <n v="34920"/>
    <n v="34920"/>
    <n v="25366.98"/>
    <n v="25366.98"/>
  </r>
  <r>
    <x v="0"/>
    <x v="0"/>
    <x v="0"/>
    <x v="0"/>
    <s v="12"/>
    <n v="12100"/>
    <s v="Complemento de destino."/>
    <n v="116551"/>
    <n v="0"/>
    <n v="116551"/>
    <n v="98007"/>
    <n v="98007"/>
    <n v="60381.919999999998"/>
    <n v="60381.919999999998"/>
  </r>
  <r>
    <x v="0"/>
    <x v="0"/>
    <x v="0"/>
    <x v="0"/>
    <s v="12"/>
    <n v="12101"/>
    <s v="Complemento específico."/>
    <n v="286572"/>
    <n v="0"/>
    <n v="286572"/>
    <n v="239118"/>
    <n v="239118"/>
    <n v="153150.38"/>
    <n v="153150.38"/>
  </r>
  <r>
    <x v="0"/>
    <x v="0"/>
    <x v="0"/>
    <x v="0"/>
    <s v="12"/>
    <n v="12103"/>
    <s v="Otros complementos."/>
    <n v="19692"/>
    <n v="0"/>
    <n v="19692"/>
    <n v="24605.4"/>
    <n v="24605.4"/>
    <n v="15048.54"/>
    <n v="15048.54"/>
  </r>
  <r>
    <x v="0"/>
    <x v="0"/>
    <x v="0"/>
    <x v="0"/>
    <s v="13"/>
    <n v="13000"/>
    <s v="Retribuciones básicas."/>
    <n v="78043"/>
    <n v="0"/>
    <n v="78043"/>
    <n v="54000"/>
    <n v="54000"/>
    <n v="50782.400000000001"/>
    <n v="50782.400000000001"/>
  </r>
  <r>
    <x v="0"/>
    <x v="0"/>
    <x v="0"/>
    <x v="0"/>
    <s v="13"/>
    <n v="13002"/>
    <s v="Otras remuneraciones."/>
    <n v="71323"/>
    <n v="0"/>
    <n v="71323"/>
    <n v="56405.599999999999"/>
    <n v="56405.599999999999"/>
    <n v="49579.360000000001"/>
    <n v="49579.360000000001"/>
  </r>
  <r>
    <x v="0"/>
    <x v="0"/>
    <x v="0"/>
    <x v="0"/>
    <s v="13"/>
    <n v="131"/>
    <s v="Laboral temporal."/>
    <n v="0"/>
    <n v="0"/>
    <n v="0"/>
    <n v="38500"/>
    <n v="38500"/>
    <n v="30219.599999999999"/>
    <n v="30219.599999999999"/>
  </r>
  <r>
    <x v="0"/>
    <x v="0"/>
    <x v="0"/>
    <x v="0"/>
    <s v="14"/>
    <n v="143"/>
    <s v="Otro personal."/>
    <n v="360000"/>
    <n v="0"/>
    <n v="360000"/>
    <n v="191539.87"/>
    <n v="191539.87"/>
    <n v="138900.54999999999"/>
    <n v="138900.54999999999"/>
  </r>
  <r>
    <x v="0"/>
    <x v="0"/>
    <x v="0"/>
    <x v="1"/>
    <s v="20"/>
    <n v="203"/>
    <s v="Arrendamientos de maquinaria, instalaciones y utillaje."/>
    <n v="8200"/>
    <n v="0"/>
    <n v="8200"/>
    <n v="4721.07"/>
    <n v="4721.07"/>
    <n v="1351.03"/>
    <n v="1351.03"/>
  </r>
  <r>
    <x v="0"/>
    <x v="0"/>
    <x v="0"/>
    <x v="1"/>
    <s v="20"/>
    <n v="204"/>
    <s v="Arrendamientos de material de transporte."/>
    <n v="900"/>
    <n v="0"/>
    <n v="900"/>
    <n v="676.36"/>
    <n v="676.36"/>
    <n v="338.18"/>
    <n v="338.18"/>
  </r>
  <r>
    <x v="0"/>
    <x v="0"/>
    <x v="0"/>
    <x v="1"/>
    <s v="21"/>
    <n v="212"/>
    <s v="Reparación de edificios y otras construcciones."/>
    <n v="10000"/>
    <n v="0"/>
    <n v="10000"/>
    <n v="14705.57"/>
    <n v="11296.57"/>
    <n v="11240.41"/>
    <n v="11169.96"/>
  </r>
  <r>
    <x v="0"/>
    <x v="0"/>
    <x v="0"/>
    <x v="1"/>
    <s v="21"/>
    <n v="213"/>
    <s v="Reparación de maquinaria, instalaciones técnicas y utillaje."/>
    <n v="12000"/>
    <n v="0"/>
    <n v="12000"/>
    <n v="6114.04"/>
    <n v="6114.04"/>
    <n v="926.68"/>
    <n v="926.68"/>
  </r>
  <r>
    <x v="0"/>
    <x v="0"/>
    <x v="0"/>
    <x v="1"/>
    <s v="21"/>
    <n v="214"/>
    <s v="Reparación de elementos de transporte."/>
    <n v="1800"/>
    <n v="0"/>
    <n v="1800"/>
    <n v="925.1"/>
    <n v="925.1"/>
    <n v="734.82"/>
    <n v="734.82"/>
  </r>
  <r>
    <x v="0"/>
    <x v="0"/>
    <x v="0"/>
    <x v="1"/>
    <s v="22"/>
    <n v="22000"/>
    <s v="Ordinario no inventariable."/>
    <n v="500"/>
    <n v="0"/>
    <n v="500"/>
    <n v="0"/>
    <n v="0"/>
    <n v="0"/>
    <n v="0"/>
  </r>
  <r>
    <x v="0"/>
    <x v="0"/>
    <x v="0"/>
    <x v="1"/>
    <s v="22"/>
    <n v="22001"/>
    <s v="Prensa, revistas, libros y otras publicaciones."/>
    <n v="1500"/>
    <n v="0"/>
    <n v="1500"/>
    <n v="1457.12"/>
    <n v="1457.12"/>
    <n v="1457.12"/>
    <n v="1457.12"/>
  </r>
  <r>
    <x v="0"/>
    <x v="0"/>
    <x v="0"/>
    <x v="1"/>
    <s v="22"/>
    <n v="22100"/>
    <s v="Energía eléctrica."/>
    <n v="79200"/>
    <n v="0"/>
    <n v="79200"/>
    <n v="79200"/>
    <n v="79200"/>
    <n v="27660.45"/>
    <n v="27660.45"/>
  </r>
  <r>
    <x v="0"/>
    <x v="0"/>
    <x v="0"/>
    <x v="1"/>
    <s v="22"/>
    <n v="22112"/>
    <s v="Sumin. de material electrónico, eléctrico y de telecomunic."/>
    <n v="500"/>
    <n v="0"/>
    <n v="500"/>
    <n v="251.68"/>
    <n v="251.68"/>
    <n v="251.68"/>
    <n v="251.68"/>
  </r>
  <r>
    <x v="0"/>
    <x v="0"/>
    <x v="0"/>
    <x v="1"/>
    <s v="22"/>
    <n v="22199"/>
    <s v="Otros suministros."/>
    <n v="100"/>
    <n v="0"/>
    <n v="100"/>
    <n v="3108.59"/>
    <n v="3108.59"/>
    <n v="1101.68"/>
    <n v="1101.68"/>
  </r>
  <r>
    <x v="0"/>
    <x v="0"/>
    <x v="0"/>
    <x v="1"/>
    <s v="22"/>
    <n v="224"/>
    <s v="Primas de seguros."/>
    <n v="1000"/>
    <n v="0"/>
    <n v="1000"/>
    <n v="0"/>
    <n v="0"/>
    <n v="0"/>
    <n v="0"/>
  </r>
  <r>
    <x v="0"/>
    <x v="0"/>
    <x v="0"/>
    <x v="1"/>
    <s v="22"/>
    <n v="225"/>
    <s v="Tributos."/>
    <n v="200"/>
    <n v="0"/>
    <n v="200"/>
    <n v="0"/>
    <n v="0"/>
    <n v="0"/>
    <n v="0"/>
  </r>
  <r>
    <x v="0"/>
    <x v="0"/>
    <x v="0"/>
    <x v="1"/>
    <s v="22"/>
    <n v="22602"/>
    <s v="Publicidad y propaganda."/>
    <n v="50000"/>
    <n v="0"/>
    <n v="50000"/>
    <n v="86740.47"/>
    <n v="86740.47"/>
    <n v="30347.91"/>
    <n v="30347.91"/>
  </r>
  <r>
    <x v="0"/>
    <x v="0"/>
    <x v="0"/>
    <x v="1"/>
    <s v="22"/>
    <n v="22606"/>
    <s v="Reuniones, conferencias y cursos."/>
    <n v="6000"/>
    <n v="0"/>
    <n v="6000"/>
    <n v="0"/>
    <n v="0"/>
    <n v="0"/>
    <n v="0"/>
  </r>
  <r>
    <x v="0"/>
    <x v="0"/>
    <x v="0"/>
    <x v="1"/>
    <s v="22"/>
    <n v="22609"/>
    <s v="Actividades culturales y deportivas"/>
    <n v="0"/>
    <n v="0"/>
    <n v="0"/>
    <n v="54776.7"/>
    <n v="54776.7"/>
    <n v="54776.7"/>
    <n v="54776.7"/>
  </r>
  <r>
    <x v="0"/>
    <x v="0"/>
    <x v="0"/>
    <x v="1"/>
    <s v="22"/>
    <n v="22699"/>
    <s v="Otros gastos diversos"/>
    <n v="85000"/>
    <n v="0"/>
    <n v="85000"/>
    <n v="63327.58"/>
    <n v="63327.58"/>
    <n v="58703.47"/>
    <n v="57369.79"/>
  </r>
  <r>
    <x v="0"/>
    <x v="0"/>
    <x v="0"/>
    <x v="1"/>
    <s v="22"/>
    <n v="22700"/>
    <s v="Limpieza y aseo."/>
    <n v="90807"/>
    <n v="0"/>
    <n v="90807"/>
    <n v="88185.13"/>
    <n v="88185.13"/>
    <n v="51441.32"/>
    <n v="51441.32"/>
  </r>
  <r>
    <x v="0"/>
    <x v="0"/>
    <x v="0"/>
    <x v="1"/>
    <s v="22"/>
    <n v="22706"/>
    <s v="Estudios y trabajos técnicos."/>
    <n v="146000"/>
    <n v="0"/>
    <n v="146000"/>
    <n v="104616.6"/>
    <n v="104616.6"/>
    <n v="43802"/>
    <n v="43802"/>
  </r>
  <r>
    <x v="0"/>
    <x v="0"/>
    <x v="0"/>
    <x v="1"/>
    <s v="22"/>
    <n v="22799"/>
    <s v="Otros trabajos realizados por otras empresas y profes."/>
    <n v="1067000"/>
    <n v="-255492.21"/>
    <n v="811507.79"/>
    <n v="363294.74"/>
    <n v="342523.61"/>
    <n v="163199.60999999999"/>
    <n v="157467.5"/>
  </r>
  <r>
    <x v="0"/>
    <x v="0"/>
    <x v="0"/>
    <x v="1"/>
    <s v="23"/>
    <n v="23020"/>
    <s v="Dietas del personal no directivo"/>
    <n v="10000"/>
    <n v="0"/>
    <n v="10000"/>
    <n v="2330.5500000000002"/>
    <n v="2330.5500000000002"/>
    <n v="2330.5500000000002"/>
    <n v="2330.5500000000002"/>
  </r>
  <r>
    <x v="0"/>
    <x v="0"/>
    <x v="0"/>
    <x v="1"/>
    <s v="23"/>
    <n v="23120"/>
    <s v="Locomoción del personal no directivo."/>
    <n v="18000"/>
    <n v="0"/>
    <n v="18000"/>
    <n v="3361.86"/>
    <n v="3361.86"/>
    <n v="3361.86"/>
    <n v="3361.86"/>
  </r>
  <r>
    <x v="0"/>
    <x v="0"/>
    <x v="0"/>
    <x v="1"/>
    <s v="23"/>
    <n v="233"/>
    <s v="Otras indemnizaciones."/>
    <n v="700"/>
    <n v="0"/>
    <n v="700"/>
    <n v="0"/>
    <n v="0"/>
    <n v="0"/>
    <n v="0"/>
  </r>
  <r>
    <x v="0"/>
    <x v="0"/>
    <x v="0"/>
    <x v="2"/>
    <s v="35"/>
    <n v="352"/>
    <s v="Intereses de demora."/>
    <n v="1000"/>
    <n v="71503.710000000006"/>
    <n v="72503.710000000006"/>
    <n v="72503.710000000006"/>
    <n v="72503.710000000006"/>
    <n v="72503.710000000006"/>
    <n v="72503.710000000006"/>
  </r>
  <r>
    <x v="0"/>
    <x v="0"/>
    <x v="0"/>
    <x v="3"/>
    <s v="47"/>
    <n v="47903"/>
    <s v="Promoción impulso contenidos digitales"/>
    <n v="70000"/>
    <n v="0"/>
    <n v="70000"/>
    <n v="0"/>
    <n v="0"/>
    <n v="0"/>
    <n v="0"/>
  </r>
  <r>
    <x v="0"/>
    <x v="0"/>
    <x v="0"/>
    <x v="3"/>
    <s v="47"/>
    <n v="47999"/>
    <s v="Otras subvenciones a Empresas privadas."/>
    <n v="450000"/>
    <n v="0"/>
    <n v="450000"/>
    <n v="450000"/>
    <n v="0"/>
    <n v="0"/>
    <n v="0"/>
  </r>
  <r>
    <x v="0"/>
    <x v="0"/>
    <x v="0"/>
    <x v="3"/>
    <s v="48"/>
    <n v="481"/>
    <s v="Premios, becas, etc."/>
    <n v="117000"/>
    <n v="0"/>
    <n v="117000"/>
    <n v="50000"/>
    <n v="30433"/>
    <n v="30433"/>
    <n v="30433"/>
  </r>
  <r>
    <x v="0"/>
    <x v="0"/>
    <x v="0"/>
    <x v="3"/>
    <s v="48"/>
    <n v="48201"/>
    <s v="Transf. a Fundación Gral. de la UVA"/>
    <n v="471000"/>
    <n v="0"/>
    <n v="471000"/>
    <n v="235500"/>
    <n v="235500"/>
    <n v="0"/>
    <n v="0"/>
  </r>
  <r>
    <x v="0"/>
    <x v="0"/>
    <x v="0"/>
    <x v="3"/>
    <s v="48"/>
    <n v="48202"/>
    <s v="Transf. a Fundación Parque Científico de la UVA"/>
    <n v="193000"/>
    <n v="0"/>
    <n v="193000"/>
    <n v="38600"/>
    <n v="38600"/>
    <n v="0"/>
    <n v="0"/>
  </r>
  <r>
    <x v="0"/>
    <x v="0"/>
    <x v="0"/>
    <x v="3"/>
    <s v="48"/>
    <n v="48203"/>
    <s v="Transf. Cámara Comercio VA: Plan Consolida"/>
    <n v="160000"/>
    <n v="0"/>
    <n v="160000"/>
    <n v="80000"/>
    <n v="80000"/>
    <n v="0"/>
    <n v="0"/>
  </r>
  <r>
    <x v="0"/>
    <x v="0"/>
    <x v="0"/>
    <x v="3"/>
    <s v="48"/>
    <n v="48204"/>
    <s v="Transf. Conf. Va Empresarios: Plan Traspasa"/>
    <n v="100000"/>
    <n v="0"/>
    <n v="100000"/>
    <n v="20000"/>
    <n v="20000"/>
    <n v="0"/>
    <n v="0"/>
  </r>
  <r>
    <x v="0"/>
    <x v="0"/>
    <x v="0"/>
    <x v="3"/>
    <s v="48"/>
    <n v="48208"/>
    <s v="Transf. Conf. Va Empresarios Plan Consolidad"/>
    <n v="160000"/>
    <n v="0"/>
    <n v="160000"/>
    <n v="80000"/>
    <n v="80000"/>
    <n v="0"/>
    <n v="0"/>
  </r>
  <r>
    <x v="0"/>
    <x v="0"/>
    <x v="0"/>
    <x v="3"/>
    <s v="48"/>
    <n v="48209"/>
    <s v="Transf. Asociación para el Progreso de la Dirección"/>
    <n v="54800"/>
    <n v="0"/>
    <n v="54800"/>
    <n v="10960"/>
    <n v="10960"/>
    <n v="0"/>
    <n v="0"/>
  </r>
  <r>
    <x v="0"/>
    <x v="0"/>
    <x v="0"/>
    <x v="3"/>
    <s v="48"/>
    <n v="48210"/>
    <s v="Transf. Asociación Española de valoración energética biomasa"/>
    <n v="35000"/>
    <n v="0"/>
    <n v="35000"/>
    <n v="35000"/>
    <n v="35000"/>
    <n v="35000"/>
    <n v="35000"/>
  </r>
  <r>
    <x v="0"/>
    <x v="0"/>
    <x v="0"/>
    <x v="3"/>
    <s v="48"/>
    <n v="48211"/>
    <s v="Transf. Parque Científico de la UVA"/>
    <n v="150000"/>
    <n v="0"/>
    <n v="150000"/>
    <n v="46500"/>
    <n v="46500"/>
    <n v="0"/>
    <n v="0"/>
  </r>
  <r>
    <x v="0"/>
    <x v="0"/>
    <x v="0"/>
    <x v="3"/>
    <s v="48"/>
    <n v="48212"/>
    <s v="Transf. UVA Instituto Inteligencia Artificial"/>
    <n v="30000"/>
    <n v="0"/>
    <n v="30000"/>
    <n v="30000"/>
    <n v="30000"/>
    <n v="18000"/>
    <n v="18000"/>
  </r>
  <r>
    <x v="0"/>
    <x v="0"/>
    <x v="0"/>
    <x v="3"/>
    <s v="48"/>
    <n v="48213"/>
    <s v="Transf. Confederación Vallisoletana de Empresarios"/>
    <n v="193000"/>
    <n v="0"/>
    <n v="193000"/>
    <n v="35000"/>
    <n v="35000"/>
    <n v="35000"/>
    <n v="35000"/>
  </r>
  <r>
    <x v="0"/>
    <x v="0"/>
    <x v="0"/>
    <x v="3"/>
    <s v="48"/>
    <n v="48214"/>
    <s v="Transf. CC.OO."/>
    <n v="15000"/>
    <n v="0"/>
    <n v="15000"/>
    <n v="15000"/>
    <n v="15000"/>
    <n v="15000"/>
    <n v="15000"/>
  </r>
  <r>
    <x v="0"/>
    <x v="0"/>
    <x v="0"/>
    <x v="3"/>
    <s v="48"/>
    <n v="48215"/>
    <s v="Transf. UGT"/>
    <n v="15000"/>
    <n v="0"/>
    <n v="15000"/>
    <n v="15000"/>
    <n v="15000"/>
    <n v="15000"/>
    <n v="15000"/>
  </r>
  <r>
    <x v="0"/>
    <x v="0"/>
    <x v="0"/>
    <x v="3"/>
    <s v="48"/>
    <n v="48216"/>
    <s v="Transf. UVA Catedra de Sindicalismo"/>
    <n v="20000"/>
    <n v="0"/>
    <n v="20000"/>
    <n v="0"/>
    <n v="0"/>
    <n v="0"/>
    <n v="0"/>
  </r>
  <r>
    <x v="0"/>
    <x v="0"/>
    <x v="0"/>
    <x v="3"/>
    <s v="48"/>
    <n v="48217"/>
    <s v="Transf. Cámara de Comercio VA"/>
    <n v="50000"/>
    <n v="0"/>
    <n v="50000"/>
    <n v="10000"/>
    <n v="10000"/>
    <n v="10000"/>
    <n v="10000"/>
  </r>
  <r>
    <x v="0"/>
    <x v="0"/>
    <x v="0"/>
    <x v="3"/>
    <s v="48"/>
    <n v="48218"/>
    <s v="Transferencia UEMC"/>
    <n v="90000"/>
    <n v="0"/>
    <n v="90000"/>
    <n v="18000"/>
    <n v="18000"/>
    <n v="0"/>
    <n v="0"/>
  </r>
  <r>
    <x v="0"/>
    <x v="0"/>
    <x v="0"/>
    <x v="3"/>
    <s v="48"/>
    <n v="48219"/>
    <s v="Transferencia ATA"/>
    <n v="50000"/>
    <n v="0"/>
    <n v="50000"/>
    <n v="10000"/>
    <n v="10000"/>
    <n v="0"/>
    <n v="0"/>
  </r>
  <r>
    <x v="0"/>
    <x v="0"/>
    <x v="0"/>
    <x v="3"/>
    <s v="48"/>
    <n v="48220"/>
    <s v="Transferencia IBERAVAL"/>
    <n v="50000"/>
    <n v="0"/>
    <n v="50000"/>
    <n v="50000"/>
    <n v="50000"/>
    <n v="50000"/>
    <n v="50000"/>
  </r>
  <r>
    <x v="0"/>
    <x v="0"/>
    <x v="0"/>
    <x v="3"/>
    <s v="48"/>
    <n v="48221"/>
    <s v="Transferencia Eylo"/>
    <n v="30000"/>
    <n v="0"/>
    <n v="30000"/>
    <n v="30000"/>
    <n v="30000"/>
    <n v="30000"/>
    <n v="30000"/>
  </r>
  <r>
    <x v="0"/>
    <x v="0"/>
    <x v="0"/>
    <x v="3"/>
    <s v="48"/>
    <n v="48222"/>
    <s v="Transferencia TECNOVITAE"/>
    <n v="12000"/>
    <n v="0"/>
    <n v="12000"/>
    <n v="12000"/>
    <n v="12000"/>
    <n v="12000"/>
    <n v="12000"/>
  </r>
  <r>
    <x v="0"/>
    <x v="0"/>
    <x v="0"/>
    <x v="3"/>
    <s v="48"/>
    <n v="48225"/>
    <s v="Transferencia CEOE. Red talento vallisoletano en el exterior"/>
    <n v="80000"/>
    <n v="0"/>
    <n v="80000"/>
    <n v="16000"/>
    <n v="16000"/>
    <n v="0"/>
    <n v="0"/>
  </r>
  <r>
    <x v="0"/>
    <x v="0"/>
    <x v="0"/>
    <x v="3"/>
    <s v="48"/>
    <n v="48227"/>
    <s v="Transf. a VAGDA"/>
    <n v="40000"/>
    <n v="0"/>
    <n v="40000"/>
    <n v="0"/>
    <n v="0"/>
    <n v="0"/>
    <n v="0"/>
  </r>
  <r>
    <x v="0"/>
    <x v="0"/>
    <x v="0"/>
    <x v="3"/>
    <s v="48"/>
    <n v="48228"/>
    <s v="Transf. fundación Santa María la Real"/>
    <n v="15000"/>
    <n v="0"/>
    <n v="15000"/>
    <n v="0"/>
    <n v="0"/>
    <n v="0"/>
    <n v="0"/>
  </r>
  <r>
    <x v="0"/>
    <x v="0"/>
    <x v="0"/>
    <x v="3"/>
    <s v="48"/>
    <n v="48229"/>
    <s v="Transf. FIARECYL"/>
    <n v="20000"/>
    <n v="-20000"/>
    <n v="0"/>
    <n v="0"/>
    <n v="0"/>
    <n v="0"/>
    <n v="0"/>
  </r>
  <r>
    <x v="0"/>
    <x v="0"/>
    <x v="0"/>
    <x v="3"/>
    <s v="48"/>
    <n v="48230"/>
    <s v="Transf. OICI"/>
    <n v="60000"/>
    <n v="0"/>
    <n v="60000"/>
    <n v="60000"/>
    <n v="60000"/>
    <n v="54000"/>
    <n v="54000"/>
  </r>
  <r>
    <x v="0"/>
    <x v="0"/>
    <x v="0"/>
    <x v="3"/>
    <s v="48"/>
    <n v="48231"/>
    <s v="Transf. Sundersland-Trivu"/>
    <n v="22500"/>
    <n v="0"/>
    <n v="22500"/>
    <n v="0"/>
    <n v="0"/>
    <n v="0"/>
    <n v="0"/>
  </r>
  <r>
    <x v="0"/>
    <x v="0"/>
    <x v="0"/>
    <x v="3"/>
    <s v="48"/>
    <n v="48232"/>
    <s v="Transf. Claudia Moller-Corea (FUVA)"/>
    <n v="10000"/>
    <n v="0"/>
    <n v="10000"/>
    <n v="10000"/>
    <n v="10000"/>
    <n v="10000"/>
    <n v="10000"/>
  </r>
  <r>
    <x v="0"/>
    <x v="0"/>
    <x v="0"/>
    <x v="3"/>
    <s v="48"/>
    <n v="48233"/>
    <s v="Transf. Cámara Comercio: Plan descarbonización PYMES"/>
    <n v="50000"/>
    <n v="0"/>
    <n v="50000"/>
    <n v="0"/>
    <n v="0"/>
    <n v="0"/>
    <n v="0"/>
  </r>
  <r>
    <x v="0"/>
    <x v="0"/>
    <x v="0"/>
    <x v="3"/>
    <s v="48"/>
    <n v="48234"/>
    <s v="Transf. CEPYME"/>
    <n v="50000"/>
    <n v="0"/>
    <n v="50000"/>
    <n v="0"/>
    <n v="0"/>
    <n v="0"/>
    <n v="0"/>
  </r>
  <r>
    <x v="0"/>
    <x v="0"/>
    <x v="0"/>
    <x v="3"/>
    <s v="48"/>
    <n v="48235"/>
    <s v="Transf. TRADECYL"/>
    <n v="15000"/>
    <n v="0"/>
    <n v="15000"/>
    <n v="15000"/>
    <n v="15000"/>
    <n v="15000"/>
    <n v="15000"/>
  </r>
  <r>
    <x v="0"/>
    <x v="0"/>
    <x v="0"/>
    <x v="3"/>
    <s v="48"/>
    <n v="48299"/>
    <s v="Transf. a fundaciones, instituciones y otras entidades"/>
    <n v="122100"/>
    <n v="0"/>
    <n v="122100"/>
    <n v="175697.2"/>
    <n v="175697.2"/>
    <n v="92070"/>
    <n v="92070"/>
  </r>
  <r>
    <x v="0"/>
    <x v="0"/>
    <x v="0"/>
    <x v="4"/>
    <s v="62"/>
    <n v="622"/>
    <s v="Edificios y otras construcciones."/>
    <n v="0"/>
    <n v="46887.5"/>
    <n v="46887.5"/>
    <n v="0"/>
    <n v="0"/>
    <n v="0"/>
    <n v="0"/>
  </r>
  <r>
    <x v="0"/>
    <x v="0"/>
    <x v="0"/>
    <x v="4"/>
    <s v="62"/>
    <n v="623"/>
    <s v="Maquinaria, instalaciones técnicas y utillaje."/>
    <n v="120000"/>
    <n v="131277"/>
    <n v="251277"/>
    <n v="51980.35"/>
    <n v="51980.35"/>
    <n v="4477"/>
    <n v="4477"/>
  </r>
  <r>
    <x v="0"/>
    <x v="0"/>
    <x v="0"/>
    <x v="4"/>
    <s v="62"/>
    <n v="624"/>
    <s v="Elementos de transporte."/>
    <n v="0"/>
    <n v="35000"/>
    <n v="35000"/>
    <n v="0"/>
    <n v="0"/>
    <n v="0"/>
    <n v="0"/>
  </r>
  <r>
    <x v="0"/>
    <x v="0"/>
    <x v="0"/>
    <x v="4"/>
    <s v="62"/>
    <n v="625"/>
    <s v="Mobiliario."/>
    <n v="0"/>
    <n v="349190.67"/>
    <n v="349190.67"/>
    <n v="349190.67"/>
    <n v="349190.67"/>
    <n v="349190.67"/>
    <n v="349190.67"/>
  </r>
  <r>
    <x v="0"/>
    <x v="0"/>
    <x v="0"/>
    <x v="4"/>
    <s v="62"/>
    <n v="626"/>
    <s v="Equipos para procesos de información."/>
    <n v="0"/>
    <n v="1464027"/>
    <n v="1464027"/>
    <n v="1464027"/>
    <n v="1464027"/>
    <n v="1464027"/>
    <n v="1464027"/>
  </r>
  <r>
    <x v="0"/>
    <x v="1"/>
    <x v="1"/>
    <x v="0"/>
    <s v="10"/>
    <n v="10000"/>
    <s v="Retribuciones básicas"/>
    <n v="1415133"/>
    <n v="0"/>
    <n v="1415133"/>
    <n v="1415000"/>
    <n v="1415000"/>
    <n v="915971.3"/>
    <n v="915971.3"/>
  </r>
  <r>
    <x v="0"/>
    <x v="1"/>
    <x v="1"/>
    <x v="0"/>
    <s v="11"/>
    <n v="11000"/>
    <s v="Retribuciones básicas."/>
    <n v="883719"/>
    <n v="0"/>
    <n v="883719"/>
    <n v="872348.2"/>
    <n v="872348.2"/>
    <n v="565426.56999999995"/>
    <n v="565426.56999999995"/>
  </r>
  <r>
    <x v="0"/>
    <x v="1"/>
    <x v="1"/>
    <x v="0"/>
    <s v="12"/>
    <n v="12000"/>
    <s v="Sueldos del Grupo A1."/>
    <n v="18088"/>
    <n v="0"/>
    <n v="18088"/>
    <n v="18000"/>
    <n v="18000"/>
    <n v="11953.97"/>
    <n v="11953.97"/>
  </r>
  <r>
    <x v="0"/>
    <x v="1"/>
    <x v="1"/>
    <x v="0"/>
    <s v="12"/>
    <n v="12003"/>
    <s v="Sueldos del Grupo C1."/>
    <n v="48727"/>
    <n v="0"/>
    <n v="48727"/>
    <n v="48000"/>
    <n v="48000"/>
    <n v="25231.200000000001"/>
    <n v="25231.200000000001"/>
  </r>
  <r>
    <x v="0"/>
    <x v="1"/>
    <x v="1"/>
    <x v="0"/>
    <s v="12"/>
    <n v="12004"/>
    <s v="Sueldos del Grupo C2."/>
    <n v="0"/>
    <n v="0"/>
    <n v="0"/>
    <n v="16000"/>
    <n v="16000"/>
    <n v="5989.81"/>
    <n v="5989.81"/>
  </r>
  <r>
    <x v="0"/>
    <x v="1"/>
    <x v="1"/>
    <x v="0"/>
    <s v="12"/>
    <n v="12006"/>
    <s v="Trienios."/>
    <n v="21583"/>
    <n v="0"/>
    <n v="21583"/>
    <n v="19000"/>
    <n v="19000"/>
    <n v="14181.12"/>
    <n v="14181.12"/>
  </r>
  <r>
    <x v="0"/>
    <x v="1"/>
    <x v="1"/>
    <x v="0"/>
    <s v="12"/>
    <n v="12100"/>
    <s v="Complemento de destino."/>
    <n v="46285"/>
    <n v="0"/>
    <n v="46285"/>
    <n v="46000"/>
    <n v="46000"/>
    <n v="30005.65"/>
    <n v="30005.65"/>
  </r>
  <r>
    <x v="0"/>
    <x v="1"/>
    <x v="1"/>
    <x v="0"/>
    <s v="12"/>
    <n v="12101"/>
    <s v="Complemento específico."/>
    <n v="122810"/>
    <n v="0"/>
    <n v="122810"/>
    <n v="102000"/>
    <n v="102000"/>
    <n v="85242.13"/>
    <n v="85242.13"/>
  </r>
  <r>
    <x v="0"/>
    <x v="1"/>
    <x v="1"/>
    <x v="0"/>
    <s v="12"/>
    <n v="12103"/>
    <s v="Otros complementos."/>
    <n v="4755"/>
    <n v="0"/>
    <n v="4755"/>
    <n v="10176"/>
    <n v="10176"/>
    <n v="8065.64"/>
    <n v="8065.64"/>
  </r>
  <r>
    <x v="0"/>
    <x v="1"/>
    <x v="1"/>
    <x v="1"/>
    <s v="22"/>
    <n v="22000"/>
    <s v="Ordinario no inventariable."/>
    <n v="1000"/>
    <n v="0"/>
    <n v="1000"/>
    <n v="0"/>
    <n v="0"/>
    <n v="0"/>
    <n v="0"/>
  </r>
  <r>
    <x v="0"/>
    <x v="1"/>
    <x v="1"/>
    <x v="1"/>
    <s v="22"/>
    <n v="22001"/>
    <s v="Prensa, revistas, libros y otras publicaciones."/>
    <n v="1000"/>
    <n v="0"/>
    <n v="1000"/>
    <n v="0"/>
    <n v="0"/>
    <n v="0"/>
    <n v="0"/>
  </r>
  <r>
    <x v="0"/>
    <x v="1"/>
    <x v="1"/>
    <x v="1"/>
    <s v="22"/>
    <n v="223"/>
    <s v="Transportes."/>
    <n v="1000"/>
    <n v="0"/>
    <n v="1000"/>
    <n v="0"/>
    <n v="0"/>
    <n v="0"/>
    <n v="0"/>
  </r>
  <r>
    <x v="0"/>
    <x v="1"/>
    <x v="1"/>
    <x v="1"/>
    <s v="22"/>
    <n v="22601"/>
    <s v="Atenciones protocolarias y representativas."/>
    <n v="70000"/>
    <n v="0"/>
    <n v="70000"/>
    <n v="22203.84"/>
    <n v="22203.84"/>
    <n v="22203.84"/>
    <n v="22203.84"/>
  </r>
  <r>
    <x v="0"/>
    <x v="1"/>
    <x v="1"/>
    <x v="1"/>
    <s v="22"/>
    <n v="22699"/>
    <s v="Otros gastos diversos"/>
    <n v="0"/>
    <n v="0"/>
    <n v="0"/>
    <n v="59.95"/>
    <n v="59.95"/>
    <n v="59.95"/>
    <n v="59.95"/>
  </r>
  <r>
    <x v="0"/>
    <x v="1"/>
    <x v="1"/>
    <x v="1"/>
    <s v="23"/>
    <n v="23000"/>
    <s v="De los miembros de los órganos de gobierno."/>
    <n v="13000"/>
    <n v="0"/>
    <n v="13000"/>
    <n v="3636.48"/>
    <n v="3636.48"/>
    <n v="3636.48"/>
    <n v="3636.48"/>
  </r>
  <r>
    <x v="0"/>
    <x v="1"/>
    <x v="1"/>
    <x v="1"/>
    <s v="23"/>
    <n v="23010"/>
    <s v="Del personal directivo."/>
    <n v="1000"/>
    <n v="0"/>
    <n v="1000"/>
    <n v="0"/>
    <n v="0"/>
    <n v="0"/>
    <n v="0"/>
  </r>
  <r>
    <x v="0"/>
    <x v="1"/>
    <x v="1"/>
    <x v="1"/>
    <s v="23"/>
    <n v="23020"/>
    <s v="Dietas del personal no directivo"/>
    <n v="900"/>
    <n v="0"/>
    <n v="900"/>
    <n v="685"/>
    <n v="685"/>
    <n v="685"/>
    <n v="685"/>
  </r>
  <r>
    <x v="0"/>
    <x v="1"/>
    <x v="1"/>
    <x v="1"/>
    <s v="23"/>
    <n v="23100"/>
    <s v="De los miembros de los órganos de gobierno."/>
    <n v="13000"/>
    <n v="0"/>
    <n v="13000"/>
    <n v="4010.88"/>
    <n v="4010.88"/>
    <n v="4010.88"/>
    <n v="4010.88"/>
  </r>
  <r>
    <x v="0"/>
    <x v="1"/>
    <x v="1"/>
    <x v="1"/>
    <s v="23"/>
    <n v="23110"/>
    <s v="Del personal directivo."/>
    <n v="2000"/>
    <n v="0"/>
    <n v="2000"/>
    <n v="0"/>
    <n v="0"/>
    <n v="0"/>
    <n v="0"/>
  </r>
  <r>
    <x v="0"/>
    <x v="1"/>
    <x v="1"/>
    <x v="1"/>
    <s v="23"/>
    <n v="23120"/>
    <s v="Locomoción del personal no directivo."/>
    <n v="500"/>
    <n v="0"/>
    <n v="500"/>
    <n v="2202"/>
    <n v="2202"/>
    <n v="2202"/>
    <n v="2202"/>
  </r>
  <r>
    <x v="0"/>
    <x v="1"/>
    <x v="1"/>
    <x v="3"/>
    <s v="48"/>
    <n v="48999"/>
    <s v="Otras transf. a Familias e Instituciones sin fines de lucro."/>
    <n v="87165"/>
    <n v="0"/>
    <n v="87165"/>
    <n v="87164.99"/>
    <n v="87164.99"/>
    <n v="58109.919999999998"/>
    <n v="58109.919999999998"/>
  </r>
  <r>
    <x v="0"/>
    <x v="2"/>
    <x v="2"/>
    <x v="0"/>
    <s v="12"/>
    <n v="12000"/>
    <s v="Sueldos del Grupo A1."/>
    <n v="253228"/>
    <n v="0"/>
    <n v="253228"/>
    <n v="217000"/>
    <n v="217000"/>
    <n v="152069.41"/>
    <n v="152069.41"/>
  </r>
  <r>
    <x v="0"/>
    <x v="2"/>
    <x v="2"/>
    <x v="0"/>
    <s v="12"/>
    <n v="12001"/>
    <s v="Sueldos del Grupo A2."/>
    <n v="15905"/>
    <n v="0"/>
    <n v="15905"/>
    <n v="15000"/>
    <n v="15000"/>
    <n v="10470.99"/>
    <n v="10470.99"/>
  </r>
  <r>
    <x v="0"/>
    <x v="2"/>
    <x v="2"/>
    <x v="0"/>
    <s v="12"/>
    <n v="12003"/>
    <s v="Sueldos del Grupo C1."/>
    <n v="85272"/>
    <n v="0"/>
    <n v="85272"/>
    <n v="60000"/>
    <n v="60000"/>
    <n v="39917.300000000003"/>
    <n v="39917.300000000003"/>
  </r>
  <r>
    <x v="0"/>
    <x v="2"/>
    <x v="2"/>
    <x v="0"/>
    <s v="12"/>
    <n v="12004"/>
    <s v="Sueldos del Grupo C2."/>
    <n v="30977"/>
    <n v="0"/>
    <n v="30977"/>
    <n v="46480"/>
    <n v="46480"/>
    <n v="21258.639999999999"/>
    <n v="21258.639999999999"/>
  </r>
  <r>
    <x v="0"/>
    <x v="2"/>
    <x v="2"/>
    <x v="0"/>
    <s v="12"/>
    <n v="12006"/>
    <s v="Trienios."/>
    <n v="88286"/>
    <n v="0"/>
    <n v="88286"/>
    <n v="88000"/>
    <n v="88000"/>
    <n v="62317.08"/>
    <n v="62317.08"/>
  </r>
  <r>
    <x v="0"/>
    <x v="2"/>
    <x v="2"/>
    <x v="0"/>
    <s v="12"/>
    <n v="12100"/>
    <s v="Complemento de destino."/>
    <n v="267335"/>
    <n v="0"/>
    <n v="267335"/>
    <n v="187838"/>
    <n v="187838"/>
    <n v="158522.42000000001"/>
    <n v="158522.42000000001"/>
  </r>
  <r>
    <x v="0"/>
    <x v="2"/>
    <x v="2"/>
    <x v="0"/>
    <s v="12"/>
    <n v="12101"/>
    <s v="Complemento específico."/>
    <n v="709253"/>
    <n v="0"/>
    <n v="709253"/>
    <n v="498972"/>
    <n v="498972"/>
    <n v="426035.59"/>
    <n v="426035.59"/>
  </r>
  <r>
    <x v="0"/>
    <x v="2"/>
    <x v="2"/>
    <x v="0"/>
    <s v="12"/>
    <n v="12103"/>
    <s v="Otros complementos."/>
    <n v="25630"/>
    <n v="0"/>
    <n v="25630"/>
    <n v="40602.6"/>
    <n v="40602.6"/>
    <n v="32349.94"/>
    <n v="32349.94"/>
  </r>
  <r>
    <x v="0"/>
    <x v="2"/>
    <x v="2"/>
    <x v="0"/>
    <s v="15"/>
    <n v="151"/>
    <s v="Gratificaciones."/>
    <n v="3000"/>
    <n v="0"/>
    <n v="3000"/>
    <n v="0"/>
    <n v="0"/>
    <n v="0"/>
    <n v="0"/>
  </r>
  <r>
    <x v="0"/>
    <x v="2"/>
    <x v="2"/>
    <x v="1"/>
    <s v="20"/>
    <n v="203"/>
    <s v="Arrendamientos de maquinaria, instalaciones y utillaje."/>
    <n v="8200"/>
    <n v="0"/>
    <n v="8200"/>
    <n v="4927.4799999999996"/>
    <n v="4927.4799999999996"/>
    <n v="1775.36"/>
    <n v="1775.36"/>
  </r>
  <r>
    <x v="0"/>
    <x v="2"/>
    <x v="2"/>
    <x v="1"/>
    <s v="22"/>
    <n v="22104"/>
    <s v="Vestuario."/>
    <n v="1000"/>
    <n v="0"/>
    <n v="1000"/>
    <n v="0"/>
    <n v="0"/>
    <n v="0"/>
    <n v="0"/>
  </r>
  <r>
    <x v="0"/>
    <x v="2"/>
    <x v="2"/>
    <x v="1"/>
    <s v="22"/>
    <n v="22604"/>
    <s v="Jurídicos, contenciosos."/>
    <n v="119760"/>
    <n v="0"/>
    <n v="119760"/>
    <n v="55499.81"/>
    <n v="55499.81"/>
    <n v="55499.81"/>
    <n v="55499.81"/>
  </r>
  <r>
    <x v="0"/>
    <x v="2"/>
    <x v="2"/>
    <x v="1"/>
    <s v="22"/>
    <n v="22706"/>
    <s v="Estudios y trabajos técnicos."/>
    <n v="41800"/>
    <n v="-12600"/>
    <n v="29200"/>
    <n v="0"/>
    <n v="0"/>
    <n v="0"/>
    <n v="0"/>
  </r>
  <r>
    <x v="0"/>
    <x v="2"/>
    <x v="2"/>
    <x v="1"/>
    <s v="22"/>
    <n v="22799"/>
    <s v="Otros trabajos realizados por otras empresas y profes."/>
    <n v="62000"/>
    <n v="0"/>
    <n v="62000"/>
    <n v="33338.9"/>
    <n v="33338.9"/>
    <n v="18870.11"/>
    <n v="18870.11"/>
  </r>
  <r>
    <x v="0"/>
    <x v="2"/>
    <x v="2"/>
    <x v="1"/>
    <s v="23"/>
    <n v="23020"/>
    <s v="Dietas del personal no directivo"/>
    <n v="1845"/>
    <n v="0"/>
    <n v="1845"/>
    <n v="0"/>
    <n v="0"/>
    <n v="0"/>
    <n v="0"/>
  </r>
  <r>
    <x v="0"/>
    <x v="3"/>
    <x v="3"/>
    <x v="0"/>
    <s v="12"/>
    <n v="12003"/>
    <s v="Sueldos del Grupo C1."/>
    <n v="36545"/>
    <n v="0"/>
    <n v="36545"/>
    <n v="24000"/>
    <n v="24000"/>
    <n v="15966.92"/>
    <n v="15966.92"/>
  </r>
  <r>
    <x v="0"/>
    <x v="3"/>
    <x v="3"/>
    <x v="0"/>
    <s v="12"/>
    <n v="12004"/>
    <s v="Sueldos del Grupo C2."/>
    <n v="72279"/>
    <n v="0"/>
    <n v="72279"/>
    <n v="72200"/>
    <n v="72200"/>
    <n v="39251.550000000003"/>
    <n v="39251.550000000003"/>
  </r>
  <r>
    <x v="0"/>
    <x v="3"/>
    <x v="3"/>
    <x v="0"/>
    <s v="12"/>
    <n v="12006"/>
    <s v="Trienios."/>
    <n v="27042"/>
    <n v="0"/>
    <n v="27042"/>
    <n v="27000"/>
    <n v="27000"/>
    <n v="17291.38"/>
    <n v="17291.38"/>
  </r>
  <r>
    <x v="0"/>
    <x v="3"/>
    <x v="3"/>
    <x v="0"/>
    <s v="12"/>
    <n v="12100"/>
    <s v="Complemento de destino."/>
    <n v="58051"/>
    <n v="0"/>
    <n v="58051"/>
    <n v="51300"/>
    <n v="51300"/>
    <n v="29396.5"/>
    <n v="29396.5"/>
  </r>
  <r>
    <x v="0"/>
    <x v="3"/>
    <x v="3"/>
    <x v="0"/>
    <s v="12"/>
    <n v="12101"/>
    <s v="Complemento específico."/>
    <n v="156623"/>
    <n v="-15000"/>
    <n v="141623"/>
    <n v="115665.60000000001"/>
    <n v="115665.60000000001"/>
    <n v="83514.67"/>
    <n v="83514.67"/>
  </r>
  <r>
    <x v="0"/>
    <x v="3"/>
    <x v="3"/>
    <x v="0"/>
    <s v="12"/>
    <n v="12103"/>
    <s v="Otros complementos."/>
    <n v="22238"/>
    <n v="0"/>
    <n v="22238"/>
    <n v="22946.400000000001"/>
    <n v="22946.400000000001"/>
    <n v="14858.07"/>
    <n v="14858.07"/>
  </r>
  <r>
    <x v="0"/>
    <x v="3"/>
    <x v="3"/>
    <x v="0"/>
    <s v="13"/>
    <n v="13000"/>
    <s v="Retribuciones básicas."/>
    <n v="240305"/>
    <n v="0"/>
    <n v="240305"/>
    <n v="157096"/>
    <n v="157096"/>
    <n v="151896.82"/>
    <n v="151896.82"/>
  </r>
  <r>
    <x v="0"/>
    <x v="3"/>
    <x v="3"/>
    <x v="0"/>
    <s v="13"/>
    <n v="13001"/>
    <s v="Horas extraordinarias"/>
    <n v="15000"/>
    <n v="0"/>
    <n v="15000"/>
    <n v="14305.5"/>
    <n v="14305.5"/>
    <n v="5710.58"/>
    <n v="5710.58"/>
  </r>
  <r>
    <x v="0"/>
    <x v="3"/>
    <x v="3"/>
    <x v="0"/>
    <s v="13"/>
    <n v="13002"/>
    <s v="Otras remuneraciones."/>
    <n v="202881"/>
    <n v="0"/>
    <n v="202881"/>
    <n v="158988.79999999999"/>
    <n v="158988.79999999999"/>
    <n v="152006.9"/>
    <n v="152006.9"/>
  </r>
  <r>
    <x v="0"/>
    <x v="3"/>
    <x v="3"/>
    <x v="0"/>
    <s v="13"/>
    <n v="131"/>
    <s v="Laboral temporal."/>
    <n v="2000"/>
    <n v="0"/>
    <n v="2000"/>
    <n v="5000"/>
    <n v="5000"/>
    <n v="0"/>
    <n v="0"/>
  </r>
  <r>
    <x v="0"/>
    <x v="3"/>
    <x v="3"/>
    <x v="0"/>
    <s v="15"/>
    <n v="151"/>
    <s v="Gratificaciones."/>
    <n v="18000"/>
    <n v="15000"/>
    <n v="33000"/>
    <n v="28000"/>
    <n v="28000"/>
    <n v="16323.75"/>
    <n v="16323.75"/>
  </r>
  <r>
    <x v="0"/>
    <x v="3"/>
    <x v="3"/>
    <x v="1"/>
    <s v="20"/>
    <n v="203"/>
    <s v="Arrendamientos de maquinaria, instalaciones y utillaje."/>
    <n v="5000"/>
    <n v="0"/>
    <n v="5000"/>
    <n v="4844.59"/>
    <n v="4844.59"/>
    <n v="2912.57"/>
    <n v="2841.56"/>
  </r>
  <r>
    <x v="0"/>
    <x v="3"/>
    <x v="3"/>
    <x v="1"/>
    <s v="21"/>
    <n v="213"/>
    <s v="Reparación de maquinaria, instalaciones técnicas y utillaje."/>
    <n v="10000"/>
    <n v="0"/>
    <n v="10000"/>
    <n v="7304.38"/>
    <n v="7304.38"/>
    <n v="7225.67"/>
    <n v="7225.67"/>
  </r>
  <r>
    <x v="0"/>
    <x v="3"/>
    <x v="3"/>
    <x v="1"/>
    <s v="21"/>
    <n v="214"/>
    <s v="Reparación de elementos de transporte."/>
    <n v="5500"/>
    <n v="0"/>
    <n v="5500"/>
    <n v="4500"/>
    <n v="837.44"/>
    <n v="837.44"/>
    <n v="837.44"/>
  </r>
  <r>
    <x v="0"/>
    <x v="3"/>
    <x v="3"/>
    <x v="1"/>
    <s v="21"/>
    <n v="215"/>
    <s v="Mobiliario."/>
    <n v="2000"/>
    <n v="0"/>
    <n v="2000"/>
    <n v="535.80999999999995"/>
    <n v="535.80999999999995"/>
    <n v="535.80999999999995"/>
    <n v="535.80999999999995"/>
  </r>
  <r>
    <x v="0"/>
    <x v="3"/>
    <x v="3"/>
    <x v="1"/>
    <s v="22"/>
    <n v="22000"/>
    <s v="Ordinario no inventariable."/>
    <n v="110000"/>
    <n v="0"/>
    <n v="110000"/>
    <n v="64673.23"/>
    <n v="64673.23"/>
    <n v="19443.89"/>
    <n v="19112.23"/>
  </r>
  <r>
    <x v="0"/>
    <x v="3"/>
    <x v="3"/>
    <x v="1"/>
    <s v="22"/>
    <n v="22103"/>
    <s v="Combustibles y carburantes."/>
    <n v="9000"/>
    <n v="0"/>
    <n v="9000"/>
    <n v="11000"/>
    <n v="11000"/>
    <n v="2388.5300000000002"/>
    <n v="1275.4100000000001"/>
  </r>
  <r>
    <x v="0"/>
    <x v="3"/>
    <x v="3"/>
    <x v="1"/>
    <s v="22"/>
    <n v="22104"/>
    <s v="Vestuario."/>
    <n v="14000"/>
    <n v="0"/>
    <n v="14000"/>
    <n v="10170.09"/>
    <n v="10170.09"/>
    <n v="0"/>
    <n v="0"/>
  </r>
  <r>
    <x v="0"/>
    <x v="3"/>
    <x v="3"/>
    <x v="1"/>
    <s v="22"/>
    <n v="22110"/>
    <s v="Productos de limpieza y aseo."/>
    <n v="500"/>
    <n v="0"/>
    <n v="500"/>
    <n v="0"/>
    <n v="0"/>
    <n v="0"/>
    <n v="0"/>
  </r>
  <r>
    <x v="0"/>
    <x v="3"/>
    <x v="3"/>
    <x v="1"/>
    <s v="22"/>
    <n v="22199"/>
    <s v="Otros suministros."/>
    <n v="500"/>
    <n v="0"/>
    <n v="500"/>
    <n v="0"/>
    <n v="0"/>
    <n v="0"/>
    <n v="0"/>
  </r>
  <r>
    <x v="0"/>
    <x v="3"/>
    <x v="3"/>
    <x v="1"/>
    <s v="22"/>
    <n v="223"/>
    <s v="Transportes."/>
    <n v="1000"/>
    <n v="0"/>
    <n v="1000"/>
    <n v="57.89"/>
    <n v="57.89"/>
    <n v="57.89"/>
    <n v="57.89"/>
  </r>
  <r>
    <x v="0"/>
    <x v="3"/>
    <x v="3"/>
    <x v="1"/>
    <s v="22"/>
    <n v="22601"/>
    <s v="Atenciones protocolarias y representativas."/>
    <n v="12500"/>
    <n v="0"/>
    <n v="12500"/>
    <n v="5719.89"/>
    <n v="5719.89"/>
    <n v="5719.89"/>
    <n v="5719.89"/>
  </r>
  <r>
    <x v="0"/>
    <x v="3"/>
    <x v="3"/>
    <x v="1"/>
    <s v="22"/>
    <n v="22602"/>
    <s v="Publicidad y propaganda."/>
    <n v="3000"/>
    <n v="0"/>
    <n v="3000"/>
    <n v="3557.4"/>
    <n v="3557.4"/>
    <n v="0"/>
    <n v="0"/>
  </r>
  <r>
    <x v="0"/>
    <x v="3"/>
    <x v="3"/>
    <x v="1"/>
    <s v="22"/>
    <n v="22605"/>
    <s v="Gastos por responsabilidad patrimonial"/>
    <n v="500"/>
    <n v="0"/>
    <n v="500"/>
    <n v="0"/>
    <n v="0"/>
    <n v="0"/>
    <n v="0"/>
  </r>
  <r>
    <x v="0"/>
    <x v="3"/>
    <x v="3"/>
    <x v="1"/>
    <s v="22"/>
    <n v="22699"/>
    <s v="Otros gastos diversos"/>
    <n v="9500"/>
    <n v="0"/>
    <n v="9500"/>
    <n v="6699.72"/>
    <n v="6699.72"/>
    <n v="6699.72"/>
    <n v="6699.72"/>
  </r>
  <r>
    <x v="0"/>
    <x v="3"/>
    <x v="3"/>
    <x v="1"/>
    <s v="22"/>
    <n v="22799"/>
    <s v="Otros trabajos realizados por otras empresas y profes."/>
    <n v="8500"/>
    <n v="0"/>
    <n v="8500"/>
    <n v="0"/>
    <n v="0"/>
    <n v="0"/>
    <n v="0"/>
  </r>
  <r>
    <x v="0"/>
    <x v="3"/>
    <x v="3"/>
    <x v="1"/>
    <s v="23"/>
    <n v="23020"/>
    <s v="Dietas del personal no directivo"/>
    <n v="1000"/>
    <n v="0"/>
    <n v="1000"/>
    <n v="338.52"/>
    <n v="338.52"/>
    <n v="338.52"/>
    <n v="211.59"/>
  </r>
  <r>
    <x v="0"/>
    <x v="3"/>
    <x v="3"/>
    <x v="1"/>
    <s v="23"/>
    <n v="23120"/>
    <s v="Locomoción del personal no directivo."/>
    <n v="500"/>
    <n v="0"/>
    <n v="500"/>
    <n v="275.85000000000002"/>
    <n v="275.85000000000002"/>
    <n v="275.85000000000002"/>
    <n v="275.85000000000002"/>
  </r>
  <r>
    <x v="0"/>
    <x v="4"/>
    <x v="4"/>
    <x v="0"/>
    <s v="13"/>
    <n v="13000"/>
    <s v="Retribuciones básicas."/>
    <n v="47972"/>
    <n v="0"/>
    <n v="47972"/>
    <n v="47000"/>
    <n v="47000"/>
    <n v="31645.93"/>
    <n v="31645.93"/>
  </r>
  <r>
    <x v="0"/>
    <x v="4"/>
    <x v="4"/>
    <x v="0"/>
    <s v="13"/>
    <n v="13002"/>
    <s v="Otras remuneraciones."/>
    <n v="48447"/>
    <n v="0"/>
    <n v="48447"/>
    <n v="48270.400000000001"/>
    <n v="48270.400000000001"/>
    <n v="31441.84"/>
    <n v="31441.84"/>
  </r>
  <r>
    <x v="0"/>
    <x v="4"/>
    <x v="4"/>
    <x v="1"/>
    <s v="20"/>
    <n v="203"/>
    <s v="Arrendamientos de maquinaria, instalaciones y utillaje."/>
    <n v="12000"/>
    <n v="0"/>
    <n v="12000"/>
    <n v="8693.14"/>
    <n v="8693.14"/>
    <n v="5063.75"/>
    <n v="5063.75"/>
  </r>
  <r>
    <x v="0"/>
    <x v="4"/>
    <x v="4"/>
    <x v="1"/>
    <s v="21"/>
    <n v="213"/>
    <s v="Reparación de maquinaria, instalaciones técnicas y utillaje."/>
    <n v="9000"/>
    <n v="6000"/>
    <n v="15000"/>
    <n v="8086.39"/>
    <n v="8086.39"/>
    <n v="8028.11"/>
    <n v="8028.11"/>
  </r>
  <r>
    <x v="0"/>
    <x v="4"/>
    <x v="4"/>
    <x v="1"/>
    <s v="21"/>
    <n v="214"/>
    <s v="Reparación de elementos de transporte."/>
    <n v="500"/>
    <n v="0"/>
    <n v="500"/>
    <n v="0"/>
    <n v="0"/>
    <n v="0"/>
    <n v="0"/>
  </r>
  <r>
    <x v="0"/>
    <x v="4"/>
    <x v="4"/>
    <x v="1"/>
    <s v="22"/>
    <n v="22100"/>
    <s v="Energía eléctrica."/>
    <n v="6000"/>
    <n v="0"/>
    <n v="6000"/>
    <n v="6000"/>
    <n v="6000"/>
    <n v="1678.18"/>
    <n v="1678.18"/>
  </r>
  <r>
    <x v="0"/>
    <x v="4"/>
    <x v="4"/>
    <x v="1"/>
    <s v="22"/>
    <n v="22104"/>
    <s v="Vestuario."/>
    <n v="2000"/>
    <n v="0"/>
    <n v="2000"/>
    <n v="1483.34"/>
    <n v="1483.34"/>
    <n v="1483.34"/>
    <n v="1483.34"/>
  </r>
  <r>
    <x v="0"/>
    <x v="4"/>
    <x v="4"/>
    <x v="1"/>
    <s v="22"/>
    <n v="22199"/>
    <s v="Otros suministros."/>
    <n v="103200"/>
    <n v="-23000"/>
    <n v="80200"/>
    <n v="52162.21"/>
    <n v="52162.21"/>
    <n v="11048.28"/>
    <n v="11048.28"/>
  </r>
  <r>
    <x v="0"/>
    <x v="4"/>
    <x v="4"/>
    <x v="1"/>
    <s v="22"/>
    <n v="22699"/>
    <s v="Otros gastos diversos"/>
    <n v="2000"/>
    <n v="0"/>
    <n v="2000"/>
    <n v="0"/>
    <n v="0"/>
    <n v="0"/>
    <n v="0"/>
  </r>
  <r>
    <x v="0"/>
    <x v="4"/>
    <x v="4"/>
    <x v="4"/>
    <s v="62"/>
    <n v="623"/>
    <s v="Maquinaria, instalaciones técnicas y utillaje."/>
    <n v="3000"/>
    <n v="0"/>
    <n v="3000"/>
    <n v="2676.52"/>
    <n v="2676.52"/>
    <n v="2676.52"/>
    <n v="2676.52"/>
  </r>
  <r>
    <x v="0"/>
    <x v="5"/>
    <x v="5"/>
    <x v="0"/>
    <s v="12"/>
    <n v="12000"/>
    <s v="Sueldos del Grupo A1."/>
    <n v="18088"/>
    <n v="0"/>
    <n v="18088"/>
    <n v="18000"/>
    <n v="18000"/>
    <n v="11953.97"/>
    <n v="11953.97"/>
  </r>
  <r>
    <x v="0"/>
    <x v="5"/>
    <x v="5"/>
    <x v="0"/>
    <s v="12"/>
    <n v="12001"/>
    <s v="Sueldos del Grupo A2."/>
    <n v="95432"/>
    <n v="0"/>
    <n v="95432"/>
    <n v="80500"/>
    <n v="80500"/>
    <n v="55674.38"/>
    <n v="55674.38"/>
  </r>
  <r>
    <x v="0"/>
    <x v="5"/>
    <x v="5"/>
    <x v="0"/>
    <s v="12"/>
    <n v="12003"/>
    <s v="Sueldos del Grupo C1."/>
    <n v="12182"/>
    <n v="0"/>
    <n v="12182"/>
    <n v="21810"/>
    <n v="21810"/>
    <n v="7983.46"/>
    <n v="7983.46"/>
  </r>
  <r>
    <x v="0"/>
    <x v="5"/>
    <x v="5"/>
    <x v="0"/>
    <s v="12"/>
    <n v="12004"/>
    <s v="Sueldos del Grupo C2."/>
    <n v="10326"/>
    <n v="0"/>
    <n v="10326"/>
    <n v="19368"/>
    <n v="19368"/>
    <n v="12049.69"/>
    <n v="12049.69"/>
  </r>
  <r>
    <x v="0"/>
    <x v="5"/>
    <x v="5"/>
    <x v="0"/>
    <s v="12"/>
    <n v="12006"/>
    <s v="Trienios."/>
    <n v="25681"/>
    <n v="0"/>
    <n v="25681"/>
    <n v="25000"/>
    <n v="25000"/>
    <n v="19306.009999999998"/>
    <n v="19306.009999999998"/>
  </r>
  <r>
    <x v="0"/>
    <x v="5"/>
    <x v="5"/>
    <x v="0"/>
    <s v="12"/>
    <n v="12100"/>
    <s v="Complemento de destino."/>
    <n v="80771"/>
    <n v="0"/>
    <n v="80771"/>
    <n v="81012"/>
    <n v="81012"/>
    <n v="50287.03"/>
    <n v="50287.03"/>
  </r>
  <r>
    <x v="0"/>
    <x v="5"/>
    <x v="5"/>
    <x v="0"/>
    <s v="12"/>
    <n v="12101"/>
    <s v="Complemento específico."/>
    <n v="202084"/>
    <n v="0"/>
    <n v="202084"/>
    <n v="176800"/>
    <n v="176800"/>
    <n v="130317.68"/>
    <n v="130317.68"/>
  </r>
  <r>
    <x v="0"/>
    <x v="5"/>
    <x v="5"/>
    <x v="0"/>
    <s v="12"/>
    <n v="12103"/>
    <s v="Otros complementos."/>
    <n v="10470"/>
    <n v="0"/>
    <n v="10470"/>
    <n v="10997.85"/>
    <n v="10997.85"/>
    <n v="9945.49"/>
    <n v="9945.49"/>
  </r>
  <r>
    <x v="0"/>
    <x v="5"/>
    <x v="5"/>
    <x v="0"/>
    <s v="13"/>
    <n v="13000"/>
    <s v="Retribuciones básicas."/>
    <n v="40760"/>
    <n v="0"/>
    <n v="40760"/>
    <n v="34000"/>
    <n v="34000"/>
    <n v="22099.14"/>
    <n v="22099.14"/>
  </r>
  <r>
    <x v="0"/>
    <x v="5"/>
    <x v="5"/>
    <x v="0"/>
    <s v="13"/>
    <n v="13002"/>
    <s v="Otras remuneraciones."/>
    <n v="40137"/>
    <n v="0"/>
    <n v="40137"/>
    <n v="35270.400000000001"/>
    <n v="35270.400000000001"/>
    <n v="21891.38"/>
    <n v="21891.38"/>
  </r>
  <r>
    <x v="0"/>
    <x v="5"/>
    <x v="5"/>
    <x v="1"/>
    <s v="20"/>
    <n v="203"/>
    <s v="Arrendamientos de maquinaria, instalaciones y utillaje."/>
    <n v="3223"/>
    <n v="0"/>
    <n v="3223"/>
    <n v="1859.64"/>
    <n v="1859.64"/>
    <n v="509.65"/>
    <n v="509.65"/>
  </r>
  <r>
    <x v="0"/>
    <x v="5"/>
    <x v="5"/>
    <x v="1"/>
    <s v="21"/>
    <n v="213"/>
    <s v="Reparación de maquinaria, instalaciones técnicas y utillaje."/>
    <n v="500"/>
    <n v="0"/>
    <n v="500"/>
    <n v="73.8"/>
    <n v="73.8"/>
    <n v="64.66"/>
    <n v="64.66"/>
  </r>
  <r>
    <x v="0"/>
    <x v="5"/>
    <x v="5"/>
    <x v="1"/>
    <s v="22"/>
    <n v="22000"/>
    <s v="Ordinario no inventariable."/>
    <n v="910"/>
    <n v="0"/>
    <n v="910"/>
    <n v="0"/>
    <n v="0"/>
    <n v="0"/>
    <n v="0"/>
  </r>
  <r>
    <x v="0"/>
    <x v="5"/>
    <x v="5"/>
    <x v="1"/>
    <s v="22"/>
    <n v="22001"/>
    <s v="Prensa, revistas, libros y otras publicaciones."/>
    <n v="59000"/>
    <n v="12600"/>
    <n v="71600"/>
    <n v="74997.88"/>
    <n v="74997.88"/>
    <n v="62448.42"/>
    <n v="61202.12"/>
  </r>
  <r>
    <x v="0"/>
    <x v="5"/>
    <x v="5"/>
    <x v="1"/>
    <s v="22"/>
    <n v="22105"/>
    <s v="Productos alimenticios."/>
    <n v="0"/>
    <n v="0"/>
    <n v="0"/>
    <n v="0"/>
    <n v="0"/>
    <n v="0"/>
    <n v="0"/>
  </r>
  <r>
    <x v="0"/>
    <x v="5"/>
    <x v="5"/>
    <x v="1"/>
    <s v="22"/>
    <n v="22199"/>
    <s v="Otros suministros."/>
    <n v="1000"/>
    <n v="0"/>
    <n v="1000"/>
    <n v="2000"/>
    <n v="930.81"/>
    <n v="930.81"/>
    <n v="930.81"/>
  </r>
  <r>
    <x v="0"/>
    <x v="5"/>
    <x v="5"/>
    <x v="1"/>
    <s v="22"/>
    <n v="223"/>
    <s v="Transportes."/>
    <n v="0"/>
    <n v="0"/>
    <n v="0"/>
    <n v="302.5"/>
    <n v="302.5"/>
    <n v="302.5"/>
    <n v="302.5"/>
  </r>
  <r>
    <x v="0"/>
    <x v="5"/>
    <x v="5"/>
    <x v="1"/>
    <s v="22"/>
    <n v="22602"/>
    <s v="Publicidad y propaganda."/>
    <n v="3000"/>
    <n v="0"/>
    <n v="3000"/>
    <n v="3179.04"/>
    <n v="3179.04"/>
    <n v="3179.04"/>
    <n v="3179.04"/>
  </r>
  <r>
    <x v="0"/>
    <x v="5"/>
    <x v="5"/>
    <x v="1"/>
    <s v="22"/>
    <n v="22606"/>
    <s v="Reuniones, conferencias y cursos."/>
    <n v="4500"/>
    <n v="0"/>
    <n v="4500"/>
    <n v="0"/>
    <n v="0"/>
    <n v="0"/>
    <n v="0"/>
  </r>
  <r>
    <x v="0"/>
    <x v="5"/>
    <x v="5"/>
    <x v="1"/>
    <s v="22"/>
    <n v="22699"/>
    <s v="Otros gastos diversos"/>
    <n v="0"/>
    <n v="0"/>
    <n v="0"/>
    <n v="750"/>
    <n v="750"/>
    <n v="750"/>
    <n v="750"/>
  </r>
  <r>
    <x v="0"/>
    <x v="5"/>
    <x v="5"/>
    <x v="1"/>
    <s v="22"/>
    <n v="22706"/>
    <s v="Estudios y trabajos técnicos."/>
    <n v="106582"/>
    <n v="0"/>
    <n v="106582"/>
    <n v="106581.63"/>
    <n v="106581.63"/>
    <n v="68132.72"/>
    <n v="60216.19"/>
  </r>
  <r>
    <x v="0"/>
    <x v="5"/>
    <x v="5"/>
    <x v="1"/>
    <s v="22"/>
    <n v="22799"/>
    <s v="Otros trabajos realizados por otras empresas y profes."/>
    <n v="58100"/>
    <n v="0"/>
    <n v="58100"/>
    <n v="22693.55"/>
    <n v="22693.55"/>
    <n v="13423.01"/>
    <n v="13423.01"/>
  </r>
  <r>
    <x v="0"/>
    <x v="6"/>
    <x v="6"/>
    <x v="0"/>
    <s v="12"/>
    <n v="12000"/>
    <s v="Sueldos del Grupo A1."/>
    <n v="18088"/>
    <n v="0"/>
    <n v="18088"/>
    <n v="18000"/>
    <n v="18000"/>
    <n v="11953.97"/>
    <n v="11953.97"/>
  </r>
  <r>
    <x v="0"/>
    <x v="6"/>
    <x v="6"/>
    <x v="0"/>
    <s v="12"/>
    <n v="12003"/>
    <s v="Sueldos del Grupo C1."/>
    <n v="12182"/>
    <n v="0"/>
    <n v="12182"/>
    <n v="18000"/>
    <n v="18000"/>
    <n v="13227.35"/>
    <n v="13227.35"/>
  </r>
  <r>
    <x v="0"/>
    <x v="6"/>
    <x v="6"/>
    <x v="0"/>
    <s v="12"/>
    <n v="12004"/>
    <s v="Sueldos del Grupo C2."/>
    <n v="10326"/>
    <n v="0"/>
    <n v="10326"/>
    <n v="2000"/>
    <n v="2000"/>
    <n v="749.58"/>
    <n v="749.58"/>
  </r>
  <r>
    <x v="0"/>
    <x v="6"/>
    <x v="6"/>
    <x v="0"/>
    <s v="12"/>
    <n v="12006"/>
    <s v="Trienios."/>
    <n v="16481"/>
    <n v="0"/>
    <n v="16481"/>
    <n v="15000"/>
    <n v="15000"/>
    <n v="11767.69"/>
    <n v="11767.69"/>
  </r>
  <r>
    <x v="0"/>
    <x v="6"/>
    <x v="6"/>
    <x v="0"/>
    <s v="12"/>
    <n v="12100"/>
    <s v="Complemento de destino."/>
    <n v="28760"/>
    <n v="0"/>
    <n v="28760"/>
    <n v="28000"/>
    <n v="28000"/>
    <n v="18091.98"/>
    <n v="18091.98"/>
  </r>
  <r>
    <x v="0"/>
    <x v="6"/>
    <x v="6"/>
    <x v="0"/>
    <s v="12"/>
    <n v="12101"/>
    <s v="Complemento específico."/>
    <n v="65384"/>
    <n v="0"/>
    <n v="65384"/>
    <n v="65000"/>
    <n v="65000"/>
    <n v="40577.93"/>
    <n v="40577.93"/>
  </r>
  <r>
    <x v="0"/>
    <x v="6"/>
    <x v="6"/>
    <x v="0"/>
    <s v="12"/>
    <n v="12103"/>
    <s v="Otros complementos."/>
    <n v="7752"/>
    <n v="0"/>
    <n v="7752"/>
    <n v="7405.6"/>
    <n v="7405.6"/>
    <n v="6179.02"/>
    <n v="6179.02"/>
  </r>
  <r>
    <x v="0"/>
    <x v="6"/>
    <x v="6"/>
    <x v="1"/>
    <s v="20"/>
    <n v="203"/>
    <s v="Arrendamientos de maquinaria, instalaciones y utillaje."/>
    <n v="10000"/>
    <n v="0"/>
    <n v="10000"/>
    <n v="5652.29"/>
    <n v="5652.29"/>
    <n v="1323.48"/>
    <n v="1323.48"/>
  </r>
  <r>
    <x v="0"/>
    <x v="6"/>
    <x v="6"/>
    <x v="1"/>
    <s v="21"/>
    <n v="213"/>
    <s v="Reparación de maquinaria, instalaciones técnicas y utillaje."/>
    <n v="3500"/>
    <n v="0"/>
    <n v="3500"/>
    <n v="1406.19"/>
    <n v="1406.19"/>
    <n v="656.87"/>
    <n v="656.87"/>
  </r>
  <r>
    <x v="0"/>
    <x v="6"/>
    <x v="6"/>
    <x v="1"/>
    <s v="22"/>
    <n v="22001"/>
    <s v="Prensa, revistas, libros y otras publicaciones."/>
    <n v="50500"/>
    <n v="0"/>
    <n v="50500"/>
    <n v="59277.96"/>
    <n v="59277.96"/>
    <n v="31679.87"/>
    <n v="31679.87"/>
  </r>
  <r>
    <x v="0"/>
    <x v="6"/>
    <x v="6"/>
    <x v="1"/>
    <s v="22"/>
    <n v="22602"/>
    <s v="Publicidad y propaganda."/>
    <n v="59000"/>
    <n v="0"/>
    <n v="59000"/>
    <n v="40777"/>
    <n v="40777"/>
    <n v="23359.03"/>
    <n v="23359.03"/>
  </r>
  <r>
    <x v="0"/>
    <x v="6"/>
    <x v="6"/>
    <x v="1"/>
    <s v="22"/>
    <n v="22699"/>
    <s v="Otros gastos diversos"/>
    <n v="58000"/>
    <n v="10700"/>
    <n v="68700"/>
    <n v="66989.240000000005"/>
    <n v="66989.240000000005"/>
    <n v="55106.92"/>
    <n v="55106.92"/>
  </r>
  <r>
    <x v="0"/>
    <x v="6"/>
    <x v="6"/>
    <x v="1"/>
    <s v="23"/>
    <n v="233"/>
    <s v="Otras indemnizaciones."/>
    <n v="15180"/>
    <n v="6300"/>
    <n v="21480"/>
    <n v="15180"/>
    <n v="15180"/>
    <n v="15180"/>
    <n v="15180"/>
  </r>
  <r>
    <x v="0"/>
    <x v="6"/>
    <x v="6"/>
    <x v="3"/>
    <s v="46"/>
    <n v="463"/>
    <s v="A Mancomunidades."/>
    <n v="13700"/>
    <n v="0"/>
    <n v="13700"/>
    <n v="13000"/>
    <n v="13000"/>
    <n v="13000"/>
    <n v="13000"/>
  </r>
  <r>
    <x v="0"/>
    <x v="6"/>
    <x v="6"/>
    <x v="3"/>
    <s v="46"/>
    <n v="466"/>
    <s v="A otras Entidades que agrupen municipios."/>
    <n v="13000"/>
    <n v="0"/>
    <n v="13000"/>
    <n v="12109.56"/>
    <n v="12109.56"/>
    <n v="12109.56"/>
    <n v="12109.56"/>
  </r>
  <r>
    <x v="0"/>
    <x v="7"/>
    <x v="7"/>
    <x v="0"/>
    <s v="12"/>
    <n v="12000"/>
    <s v="Sueldos del Grupo A1."/>
    <n v="140179"/>
    <n v="0"/>
    <n v="140179"/>
    <n v="139000"/>
    <n v="139000"/>
    <n v="77811.600000000006"/>
    <n v="77811.600000000006"/>
  </r>
  <r>
    <x v="0"/>
    <x v="7"/>
    <x v="7"/>
    <x v="0"/>
    <s v="12"/>
    <n v="12001"/>
    <s v="Sueldos del Grupo A2."/>
    <n v="31811"/>
    <n v="0"/>
    <n v="31811"/>
    <n v="17500"/>
    <n v="17500"/>
    <n v="10470.99"/>
    <n v="10470.99"/>
  </r>
  <r>
    <x v="0"/>
    <x v="7"/>
    <x v="7"/>
    <x v="0"/>
    <s v="12"/>
    <n v="12003"/>
    <s v="Sueldos del Grupo C1."/>
    <n v="170544"/>
    <n v="0"/>
    <n v="170544"/>
    <n v="146000"/>
    <n v="146000"/>
    <n v="76244.33"/>
    <n v="76244.33"/>
  </r>
  <r>
    <x v="0"/>
    <x v="7"/>
    <x v="7"/>
    <x v="0"/>
    <s v="12"/>
    <n v="12004"/>
    <s v="Sueldos del Grupo C2."/>
    <n v="20651"/>
    <n v="0"/>
    <n v="20651"/>
    <n v="46691"/>
    <n v="46691"/>
    <n v="24840.78"/>
    <n v="24840.78"/>
  </r>
  <r>
    <x v="0"/>
    <x v="7"/>
    <x v="7"/>
    <x v="0"/>
    <s v="12"/>
    <n v="12006"/>
    <s v="Trienios."/>
    <n v="92491"/>
    <n v="0"/>
    <n v="92491"/>
    <n v="85000"/>
    <n v="85000"/>
    <n v="54724.12"/>
    <n v="54724.12"/>
  </r>
  <r>
    <x v="0"/>
    <x v="7"/>
    <x v="7"/>
    <x v="0"/>
    <s v="12"/>
    <n v="12100"/>
    <s v="Complemento de destino."/>
    <n v="233067"/>
    <n v="0"/>
    <n v="233067"/>
    <n v="159984"/>
    <n v="159984"/>
    <n v="125984.88"/>
    <n v="125984.88"/>
  </r>
  <r>
    <x v="0"/>
    <x v="7"/>
    <x v="7"/>
    <x v="0"/>
    <s v="12"/>
    <n v="12101"/>
    <s v="Complemento específico."/>
    <n v="596143"/>
    <n v="0"/>
    <n v="596143"/>
    <n v="487718"/>
    <n v="487718"/>
    <n v="348406.45"/>
    <n v="348406.45"/>
  </r>
  <r>
    <x v="0"/>
    <x v="7"/>
    <x v="7"/>
    <x v="0"/>
    <s v="12"/>
    <n v="12103"/>
    <s v="Otros complementos."/>
    <n v="41491"/>
    <n v="0"/>
    <n v="41491"/>
    <n v="41418.199999999997"/>
    <n v="41418.199999999997"/>
    <n v="28389.9"/>
    <n v="28389.9"/>
  </r>
  <r>
    <x v="0"/>
    <x v="7"/>
    <x v="7"/>
    <x v="1"/>
    <s v="20"/>
    <n v="203"/>
    <s v="Arrendamientos de maquinaria, instalaciones y utillaje."/>
    <n v="2078"/>
    <n v="0"/>
    <n v="2078"/>
    <n v="1357.03"/>
    <n v="1357.03"/>
    <n v="410.48"/>
    <n v="410.48"/>
  </r>
  <r>
    <x v="0"/>
    <x v="7"/>
    <x v="7"/>
    <x v="1"/>
    <s v="21"/>
    <n v="213"/>
    <s v="Reparación de maquinaria, instalaciones técnicas y utillaje."/>
    <n v="122"/>
    <n v="0"/>
    <n v="122"/>
    <n v="122"/>
    <n v="122"/>
    <n v="27.93"/>
    <n v="27.93"/>
  </r>
  <r>
    <x v="0"/>
    <x v="7"/>
    <x v="7"/>
    <x v="1"/>
    <s v="22"/>
    <n v="22602"/>
    <s v="Publicidad y propaganda."/>
    <n v="100"/>
    <n v="0"/>
    <n v="100"/>
    <n v="0"/>
    <n v="0"/>
    <n v="0"/>
    <n v="0"/>
  </r>
  <r>
    <x v="0"/>
    <x v="7"/>
    <x v="7"/>
    <x v="1"/>
    <s v="22"/>
    <n v="22699"/>
    <s v="Otros gastos diversos"/>
    <n v="1000"/>
    <n v="0"/>
    <n v="1000"/>
    <n v="0"/>
    <n v="0"/>
    <n v="0"/>
    <n v="0"/>
  </r>
  <r>
    <x v="0"/>
    <x v="7"/>
    <x v="7"/>
    <x v="1"/>
    <s v="22"/>
    <n v="22706"/>
    <s v="Estudios y trabajos técnicos."/>
    <n v="65060"/>
    <n v="0"/>
    <n v="65060"/>
    <n v="49683.99"/>
    <n v="49683.99"/>
    <n v="0"/>
    <n v="0"/>
  </r>
  <r>
    <x v="0"/>
    <x v="7"/>
    <x v="7"/>
    <x v="1"/>
    <s v="23"/>
    <n v="23020"/>
    <s v="Dietas del personal no directivo"/>
    <n v="400"/>
    <n v="0"/>
    <n v="400"/>
    <n v="0"/>
    <n v="0"/>
    <n v="0"/>
    <n v="0"/>
  </r>
  <r>
    <x v="0"/>
    <x v="7"/>
    <x v="7"/>
    <x v="1"/>
    <s v="23"/>
    <n v="23120"/>
    <s v="Locomoción del personal no directivo."/>
    <n v="400"/>
    <n v="0"/>
    <n v="400"/>
    <n v="0"/>
    <n v="0"/>
    <n v="0"/>
    <n v="0"/>
  </r>
  <r>
    <x v="0"/>
    <x v="7"/>
    <x v="7"/>
    <x v="1"/>
    <s v="23"/>
    <n v="233"/>
    <s v="Otras indemnizaciones."/>
    <n v="200"/>
    <n v="0"/>
    <n v="200"/>
    <n v="0"/>
    <n v="0"/>
    <n v="0"/>
    <n v="0"/>
  </r>
  <r>
    <x v="1"/>
    <x v="8"/>
    <x v="8"/>
    <x v="0"/>
    <s v="12"/>
    <n v="12000"/>
    <s v="Sueldos del Grupo A1."/>
    <n v="82399"/>
    <n v="0"/>
    <n v="82399"/>
    <n v="50000"/>
    <n v="50000"/>
    <n v="35638.15"/>
    <n v="35638.15"/>
  </r>
  <r>
    <x v="1"/>
    <x v="8"/>
    <x v="8"/>
    <x v="0"/>
    <s v="12"/>
    <n v="12003"/>
    <s v="Sueldos del Grupo C1."/>
    <n v="48727"/>
    <n v="0"/>
    <n v="48727"/>
    <n v="30000"/>
    <n v="30000"/>
    <n v="16648.25"/>
    <n v="16648.25"/>
  </r>
  <r>
    <x v="1"/>
    <x v="8"/>
    <x v="8"/>
    <x v="0"/>
    <s v="12"/>
    <n v="12006"/>
    <s v="Trienios."/>
    <n v="30721"/>
    <n v="0"/>
    <n v="30721"/>
    <n v="25000"/>
    <n v="25000"/>
    <n v="17501.98"/>
    <n v="17501.98"/>
  </r>
  <r>
    <x v="1"/>
    <x v="8"/>
    <x v="8"/>
    <x v="0"/>
    <s v="12"/>
    <n v="12100"/>
    <s v="Complemento de destino."/>
    <n v="91944"/>
    <n v="0"/>
    <n v="91944"/>
    <n v="50000"/>
    <n v="50000"/>
    <n v="37826.639999999999"/>
    <n v="37826.639999999999"/>
  </r>
  <r>
    <x v="1"/>
    <x v="8"/>
    <x v="8"/>
    <x v="0"/>
    <s v="12"/>
    <n v="12101"/>
    <s v="Complemento específico."/>
    <n v="221363"/>
    <n v="0"/>
    <n v="221363"/>
    <n v="144000"/>
    <n v="144000"/>
    <n v="92319.83"/>
    <n v="92319.83"/>
  </r>
  <r>
    <x v="1"/>
    <x v="8"/>
    <x v="8"/>
    <x v="0"/>
    <s v="12"/>
    <n v="12103"/>
    <s v="Otros complementos."/>
    <n v="15213"/>
    <n v="0"/>
    <n v="15213"/>
    <n v="10811.2"/>
    <n v="10811.2"/>
    <n v="9353.83"/>
    <n v="9353.83"/>
  </r>
  <r>
    <x v="1"/>
    <x v="8"/>
    <x v="8"/>
    <x v="1"/>
    <s v="20"/>
    <n v="203"/>
    <s v="Arrendamientos de maquinaria, instalaciones y utillaje."/>
    <n v="19350"/>
    <n v="0"/>
    <n v="19350"/>
    <n v="10344.59"/>
    <n v="10344.59"/>
    <n v="3904.67"/>
    <n v="3849.64"/>
  </r>
  <r>
    <x v="1"/>
    <x v="8"/>
    <x v="8"/>
    <x v="1"/>
    <s v="22"/>
    <n v="22000"/>
    <s v="Ordinario no inventariable."/>
    <n v="0"/>
    <n v="0"/>
    <n v="0"/>
    <n v="0"/>
    <n v="0"/>
    <n v="0"/>
    <n v="0"/>
  </r>
  <r>
    <x v="1"/>
    <x v="8"/>
    <x v="8"/>
    <x v="1"/>
    <s v="22"/>
    <n v="22199"/>
    <s v="Otros suministros."/>
    <n v="0"/>
    <n v="0"/>
    <n v="0"/>
    <n v="0"/>
    <n v="0"/>
    <n v="0"/>
    <n v="0"/>
  </r>
  <r>
    <x v="1"/>
    <x v="8"/>
    <x v="8"/>
    <x v="1"/>
    <s v="22"/>
    <n v="225"/>
    <s v="Tributos."/>
    <n v="2000"/>
    <n v="0"/>
    <n v="2000"/>
    <n v="0"/>
    <n v="0"/>
    <n v="0"/>
    <n v="0"/>
  </r>
  <r>
    <x v="1"/>
    <x v="8"/>
    <x v="8"/>
    <x v="1"/>
    <s v="22"/>
    <n v="22602"/>
    <s v="Publicidad y propaganda."/>
    <n v="10000"/>
    <n v="0"/>
    <n v="10000"/>
    <n v="47662.51"/>
    <n v="47662.51"/>
    <n v="0"/>
    <n v="0"/>
  </r>
  <r>
    <x v="1"/>
    <x v="8"/>
    <x v="8"/>
    <x v="1"/>
    <s v="22"/>
    <n v="22604"/>
    <s v="Jurídicos, contenciosos."/>
    <n v="2000"/>
    <n v="0"/>
    <n v="2000"/>
    <n v="0"/>
    <n v="0"/>
    <n v="0"/>
    <n v="0"/>
  </r>
  <r>
    <x v="1"/>
    <x v="8"/>
    <x v="8"/>
    <x v="1"/>
    <s v="22"/>
    <n v="22699"/>
    <s v="Otros gastos diversos"/>
    <n v="13000"/>
    <n v="0"/>
    <n v="13000"/>
    <n v="4395"/>
    <n v="4395"/>
    <n v="4395"/>
    <n v="4395"/>
  </r>
  <r>
    <x v="1"/>
    <x v="8"/>
    <x v="8"/>
    <x v="1"/>
    <s v="22"/>
    <n v="22706"/>
    <s v="Estudios y trabajos técnicos."/>
    <n v="100000"/>
    <n v="0"/>
    <n v="100000"/>
    <n v="11029.15"/>
    <n v="11029.15"/>
    <n v="0"/>
    <n v="0"/>
  </r>
  <r>
    <x v="1"/>
    <x v="8"/>
    <x v="8"/>
    <x v="1"/>
    <s v="22"/>
    <n v="22799"/>
    <s v="Otros trabajos realizados por otras empresas y profes."/>
    <n v="35750"/>
    <n v="0"/>
    <n v="35750"/>
    <n v="7018"/>
    <n v="7018"/>
    <n v="7018"/>
    <n v="7018"/>
  </r>
  <r>
    <x v="1"/>
    <x v="8"/>
    <x v="8"/>
    <x v="1"/>
    <s v="23"/>
    <n v="23020"/>
    <s v="Dietas del personal no directivo"/>
    <n v="500"/>
    <n v="0"/>
    <n v="500"/>
    <n v="0"/>
    <n v="0"/>
    <n v="0"/>
    <n v="0"/>
  </r>
  <r>
    <x v="1"/>
    <x v="8"/>
    <x v="8"/>
    <x v="1"/>
    <s v="23"/>
    <n v="23120"/>
    <s v="Locomoción del personal no directivo."/>
    <n v="500"/>
    <n v="0"/>
    <n v="500"/>
    <n v="0"/>
    <n v="0"/>
    <n v="0"/>
    <n v="0"/>
  </r>
  <r>
    <x v="1"/>
    <x v="8"/>
    <x v="8"/>
    <x v="2"/>
    <s v="35"/>
    <n v="352"/>
    <s v="Intereses de demora."/>
    <n v="5000"/>
    <n v="0"/>
    <n v="5000"/>
    <n v="4967.25"/>
    <n v="4967.25"/>
    <n v="4967.25"/>
    <n v="4967.25"/>
  </r>
  <r>
    <x v="1"/>
    <x v="8"/>
    <x v="8"/>
    <x v="3"/>
    <s v="44"/>
    <n v="44905"/>
    <s v="Transferencia corriente a VIVA"/>
    <n v="740000"/>
    <n v="0"/>
    <n v="740000"/>
    <n v="101577.37"/>
    <n v="101577.37"/>
    <n v="0"/>
    <n v="0"/>
  </r>
  <r>
    <x v="1"/>
    <x v="8"/>
    <x v="8"/>
    <x v="4"/>
    <s v="61"/>
    <n v="619"/>
    <s v="Otras inver de reposic en infraest y bienes dest al uso gral"/>
    <n v="56870"/>
    <n v="0"/>
    <n v="56870"/>
    <n v="56870"/>
    <n v="56870"/>
    <n v="33174.22"/>
    <n v="33174.22"/>
  </r>
  <r>
    <x v="1"/>
    <x v="8"/>
    <x v="8"/>
    <x v="4"/>
    <s v="64"/>
    <n v="640"/>
    <s v="Gastos en inversiones de carácter inmaterial."/>
    <n v="0"/>
    <n v="143188"/>
    <n v="143188"/>
    <n v="143188"/>
    <n v="143188"/>
    <n v="143188"/>
    <n v="143188"/>
  </r>
  <r>
    <x v="1"/>
    <x v="8"/>
    <x v="8"/>
    <x v="5"/>
    <s v="74"/>
    <n v="74905"/>
    <s v="Transf de capital a VIVA"/>
    <n v="3707000"/>
    <n v="0"/>
    <n v="3707000"/>
    <n v="3706673.54"/>
    <n v="3706673.54"/>
    <n v="3706673.54"/>
    <n v="3706673.54"/>
  </r>
  <r>
    <x v="1"/>
    <x v="8"/>
    <x v="8"/>
    <x v="5"/>
    <s v="78"/>
    <n v="780"/>
    <s v="A familias e instituciones sin fines de lucro"/>
    <n v="450000"/>
    <n v="0"/>
    <n v="450000"/>
    <n v="50000"/>
    <n v="50000"/>
    <n v="50000"/>
    <n v="50000"/>
  </r>
  <r>
    <x v="1"/>
    <x v="8"/>
    <x v="8"/>
    <x v="6"/>
    <s v="82"/>
    <n v="82190"/>
    <s v="Préstamo participativo a Sociedad Valladolid Alta Velocidad"/>
    <n v="8858560"/>
    <n v="0"/>
    <n v="8858560"/>
    <n v="7628000"/>
    <n v="7628000"/>
    <n v="0"/>
    <n v="0"/>
  </r>
  <r>
    <x v="1"/>
    <x v="8"/>
    <x v="8"/>
    <x v="6"/>
    <s v="83"/>
    <n v="83000"/>
    <s v="Anuncios por cuenta de particulares"/>
    <n v="5000"/>
    <n v="0"/>
    <n v="5000"/>
    <n v="0"/>
    <n v="0"/>
    <n v="0"/>
    <n v="0"/>
  </r>
  <r>
    <x v="1"/>
    <x v="9"/>
    <x v="9"/>
    <x v="0"/>
    <s v="12"/>
    <n v="12000"/>
    <s v="Sueldos del Grupo A1."/>
    <n v="263276"/>
    <n v="0"/>
    <n v="263276"/>
    <n v="150000"/>
    <n v="150000"/>
    <n v="135040.82"/>
    <n v="135040.82"/>
  </r>
  <r>
    <x v="1"/>
    <x v="9"/>
    <x v="9"/>
    <x v="0"/>
    <s v="12"/>
    <n v="12001"/>
    <s v="Sueldos del Grupo A2."/>
    <n v="40647"/>
    <n v="0"/>
    <n v="40647"/>
    <n v="31000"/>
    <n v="31000"/>
    <n v="19278.13"/>
    <n v="19278.13"/>
  </r>
  <r>
    <x v="1"/>
    <x v="9"/>
    <x v="9"/>
    <x v="0"/>
    <s v="12"/>
    <n v="12003"/>
    <s v="Sueldos del Grupo C1."/>
    <n v="133998"/>
    <n v="0"/>
    <n v="133998"/>
    <n v="106085"/>
    <n v="106085"/>
    <n v="85639.76"/>
    <n v="85639.76"/>
  </r>
  <r>
    <x v="1"/>
    <x v="9"/>
    <x v="9"/>
    <x v="0"/>
    <s v="12"/>
    <n v="12004"/>
    <s v="Sueldos del Grupo C2."/>
    <n v="51628"/>
    <n v="0"/>
    <n v="51628"/>
    <n v="53322"/>
    <n v="53322"/>
    <n v="21241.26"/>
    <n v="21241.26"/>
  </r>
  <r>
    <x v="1"/>
    <x v="9"/>
    <x v="9"/>
    <x v="0"/>
    <s v="12"/>
    <n v="12006"/>
    <s v="Trienios."/>
    <n v="101477"/>
    <n v="0"/>
    <n v="101477"/>
    <n v="90000"/>
    <n v="90000"/>
    <n v="65759.839999999997"/>
    <n v="65759.839999999997"/>
  </r>
  <r>
    <x v="1"/>
    <x v="9"/>
    <x v="9"/>
    <x v="0"/>
    <s v="12"/>
    <n v="12100"/>
    <s v="Complemento de destino."/>
    <n v="300988"/>
    <n v="0"/>
    <n v="300988"/>
    <n v="169613"/>
    <n v="169613"/>
    <n v="162849.01"/>
    <n v="162849.01"/>
  </r>
  <r>
    <x v="1"/>
    <x v="9"/>
    <x v="9"/>
    <x v="0"/>
    <s v="12"/>
    <n v="12101"/>
    <s v="Complemento específico."/>
    <n v="751412"/>
    <n v="0"/>
    <n v="751412"/>
    <n v="526608"/>
    <n v="526608"/>
    <n v="441534.69"/>
    <n v="441534.69"/>
  </r>
  <r>
    <x v="1"/>
    <x v="9"/>
    <x v="9"/>
    <x v="0"/>
    <s v="12"/>
    <n v="12103"/>
    <s v="Otros complementos."/>
    <n v="49218"/>
    <n v="0"/>
    <n v="49218"/>
    <n v="42839.199999999997"/>
    <n v="42839.199999999997"/>
    <n v="36376.639999999999"/>
    <n v="36376.639999999999"/>
  </r>
  <r>
    <x v="1"/>
    <x v="9"/>
    <x v="9"/>
    <x v="0"/>
    <s v="13"/>
    <n v="13000"/>
    <s v="Retribuciones básicas."/>
    <n v="38249"/>
    <n v="0"/>
    <n v="38249"/>
    <n v="25000"/>
    <n v="25000"/>
    <n v="24957.72"/>
    <n v="24957.72"/>
  </r>
  <r>
    <x v="1"/>
    <x v="9"/>
    <x v="9"/>
    <x v="0"/>
    <s v="13"/>
    <n v="13002"/>
    <s v="Otras remuneraciones."/>
    <n v="33605"/>
    <n v="0"/>
    <n v="33605"/>
    <n v="25270.400000000001"/>
    <n v="25270.400000000001"/>
    <n v="22009.22"/>
    <n v="22009.22"/>
  </r>
  <r>
    <x v="1"/>
    <x v="9"/>
    <x v="9"/>
    <x v="1"/>
    <s v="20"/>
    <n v="203"/>
    <s v="Arrendamientos de maquinaria, instalaciones y utillaje."/>
    <n v="2250"/>
    <n v="0"/>
    <n v="2250"/>
    <n v="0"/>
    <n v="0"/>
    <n v="0"/>
    <n v="0"/>
  </r>
  <r>
    <x v="1"/>
    <x v="9"/>
    <x v="9"/>
    <x v="1"/>
    <s v="20"/>
    <n v="206"/>
    <s v="Arrendamientos de equipos para procesos de información."/>
    <n v="9000"/>
    <n v="0"/>
    <n v="9000"/>
    <n v="0"/>
    <n v="0"/>
    <n v="0"/>
    <n v="0"/>
  </r>
  <r>
    <x v="1"/>
    <x v="9"/>
    <x v="9"/>
    <x v="1"/>
    <s v="22"/>
    <n v="22602"/>
    <s v="Publicidad y propaganda."/>
    <n v="4000"/>
    <n v="0"/>
    <n v="4000"/>
    <n v="1135.0999999999999"/>
    <n v="1135.0999999999999"/>
    <n v="1135.07"/>
    <n v="1135.07"/>
  </r>
  <r>
    <x v="1"/>
    <x v="9"/>
    <x v="9"/>
    <x v="1"/>
    <s v="22"/>
    <n v="22606"/>
    <s v="Reuniones, conferencias y cursos."/>
    <n v="4000"/>
    <n v="0"/>
    <n v="4000"/>
    <n v="0"/>
    <n v="0"/>
    <n v="0"/>
    <n v="0"/>
  </r>
  <r>
    <x v="1"/>
    <x v="9"/>
    <x v="9"/>
    <x v="1"/>
    <s v="22"/>
    <n v="22699"/>
    <s v="Otros gastos diversos"/>
    <n v="2000"/>
    <n v="0"/>
    <n v="2000"/>
    <n v="2790.97"/>
    <n v="2790.97"/>
    <n v="2790.97"/>
    <n v="2790.97"/>
  </r>
  <r>
    <x v="1"/>
    <x v="9"/>
    <x v="9"/>
    <x v="1"/>
    <s v="22"/>
    <n v="22706"/>
    <s v="Estudios y trabajos técnicos."/>
    <n v="56000"/>
    <n v="-8027.97"/>
    <n v="47972.03"/>
    <n v="24921.32"/>
    <n v="24921.32"/>
    <n v="17980.599999999999"/>
    <n v="17980.599999999999"/>
  </r>
  <r>
    <x v="1"/>
    <x v="9"/>
    <x v="9"/>
    <x v="1"/>
    <s v="22"/>
    <n v="22799"/>
    <s v="Otros trabajos realizados por otras empresas y profes."/>
    <n v="32000"/>
    <n v="0"/>
    <n v="32000"/>
    <n v="24187.9"/>
    <n v="24187.9"/>
    <n v="18137.900000000001"/>
    <n v="18137.900000000001"/>
  </r>
  <r>
    <x v="1"/>
    <x v="9"/>
    <x v="9"/>
    <x v="1"/>
    <s v="23"/>
    <n v="23020"/>
    <s v="Dietas del personal no directivo"/>
    <n v="500"/>
    <n v="0"/>
    <n v="500"/>
    <n v="0"/>
    <n v="0"/>
    <n v="0"/>
    <n v="0"/>
  </r>
  <r>
    <x v="1"/>
    <x v="9"/>
    <x v="9"/>
    <x v="1"/>
    <s v="23"/>
    <n v="23120"/>
    <s v="Locomoción del personal no directivo."/>
    <n v="500"/>
    <n v="0"/>
    <n v="500"/>
    <n v="0"/>
    <n v="0"/>
    <n v="0"/>
    <n v="0"/>
  </r>
  <r>
    <x v="1"/>
    <x v="9"/>
    <x v="9"/>
    <x v="4"/>
    <s v="60"/>
    <n v="600"/>
    <s v="Inversiones en terrenos."/>
    <n v="1881000"/>
    <n v="669103.76"/>
    <n v="2550103.7599999998"/>
    <n v="631090.42000000004"/>
    <n v="628090.42000000004"/>
    <n v="563052.53"/>
    <n v="498014.63"/>
  </r>
  <r>
    <x v="1"/>
    <x v="9"/>
    <x v="9"/>
    <x v="4"/>
    <s v="60"/>
    <n v="609"/>
    <s v="Otras invers nuevas en infraest y bienes dest al uso gral"/>
    <n v="4536871"/>
    <n v="20374.490000000002"/>
    <n v="4557245.49"/>
    <n v="1266129.6299999999"/>
    <n v="1239747.49"/>
    <n v="338426.49"/>
    <n v="252231.8"/>
  </r>
  <r>
    <x v="1"/>
    <x v="9"/>
    <x v="9"/>
    <x v="4"/>
    <s v="61"/>
    <n v="619"/>
    <s v="Otras inver de reposic en infraest y bienes dest al uso gral"/>
    <n v="1126827"/>
    <n v="312266.71999999997"/>
    <n v="1439093.72"/>
    <n v="1439093.67"/>
    <n v="1325955.05"/>
    <n v="0"/>
    <n v="0"/>
  </r>
  <r>
    <x v="1"/>
    <x v="10"/>
    <x v="10"/>
    <x v="0"/>
    <s v="12"/>
    <n v="12000"/>
    <s v="Sueldos del Grupo A1."/>
    <n v="180977"/>
    <n v="0"/>
    <n v="180977"/>
    <n v="180000"/>
    <n v="180000"/>
    <n v="101538.61"/>
    <n v="101538.61"/>
  </r>
  <r>
    <x v="1"/>
    <x v="10"/>
    <x v="10"/>
    <x v="0"/>
    <s v="12"/>
    <n v="12001"/>
    <s v="Sueldos del Grupo A2."/>
    <n v="127242"/>
    <n v="0"/>
    <n v="127242"/>
    <n v="125430"/>
    <n v="125430"/>
    <n v="81768.05"/>
    <n v="81768.05"/>
  </r>
  <r>
    <x v="1"/>
    <x v="10"/>
    <x v="10"/>
    <x v="0"/>
    <s v="12"/>
    <n v="12003"/>
    <s v="Sueldos del Grupo C1."/>
    <n v="158362"/>
    <n v="0"/>
    <n v="158362"/>
    <n v="100000"/>
    <n v="100000"/>
    <n v="76799.710000000006"/>
    <n v="76799.710000000006"/>
  </r>
  <r>
    <x v="1"/>
    <x v="10"/>
    <x v="10"/>
    <x v="0"/>
    <s v="12"/>
    <n v="12004"/>
    <s v="Sueldos del Grupo C2."/>
    <n v="103255"/>
    <n v="0"/>
    <n v="103255"/>
    <n v="112822"/>
    <n v="112822"/>
    <n v="59262.71"/>
    <n v="59262.71"/>
  </r>
  <r>
    <x v="1"/>
    <x v="10"/>
    <x v="10"/>
    <x v="0"/>
    <s v="12"/>
    <n v="12006"/>
    <s v="Trienios."/>
    <n v="105336"/>
    <n v="0"/>
    <n v="105336"/>
    <n v="94000"/>
    <n v="94000"/>
    <n v="65569.05"/>
    <n v="65569.05"/>
  </r>
  <r>
    <x v="1"/>
    <x v="10"/>
    <x v="10"/>
    <x v="0"/>
    <s v="12"/>
    <n v="12100"/>
    <s v="Complemento de destino."/>
    <n v="323423"/>
    <n v="0"/>
    <n v="323423"/>
    <n v="206911"/>
    <n v="206911"/>
    <n v="180639.58"/>
    <n v="180639.58"/>
  </r>
  <r>
    <x v="1"/>
    <x v="10"/>
    <x v="10"/>
    <x v="0"/>
    <s v="12"/>
    <n v="12101"/>
    <s v="Complemento específico."/>
    <n v="790557"/>
    <n v="0"/>
    <n v="790557"/>
    <n v="567240"/>
    <n v="567240"/>
    <n v="473994.08"/>
    <n v="473994.08"/>
  </r>
  <r>
    <x v="1"/>
    <x v="10"/>
    <x v="10"/>
    <x v="0"/>
    <s v="12"/>
    <n v="12103"/>
    <s v="Otros complementos."/>
    <n v="54105"/>
    <n v="0"/>
    <n v="54105"/>
    <n v="52164.54"/>
    <n v="52164.54"/>
    <n v="39749.199999999997"/>
    <n v="39749.199999999997"/>
  </r>
  <r>
    <x v="1"/>
    <x v="10"/>
    <x v="10"/>
    <x v="1"/>
    <s v="22"/>
    <n v="22602"/>
    <s v="Publicidad y propaganda."/>
    <n v="500"/>
    <n v="0"/>
    <n v="500"/>
    <n v="337.2"/>
    <n v="337.2"/>
    <n v="337.2"/>
    <n v="337.2"/>
  </r>
  <r>
    <x v="1"/>
    <x v="10"/>
    <x v="10"/>
    <x v="1"/>
    <s v="22"/>
    <n v="22699"/>
    <s v="Otros gastos diversos"/>
    <n v="1000"/>
    <n v="0"/>
    <n v="1000"/>
    <n v="76.36"/>
    <n v="76.36"/>
    <n v="76.36"/>
    <n v="76.36"/>
  </r>
  <r>
    <x v="1"/>
    <x v="10"/>
    <x v="10"/>
    <x v="1"/>
    <s v="22"/>
    <n v="22703"/>
    <s v="Obras subsidiarias"/>
    <n v="400000"/>
    <n v="0"/>
    <n v="400000"/>
    <n v="400000"/>
    <n v="400000"/>
    <n v="132116.04"/>
    <n v="0"/>
  </r>
  <r>
    <x v="1"/>
    <x v="10"/>
    <x v="10"/>
    <x v="1"/>
    <s v="22"/>
    <n v="22799"/>
    <s v="Otros trabajos realizados por otras empresas y profes."/>
    <n v="0"/>
    <n v="0"/>
    <n v="0"/>
    <n v="0"/>
    <n v="0"/>
    <n v="0"/>
    <n v="0"/>
  </r>
  <r>
    <x v="1"/>
    <x v="11"/>
    <x v="11"/>
    <x v="0"/>
    <s v="12"/>
    <n v="12000"/>
    <s v="Sueldos del Grupo A1."/>
    <n v="72351"/>
    <n v="0"/>
    <n v="72351"/>
    <n v="72000"/>
    <n v="72000"/>
    <n v="35445.74"/>
    <n v="35445.74"/>
  </r>
  <r>
    <x v="1"/>
    <x v="11"/>
    <x v="11"/>
    <x v="0"/>
    <s v="12"/>
    <n v="12001"/>
    <s v="Sueldos del Grupo A2."/>
    <n v="15905"/>
    <n v="0"/>
    <n v="15905"/>
    <n v="15000"/>
    <n v="15000"/>
    <n v="9619.7000000000007"/>
    <n v="9619.7000000000007"/>
  </r>
  <r>
    <x v="1"/>
    <x v="11"/>
    <x v="11"/>
    <x v="0"/>
    <s v="12"/>
    <n v="12003"/>
    <s v="Sueldos del Grupo C1."/>
    <n v="48727"/>
    <n v="0"/>
    <n v="48727"/>
    <n v="36000"/>
    <n v="36000"/>
    <n v="23950.38"/>
    <n v="23950.38"/>
  </r>
  <r>
    <x v="1"/>
    <x v="11"/>
    <x v="11"/>
    <x v="0"/>
    <s v="12"/>
    <n v="12006"/>
    <s v="Trienios."/>
    <n v="39835"/>
    <n v="0"/>
    <n v="39835"/>
    <n v="35000"/>
    <n v="35000"/>
    <n v="22820.51"/>
    <n v="22820.51"/>
  </r>
  <r>
    <x v="1"/>
    <x v="11"/>
    <x v="11"/>
    <x v="0"/>
    <s v="12"/>
    <n v="12100"/>
    <s v="Complemento de destino."/>
    <n v="79168"/>
    <n v="0"/>
    <n v="79168"/>
    <n v="72000"/>
    <n v="72000"/>
    <n v="40876.26"/>
    <n v="40876.26"/>
  </r>
  <r>
    <x v="1"/>
    <x v="11"/>
    <x v="11"/>
    <x v="0"/>
    <s v="12"/>
    <n v="12101"/>
    <s v="Complemento específico."/>
    <n v="188328"/>
    <n v="0"/>
    <n v="188328"/>
    <n v="150000"/>
    <n v="150000"/>
    <n v="100461.9"/>
    <n v="100461.9"/>
  </r>
  <r>
    <x v="1"/>
    <x v="11"/>
    <x v="11"/>
    <x v="0"/>
    <s v="12"/>
    <n v="12103"/>
    <s v="Otros complementos."/>
    <n v="19538"/>
    <n v="0"/>
    <n v="19538"/>
    <n v="17946.400000000001"/>
    <n v="17946.400000000001"/>
    <n v="11766.23"/>
    <n v="11766.23"/>
  </r>
  <r>
    <x v="1"/>
    <x v="11"/>
    <x v="11"/>
    <x v="1"/>
    <s v="20"/>
    <n v="203"/>
    <s v="Arrendamientos de maquinaria, instalaciones y utillaje."/>
    <n v="2000"/>
    <n v="0"/>
    <n v="2000"/>
    <n v="200"/>
    <n v="200"/>
    <n v="0"/>
    <n v="0"/>
  </r>
  <r>
    <x v="1"/>
    <x v="11"/>
    <x v="11"/>
    <x v="1"/>
    <s v="21"/>
    <n v="213"/>
    <s v="Reparación de maquinaria, instalaciones técnicas y utillaje."/>
    <n v="2000"/>
    <n v="0"/>
    <n v="2000"/>
    <n v="187.5"/>
    <n v="187.5"/>
    <n v="0"/>
    <n v="0"/>
  </r>
  <r>
    <x v="1"/>
    <x v="11"/>
    <x v="11"/>
    <x v="1"/>
    <s v="22"/>
    <n v="224"/>
    <s v="Primas de seguros."/>
    <n v="926000"/>
    <n v="0"/>
    <n v="926000"/>
    <n v="779963.17"/>
    <n v="779963.17"/>
    <n v="562884.75"/>
    <n v="562884.75"/>
  </r>
  <r>
    <x v="1"/>
    <x v="11"/>
    <x v="11"/>
    <x v="1"/>
    <s v="22"/>
    <n v="225"/>
    <s v="Tributos."/>
    <n v="6000"/>
    <n v="0"/>
    <n v="6000"/>
    <n v="521.74"/>
    <n v="521.74"/>
    <n v="521.74"/>
    <n v="521.74"/>
  </r>
  <r>
    <x v="1"/>
    <x v="11"/>
    <x v="11"/>
    <x v="1"/>
    <s v="22"/>
    <n v="22602"/>
    <s v="Publicidad y propaganda."/>
    <n v="1000"/>
    <n v="0"/>
    <n v="1000"/>
    <n v="0"/>
    <n v="0"/>
    <n v="0"/>
    <n v="0"/>
  </r>
  <r>
    <x v="1"/>
    <x v="11"/>
    <x v="11"/>
    <x v="1"/>
    <s v="22"/>
    <n v="22604"/>
    <s v="Jurídicos, contenciosos."/>
    <n v="6000"/>
    <n v="0"/>
    <n v="6000"/>
    <n v="1104.05"/>
    <n v="1104.05"/>
    <n v="1104.05"/>
    <n v="261.8"/>
  </r>
  <r>
    <x v="1"/>
    <x v="11"/>
    <x v="11"/>
    <x v="1"/>
    <s v="22"/>
    <n v="22699"/>
    <s v="Otros gastos diversos"/>
    <n v="83500"/>
    <n v="0"/>
    <n v="83500"/>
    <n v="84803.25"/>
    <n v="84803.25"/>
    <n v="60196.83"/>
    <n v="52518.25"/>
  </r>
  <r>
    <x v="1"/>
    <x v="11"/>
    <x v="11"/>
    <x v="1"/>
    <s v="22"/>
    <n v="22703"/>
    <s v="Obras subsidiarias"/>
    <n v="20000"/>
    <n v="0"/>
    <n v="20000"/>
    <n v="0"/>
    <n v="0"/>
    <n v="0"/>
    <n v="0"/>
  </r>
  <r>
    <x v="1"/>
    <x v="11"/>
    <x v="11"/>
    <x v="1"/>
    <s v="22"/>
    <n v="22706"/>
    <s v="Estudios y trabajos técnicos."/>
    <n v="2000"/>
    <n v="0"/>
    <n v="2000"/>
    <n v="775.61"/>
    <n v="775.61"/>
    <n v="775.61"/>
    <n v="775.61"/>
  </r>
  <r>
    <x v="1"/>
    <x v="11"/>
    <x v="11"/>
    <x v="1"/>
    <s v="22"/>
    <n v="22799"/>
    <s v="Otros trabajos realizados por otras empresas y profes."/>
    <n v="0"/>
    <n v="0"/>
    <n v="0"/>
    <n v="13794"/>
    <n v="13794"/>
    <n v="0"/>
    <n v="0"/>
  </r>
  <r>
    <x v="1"/>
    <x v="11"/>
    <x v="11"/>
    <x v="1"/>
    <s v="23"/>
    <n v="23020"/>
    <s v="Dietas del personal no directivo"/>
    <n v="200"/>
    <n v="0"/>
    <n v="200"/>
    <n v="0"/>
    <n v="0"/>
    <n v="0"/>
    <n v="0"/>
  </r>
  <r>
    <x v="1"/>
    <x v="11"/>
    <x v="11"/>
    <x v="1"/>
    <s v="23"/>
    <n v="23120"/>
    <s v="Locomoción del personal no directivo."/>
    <n v="200"/>
    <n v="0"/>
    <n v="200"/>
    <n v="0"/>
    <n v="0"/>
    <n v="0"/>
    <n v="0"/>
  </r>
  <r>
    <x v="1"/>
    <x v="11"/>
    <x v="11"/>
    <x v="6"/>
    <s v="83"/>
    <n v="83000"/>
    <s v="Anuncios por cuenta de particulares"/>
    <n v="38000"/>
    <n v="0"/>
    <n v="38000"/>
    <n v="0"/>
    <n v="0"/>
    <n v="0"/>
    <n v="0"/>
  </r>
  <r>
    <x v="1"/>
    <x v="12"/>
    <x v="12"/>
    <x v="0"/>
    <s v="12"/>
    <n v="12000"/>
    <s v="Sueldos del Grupo A1."/>
    <n v="72351"/>
    <n v="0"/>
    <n v="72351"/>
    <n v="54000"/>
    <n v="54000"/>
    <n v="35861.910000000003"/>
    <n v="35861.910000000003"/>
  </r>
  <r>
    <x v="1"/>
    <x v="12"/>
    <x v="12"/>
    <x v="0"/>
    <s v="12"/>
    <n v="12001"/>
    <s v="Sueldos del Grupo A2."/>
    <n v="47716"/>
    <n v="0"/>
    <n v="47716"/>
    <n v="51000"/>
    <n v="51000"/>
    <n v="31133.119999999999"/>
    <n v="31133.119999999999"/>
  </r>
  <r>
    <x v="1"/>
    <x v="12"/>
    <x v="12"/>
    <x v="0"/>
    <s v="12"/>
    <n v="12004"/>
    <s v="Sueldos del Grupo C2."/>
    <n v="20651"/>
    <n v="0"/>
    <n v="20651"/>
    <n v="10000"/>
    <n v="10000"/>
    <n v="6739.39"/>
    <n v="6739.39"/>
  </r>
  <r>
    <x v="1"/>
    <x v="12"/>
    <x v="12"/>
    <x v="0"/>
    <s v="12"/>
    <n v="12006"/>
    <s v="Trienios."/>
    <n v="12362"/>
    <n v="0"/>
    <n v="12362"/>
    <n v="11000"/>
    <n v="11000"/>
    <n v="9987.75"/>
    <n v="9987.75"/>
  </r>
  <r>
    <x v="1"/>
    <x v="12"/>
    <x v="12"/>
    <x v="0"/>
    <s v="12"/>
    <n v="12100"/>
    <s v="Complemento de destino."/>
    <n v="82072"/>
    <n v="0"/>
    <n v="82072"/>
    <n v="60000"/>
    <n v="60000"/>
    <n v="44249.78"/>
    <n v="44249.78"/>
  </r>
  <r>
    <x v="1"/>
    <x v="12"/>
    <x v="12"/>
    <x v="0"/>
    <s v="12"/>
    <n v="12101"/>
    <s v="Complemento específico."/>
    <n v="205786"/>
    <n v="0"/>
    <n v="205786"/>
    <n v="175000"/>
    <n v="175000"/>
    <n v="110702.14"/>
    <n v="110702.14"/>
  </r>
  <r>
    <x v="1"/>
    <x v="12"/>
    <x v="12"/>
    <x v="0"/>
    <s v="12"/>
    <n v="12103"/>
    <s v="Otros complementos."/>
    <n v="7965"/>
    <n v="0"/>
    <n v="7965"/>
    <n v="7676"/>
    <n v="7676"/>
    <n v="6573.48"/>
    <n v="6573.48"/>
  </r>
  <r>
    <x v="1"/>
    <x v="12"/>
    <x v="12"/>
    <x v="0"/>
    <s v="13"/>
    <n v="13000"/>
    <s v="Retribuciones básicas."/>
    <n v="774828"/>
    <n v="-9000"/>
    <n v="765828"/>
    <n v="480250"/>
    <n v="480250"/>
    <n v="400371.31"/>
    <n v="400371.31"/>
  </r>
  <r>
    <x v="1"/>
    <x v="12"/>
    <x v="12"/>
    <x v="0"/>
    <s v="13"/>
    <n v="13001"/>
    <s v="Horas extraordinarias"/>
    <n v="8000"/>
    <n v="0"/>
    <n v="8000"/>
    <n v="40000"/>
    <n v="40000"/>
    <n v="26772.97"/>
    <n v="26772.97"/>
  </r>
  <r>
    <x v="1"/>
    <x v="12"/>
    <x v="12"/>
    <x v="0"/>
    <s v="13"/>
    <n v="13002"/>
    <s v="Otras remuneraciones."/>
    <n v="758239"/>
    <n v="0"/>
    <n v="758239"/>
    <n v="484662.4"/>
    <n v="484662.4"/>
    <n v="404982.3"/>
    <n v="404982.3"/>
  </r>
  <r>
    <x v="1"/>
    <x v="12"/>
    <x v="12"/>
    <x v="0"/>
    <s v="13"/>
    <n v="131"/>
    <s v="Laboral temporal."/>
    <n v="27000"/>
    <n v="0"/>
    <n v="27000"/>
    <n v="20000"/>
    <n v="20000"/>
    <n v="16362.06"/>
    <n v="16362.06"/>
  </r>
  <r>
    <x v="1"/>
    <x v="12"/>
    <x v="12"/>
    <x v="1"/>
    <s v="20"/>
    <n v="203"/>
    <s v="Arrendamientos de maquinaria, instalaciones y utillaje."/>
    <n v="10000"/>
    <n v="0"/>
    <n v="10000"/>
    <n v="4200.0200000000004"/>
    <n v="4200.0200000000004"/>
    <n v="1755.46"/>
    <n v="1755.46"/>
  </r>
  <r>
    <x v="1"/>
    <x v="12"/>
    <x v="12"/>
    <x v="1"/>
    <s v="21"/>
    <n v="212"/>
    <s v="Reparación de edificios y otras construcciones."/>
    <n v="95000"/>
    <n v="0"/>
    <n v="95000"/>
    <n v="69616.710000000006"/>
    <n v="64309.41"/>
    <n v="37582.83"/>
    <n v="25251.11"/>
  </r>
  <r>
    <x v="1"/>
    <x v="12"/>
    <x v="12"/>
    <x v="1"/>
    <s v="21"/>
    <n v="213"/>
    <s v="Reparación de maquinaria, instalaciones técnicas y utillaje."/>
    <n v="55000"/>
    <n v="0"/>
    <n v="55000"/>
    <n v="50685.16"/>
    <n v="43713.97"/>
    <n v="21664.37"/>
    <n v="21568.42"/>
  </r>
  <r>
    <x v="1"/>
    <x v="12"/>
    <x v="12"/>
    <x v="1"/>
    <s v="21"/>
    <n v="214"/>
    <s v="Reparación de elementos de transporte."/>
    <n v="10000"/>
    <n v="0"/>
    <n v="10000"/>
    <n v="10000"/>
    <n v="9159.85"/>
    <n v="9159.85"/>
    <n v="9159.85"/>
  </r>
  <r>
    <x v="1"/>
    <x v="12"/>
    <x v="12"/>
    <x v="1"/>
    <s v="22"/>
    <n v="22100"/>
    <s v="Energía eléctrica."/>
    <n v="200000"/>
    <n v="0"/>
    <n v="200000"/>
    <n v="215000"/>
    <n v="215000"/>
    <n v="146622.15"/>
    <n v="146622.15"/>
  </r>
  <r>
    <x v="1"/>
    <x v="12"/>
    <x v="12"/>
    <x v="1"/>
    <s v="22"/>
    <n v="22101"/>
    <s v="Agua."/>
    <n v="15000"/>
    <n v="0"/>
    <n v="15000"/>
    <n v="0"/>
    <n v="0"/>
    <n v="0"/>
    <n v="0"/>
  </r>
  <r>
    <x v="1"/>
    <x v="12"/>
    <x v="12"/>
    <x v="1"/>
    <s v="22"/>
    <n v="22102"/>
    <s v="Gas."/>
    <n v="100000"/>
    <n v="0"/>
    <n v="100000"/>
    <n v="68000"/>
    <n v="68000"/>
    <n v="38347.5"/>
    <n v="38347.5"/>
  </r>
  <r>
    <x v="1"/>
    <x v="12"/>
    <x v="12"/>
    <x v="1"/>
    <s v="22"/>
    <n v="22103"/>
    <s v="Combustibles y carburantes."/>
    <n v="18000"/>
    <n v="0"/>
    <n v="18000"/>
    <n v="22500"/>
    <n v="22500"/>
    <n v="3651.86"/>
    <n v="2059.44"/>
  </r>
  <r>
    <x v="1"/>
    <x v="12"/>
    <x v="12"/>
    <x v="1"/>
    <s v="22"/>
    <n v="22104"/>
    <s v="Vestuario."/>
    <n v="20000"/>
    <n v="0"/>
    <n v="20000"/>
    <n v="18419.43"/>
    <n v="18419.43"/>
    <n v="18054.419999999998"/>
    <n v="18054.419999999998"/>
  </r>
  <r>
    <x v="1"/>
    <x v="12"/>
    <x v="12"/>
    <x v="1"/>
    <s v="22"/>
    <n v="225"/>
    <s v="Tributos."/>
    <n v="2000"/>
    <n v="0"/>
    <n v="2000"/>
    <n v="1800"/>
    <n v="1800"/>
    <n v="909.5"/>
    <n v="909.5"/>
  </r>
  <r>
    <x v="1"/>
    <x v="12"/>
    <x v="12"/>
    <x v="1"/>
    <s v="22"/>
    <n v="22699"/>
    <s v="Otros gastos diversos"/>
    <n v="8000"/>
    <n v="0"/>
    <n v="8000"/>
    <n v="1157.1500000000001"/>
    <n v="1157.1500000000001"/>
    <n v="50"/>
    <n v="50"/>
  </r>
  <r>
    <x v="1"/>
    <x v="12"/>
    <x v="12"/>
    <x v="1"/>
    <s v="22"/>
    <n v="22700"/>
    <s v="Limpieza y aseo."/>
    <n v="317000"/>
    <n v="0"/>
    <n v="317000"/>
    <n v="317400.33"/>
    <n v="317400.33"/>
    <n v="190113.82"/>
    <n v="190113.82"/>
  </r>
  <r>
    <x v="1"/>
    <x v="12"/>
    <x v="12"/>
    <x v="1"/>
    <s v="22"/>
    <n v="22701"/>
    <s v="Seguridad."/>
    <n v="0"/>
    <n v="0"/>
    <n v="0"/>
    <n v="5470.51"/>
    <n v="5470.51"/>
    <n v="0"/>
    <n v="0"/>
  </r>
  <r>
    <x v="1"/>
    <x v="12"/>
    <x v="12"/>
    <x v="1"/>
    <s v="22"/>
    <n v="22799"/>
    <s v="Otros trabajos realizados por otras empresas y profes."/>
    <n v="30000"/>
    <n v="0"/>
    <n v="30000"/>
    <n v="9236.09"/>
    <n v="9236.09"/>
    <n v="7411.09"/>
    <n v="5656.59"/>
  </r>
  <r>
    <x v="1"/>
    <x v="12"/>
    <x v="12"/>
    <x v="4"/>
    <s v="63"/>
    <n v="632"/>
    <s v="Edificios y otras construcciones."/>
    <n v="445000"/>
    <n v="460000"/>
    <n v="905000"/>
    <n v="333479.09999999998"/>
    <n v="297249.55"/>
    <n v="0"/>
    <n v="0"/>
  </r>
  <r>
    <x v="2"/>
    <x v="13"/>
    <x v="13"/>
    <x v="3"/>
    <s v="41"/>
    <n v="412"/>
    <s v="Transf. corriente a la F.M. Deportes"/>
    <n v="10465800"/>
    <n v="0"/>
    <n v="10465800"/>
    <n v="10465800"/>
    <n v="10465800"/>
    <n v="7849350"/>
    <n v="6977200"/>
  </r>
  <r>
    <x v="2"/>
    <x v="13"/>
    <x v="13"/>
    <x v="3"/>
    <s v="47"/>
    <n v="473"/>
    <s v="Transferencias a Sociedades Anónimas Deportivas"/>
    <n v="84500"/>
    <n v="0"/>
    <n v="84500"/>
    <n v="0"/>
    <n v="0"/>
    <n v="0"/>
    <n v="0"/>
  </r>
  <r>
    <x v="2"/>
    <x v="13"/>
    <x v="13"/>
    <x v="3"/>
    <s v="48"/>
    <n v="48901"/>
    <s v="Transf. Club Deportivo Tierno Galván"/>
    <n v="5415"/>
    <n v="0"/>
    <n v="5415"/>
    <n v="5415"/>
    <n v="5415"/>
    <n v="5415"/>
    <n v="5415"/>
  </r>
  <r>
    <x v="2"/>
    <x v="13"/>
    <x v="13"/>
    <x v="3"/>
    <s v="48"/>
    <n v="48904"/>
    <s v="Transf. Club Deportivo Atletismo Valladolid"/>
    <n v="10000"/>
    <n v="0"/>
    <n v="10000"/>
    <n v="10000"/>
    <n v="10000"/>
    <n v="10000"/>
    <n v="10000"/>
  </r>
  <r>
    <x v="2"/>
    <x v="13"/>
    <x v="13"/>
    <x v="3"/>
    <s v="48"/>
    <n v="48905"/>
    <s v="Transf. Club Deportivo Parquesol Fútbol Femenino"/>
    <n v="1170"/>
    <n v="0"/>
    <n v="1170"/>
    <n v="1170"/>
    <n v="1170"/>
    <n v="1170"/>
    <n v="1170"/>
  </r>
  <r>
    <x v="2"/>
    <x v="13"/>
    <x v="13"/>
    <x v="3"/>
    <s v="48"/>
    <n v="48906"/>
    <s v="Transf. Real Valladolid Baloncesto"/>
    <n v="170450"/>
    <n v="0"/>
    <n v="170450"/>
    <n v="170450"/>
    <n v="170450"/>
    <n v="170450"/>
    <n v="170450"/>
  </r>
  <r>
    <x v="2"/>
    <x v="13"/>
    <x v="13"/>
    <x v="3"/>
    <s v="48"/>
    <n v="48907"/>
    <s v="Transf. Club Deportivo Valladolid Rugby Asociación Club"/>
    <n v="119644"/>
    <n v="0"/>
    <n v="119644"/>
    <n v="119643.68"/>
    <n v="119643.68"/>
    <n v="119643.68"/>
    <n v="119643.68"/>
  </r>
  <r>
    <x v="2"/>
    <x v="13"/>
    <x v="13"/>
    <x v="3"/>
    <s v="48"/>
    <n v="48908"/>
    <s v="Transf. Club Deportivo Patinaje en Línea Valladollid"/>
    <n v="69548"/>
    <n v="0"/>
    <n v="69548"/>
    <n v="69547.86"/>
    <n v="69547.86"/>
    <n v="69547.86"/>
    <n v="69547.86"/>
  </r>
  <r>
    <x v="2"/>
    <x v="13"/>
    <x v="13"/>
    <x v="3"/>
    <s v="48"/>
    <n v="48909"/>
    <s v="Transf. Club Deportivo Balonmano Aula"/>
    <n v="123943"/>
    <n v="0"/>
    <n v="123943"/>
    <n v="123942.09"/>
    <n v="123942.09"/>
    <n v="123942.09"/>
    <n v="123942.09"/>
  </r>
  <r>
    <x v="2"/>
    <x v="13"/>
    <x v="13"/>
    <x v="3"/>
    <s v="48"/>
    <n v="48910"/>
    <s v="Transf Club de Beisbol y Sofbol FIVE"/>
    <n v="5708"/>
    <n v="0"/>
    <n v="5708"/>
    <n v="5708"/>
    <n v="5708"/>
    <n v="5708"/>
    <n v="5708"/>
  </r>
  <r>
    <x v="2"/>
    <x v="13"/>
    <x v="13"/>
    <x v="3"/>
    <s v="48"/>
    <n v="48911"/>
    <s v="Transf. Club Deportivo Universidad Voley Femenino"/>
    <n v="3816"/>
    <n v="0"/>
    <n v="3816"/>
    <n v="3815.88"/>
    <n v="3815.88"/>
    <n v="3815.88"/>
    <n v="3815.88"/>
  </r>
  <r>
    <x v="2"/>
    <x v="13"/>
    <x v="13"/>
    <x v="3"/>
    <s v="48"/>
    <n v="48912"/>
    <s v="Transf. Club Deportivo Valladolid Club de Esgrima"/>
    <n v="25735"/>
    <n v="0"/>
    <n v="25735"/>
    <n v="25734.47"/>
    <n v="25734.47"/>
    <n v="25734.47"/>
    <n v="25734.47"/>
  </r>
  <r>
    <x v="2"/>
    <x v="13"/>
    <x v="13"/>
    <x v="3"/>
    <s v="48"/>
    <n v="48913"/>
    <s v="Transf. Club Deportivo Baloncesto en silla de ruedas"/>
    <n v="34942"/>
    <n v="0"/>
    <n v="34942"/>
    <n v="34941.160000000003"/>
    <n v="34941.160000000003"/>
    <n v="34941.160000000003"/>
    <n v="34941.160000000003"/>
  </r>
  <r>
    <x v="2"/>
    <x v="13"/>
    <x v="13"/>
    <x v="3"/>
    <s v="48"/>
    <n v="48914"/>
    <s v="Transf. Club Deportivo Balonmano Atlético Valladolid"/>
    <n v="193525"/>
    <n v="0"/>
    <n v="193525"/>
    <n v="193524.67"/>
    <n v="193524.67"/>
    <n v="193524.67"/>
    <n v="193524.67"/>
  </r>
  <r>
    <x v="2"/>
    <x v="13"/>
    <x v="13"/>
    <x v="3"/>
    <s v="48"/>
    <n v="48915"/>
    <s v="Transf. Club Deportivo San José"/>
    <n v="195"/>
    <n v="0"/>
    <n v="195"/>
    <n v="195"/>
    <n v="195"/>
    <n v="195"/>
    <n v="195"/>
  </r>
  <r>
    <x v="2"/>
    <x v="13"/>
    <x v="13"/>
    <x v="3"/>
    <s v="48"/>
    <n v="48916"/>
    <s v="Transf. Club Deportivo El Salvador Rugby"/>
    <n v="141913"/>
    <n v="0"/>
    <n v="141913"/>
    <n v="141912.76"/>
    <n v="141912.76"/>
    <n v="141912.76"/>
    <n v="141912.76"/>
  </r>
  <r>
    <x v="2"/>
    <x v="13"/>
    <x v="13"/>
    <x v="3"/>
    <s v="48"/>
    <n v="48917"/>
    <s v="Transf. Club Deportivo Cisne Piragüismo"/>
    <n v="10209"/>
    <n v="0"/>
    <n v="10209"/>
    <n v="10207.530000000001"/>
    <n v="10207.530000000001"/>
    <n v="10207.530000000001"/>
    <n v="10207.530000000001"/>
  </r>
  <r>
    <x v="2"/>
    <x v="13"/>
    <x v="13"/>
    <x v="3"/>
    <s v="48"/>
    <n v="48918"/>
    <s v="Transf. Club Deportivo Hand Vall"/>
    <n v="9000"/>
    <n v="0"/>
    <n v="9000"/>
    <n v="9000"/>
    <n v="9000"/>
    <n v="9000"/>
    <n v="9000"/>
  </r>
  <r>
    <x v="2"/>
    <x v="13"/>
    <x v="13"/>
    <x v="3"/>
    <s v="48"/>
    <n v="48919"/>
    <s v="Transf. Club Deportivo Rolling Lemons"/>
    <n v="10614"/>
    <n v="0"/>
    <n v="10614"/>
    <n v="10613.25"/>
    <n v="10613.25"/>
    <n v="10613.25"/>
    <n v="10613.25"/>
  </r>
  <r>
    <x v="2"/>
    <x v="13"/>
    <x v="13"/>
    <x v="3"/>
    <s v="48"/>
    <n v="48920"/>
    <s v="Transf. Club Deportivo Racing"/>
    <n v="4805"/>
    <n v="0"/>
    <n v="4805"/>
    <n v="4804.5"/>
    <n v="4804.5"/>
    <n v="4804.5"/>
    <n v="4804.5"/>
  </r>
  <r>
    <x v="2"/>
    <x v="13"/>
    <x v="13"/>
    <x v="3"/>
    <s v="48"/>
    <n v="48960"/>
    <s v="Transf. Club Deportivo ARCO"/>
    <n v="2892"/>
    <n v="0"/>
    <n v="2892"/>
    <n v="2890.18"/>
    <n v="2890.18"/>
    <n v="2890.18"/>
    <n v="2890.18"/>
  </r>
  <r>
    <x v="2"/>
    <x v="13"/>
    <x v="13"/>
    <x v="3"/>
    <s v="48"/>
    <n v="48963"/>
    <s v="Transf. Club Deportivo Ponce"/>
    <n v="1950"/>
    <n v="0"/>
    <n v="1950"/>
    <n v="1950"/>
    <n v="1950"/>
    <n v="1950"/>
    <n v="1950"/>
  </r>
  <r>
    <x v="2"/>
    <x v="13"/>
    <x v="13"/>
    <x v="3"/>
    <s v="48"/>
    <n v="48964"/>
    <s v="Transf. Club Deportivo La Victoria"/>
    <n v="4777"/>
    <n v="0"/>
    <n v="4777"/>
    <n v="4776.7299999999996"/>
    <n v="4776.7299999999996"/>
    <n v="4776.7299999999996"/>
    <n v="4776.7299999999996"/>
  </r>
  <r>
    <x v="2"/>
    <x v="13"/>
    <x v="13"/>
    <x v="3"/>
    <s v="48"/>
    <n v="48965"/>
    <s v="Transf. Club Deportivo Valladolid Voleibol"/>
    <n v="3354"/>
    <n v="0"/>
    <n v="3354"/>
    <n v="3353.75"/>
    <n v="3353.75"/>
    <n v="3353.75"/>
    <n v="3353.75"/>
  </r>
  <r>
    <x v="2"/>
    <x v="13"/>
    <x v="13"/>
    <x v="3"/>
    <s v="48"/>
    <n v="48966"/>
    <s v="Transf. Club Deportivo Unión Esgueva"/>
    <n v="3974"/>
    <n v="0"/>
    <n v="3974"/>
    <n v="3973.81"/>
    <n v="3973.81"/>
    <n v="3973.81"/>
    <n v="3973.81"/>
  </r>
  <r>
    <x v="2"/>
    <x v="13"/>
    <x v="13"/>
    <x v="3"/>
    <s v="48"/>
    <n v="48993"/>
    <s v="Transf. Club Deportivo ESTRIVALL"/>
    <n v="9447"/>
    <n v="0"/>
    <n v="9447"/>
    <n v="816"/>
    <n v="816"/>
    <n v="816"/>
    <n v="816"/>
  </r>
  <r>
    <x v="2"/>
    <x v="13"/>
    <x v="13"/>
    <x v="3"/>
    <s v="48"/>
    <n v="48994"/>
    <s v="Transf. Club Deportivo Ajedrez Promesas"/>
    <n v="3387"/>
    <n v="0"/>
    <n v="3387"/>
    <n v="3387"/>
    <n v="3387"/>
    <n v="3387"/>
    <n v="3387"/>
  </r>
  <r>
    <x v="2"/>
    <x v="13"/>
    <x v="13"/>
    <x v="3"/>
    <s v="48"/>
    <n v="48995"/>
    <s v="Transf. Club Deportivo Billar Valladolid"/>
    <n v="3846"/>
    <n v="0"/>
    <n v="3846"/>
    <n v="3845.51"/>
    <n v="3845.51"/>
    <n v="3845.51"/>
    <n v="3845.51"/>
  </r>
  <r>
    <x v="2"/>
    <x v="13"/>
    <x v="13"/>
    <x v="5"/>
    <s v="71"/>
    <n v="712"/>
    <s v="Aportación capital F.M. Deportes"/>
    <n v="1860000"/>
    <n v="842363.97"/>
    <n v="2702363.97"/>
    <n v="2172363.9700000002"/>
    <n v="2172363.9700000002"/>
    <n v="248557.64"/>
    <n v="248557.64"/>
  </r>
  <r>
    <x v="2"/>
    <x v="13"/>
    <x v="13"/>
    <x v="5"/>
    <s v="75"/>
    <n v="750"/>
    <s v="A la Administración General de las Comunidades Autónomas."/>
    <n v="280720"/>
    <n v="0"/>
    <n v="280720"/>
    <n v="280719.27"/>
    <n v="280719.27"/>
    <n v="0"/>
    <n v="0"/>
  </r>
  <r>
    <x v="2"/>
    <x v="14"/>
    <x v="14"/>
    <x v="0"/>
    <s v="12"/>
    <n v="12000"/>
    <s v="Sueldos del Grupo A1."/>
    <n v="54263"/>
    <n v="0"/>
    <n v="54263"/>
    <n v="36000"/>
    <n v="36000"/>
    <n v="23759.37"/>
    <n v="23759.37"/>
  </r>
  <r>
    <x v="2"/>
    <x v="14"/>
    <x v="14"/>
    <x v="0"/>
    <s v="12"/>
    <n v="12001"/>
    <s v="Sueldos del Grupo A2."/>
    <n v="15905"/>
    <n v="0"/>
    <n v="15905"/>
    <n v="15000"/>
    <n v="15000"/>
    <n v="10470.99"/>
    <n v="10470.99"/>
  </r>
  <r>
    <x v="2"/>
    <x v="14"/>
    <x v="14"/>
    <x v="0"/>
    <s v="12"/>
    <n v="12003"/>
    <s v="Sueldos del Grupo C1."/>
    <n v="24363"/>
    <n v="0"/>
    <n v="24363"/>
    <n v="24000"/>
    <n v="24000"/>
    <n v="15966.92"/>
    <n v="15966.92"/>
  </r>
  <r>
    <x v="2"/>
    <x v="14"/>
    <x v="14"/>
    <x v="0"/>
    <s v="12"/>
    <n v="12004"/>
    <s v="Sueldos del Grupo C2."/>
    <n v="10326"/>
    <n v="0"/>
    <n v="10326"/>
    <n v="10000"/>
    <n v="10000"/>
    <n v="6664.43"/>
    <n v="6664.43"/>
  </r>
  <r>
    <x v="2"/>
    <x v="14"/>
    <x v="14"/>
    <x v="0"/>
    <s v="12"/>
    <n v="12006"/>
    <s v="Trienios."/>
    <n v="31589"/>
    <n v="0"/>
    <n v="31589"/>
    <n v="31000"/>
    <n v="31000"/>
    <n v="21638.58"/>
    <n v="21638.58"/>
  </r>
  <r>
    <x v="2"/>
    <x v="14"/>
    <x v="14"/>
    <x v="0"/>
    <s v="12"/>
    <n v="12100"/>
    <s v="Complemento de destino."/>
    <n v="73615"/>
    <n v="0"/>
    <n v="73615"/>
    <n v="61000"/>
    <n v="61000"/>
    <n v="40012.49"/>
    <n v="40012.49"/>
  </r>
  <r>
    <x v="2"/>
    <x v="14"/>
    <x v="14"/>
    <x v="0"/>
    <s v="12"/>
    <n v="12101"/>
    <s v="Complemento específico."/>
    <n v="176964"/>
    <n v="0"/>
    <n v="176964"/>
    <n v="100000"/>
    <n v="100000"/>
    <n v="94651.67"/>
    <n v="94651.67"/>
  </r>
  <r>
    <x v="2"/>
    <x v="14"/>
    <x v="14"/>
    <x v="0"/>
    <s v="12"/>
    <n v="12103"/>
    <s v="Otros complementos."/>
    <n v="12927"/>
    <n v="0"/>
    <n v="12927"/>
    <n v="12912.6"/>
    <n v="12912.6"/>
    <n v="12552.57"/>
    <n v="12552.57"/>
  </r>
  <r>
    <x v="2"/>
    <x v="14"/>
    <x v="14"/>
    <x v="1"/>
    <s v="22"/>
    <n v="22602"/>
    <s v="Publicidad y propaganda."/>
    <n v="500"/>
    <n v="0"/>
    <n v="500"/>
    <n v="0"/>
    <n v="0"/>
    <n v="0"/>
    <n v="0"/>
  </r>
  <r>
    <x v="2"/>
    <x v="14"/>
    <x v="14"/>
    <x v="1"/>
    <s v="22"/>
    <n v="22699"/>
    <s v="Otros gastos diversos"/>
    <n v="8000"/>
    <n v="0"/>
    <n v="8000"/>
    <n v="6290.79"/>
    <n v="6290.79"/>
    <n v="5223.57"/>
    <n v="5223.57"/>
  </r>
  <r>
    <x v="2"/>
    <x v="14"/>
    <x v="14"/>
    <x v="1"/>
    <s v="23"/>
    <n v="23020"/>
    <s v="Dietas del personal no directivo"/>
    <n v="400"/>
    <n v="0"/>
    <n v="400"/>
    <n v="0"/>
    <n v="0"/>
    <n v="0"/>
    <n v="0"/>
  </r>
  <r>
    <x v="2"/>
    <x v="14"/>
    <x v="14"/>
    <x v="2"/>
    <s v="35"/>
    <n v="352"/>
    <s v="Intereses de demora."/>
    <n v="200"/>
    <n v="0"/>
    <n v="200"/>
    <n v="0"/>
    <n v="0"/>
    <n v="0"/>
    <n v="0"/>
  </r>
  <r>
    <x v="2"/>
    <x v="14"/>
    <x v="14"/>
    <x v="6"/>
    <s v="83"/>
    <n v="83000"/>
    <s v="Anuncios por cuenta de particulares"/>
    <n v="1000"/>
    <n v="0"/>
    <n v="1000"/>
    <n v="0"/>
    <n v="0"/>
    <n v="0"/>
    <n v="0"/>
  </r>
  <r>
    <x v="2"/>
    <x v="15"/>
    <x v="15"/>
    <x v="0"/>
    <s v="12"/>
    <n v="12000"/>
    <s v="Sueldos del Grupo A1."/>
    <n v="90438"/>
    <n v="0"/>
    <n v="90438"/>
    <n v="78000"/>
    <n v="78000"/>
    <n v="45527.72"/>
    <n v="45527.72"/>
  </r>
  <r>
    <x v="2"/>
    <x v="15"/>
    <x v="15"/>
    <x v="0"/>
    <s v="12"/>
    <n v="12001"/>
    <s v="Sueldos del Grupo A2."/>
    <n v="211408"/>
    <n v="0"/>
    <n v="211408"/>
    <n v="200700"/>
    <n v="200700"/>
    <n v="160512.01999999999"/>
    <n v="160512.01999999999"/>
  </r>
  <r>
    <x v="2"/>
    <x v="15"/>
    <x v="15"/>
    <x v="0"/>
    <s v="12"/>
    <n v="12003"/>
    <s v="Sueldos del Grupo C1."/>
    <n v="12182"/>
    <n v="0"/>
    <n v="12182"/>
    <n v="12000"/>
    <n v="12000"/>
    <n v="0"/>
    <n v="0"/>
  </r>
  <r>
    <x v="2"/>
    <x v="15"/>
    <x v="15"/>
    <x v="0"/>
    <s v="12"/>
    <n v="12004"/>
    <s v="Sueldos del Grupo C2."/>
    <n v="10326"/>
    <n v="0"/>
    <n v="10326"/>
    <n v="10000"/>
    <n v="10000"/>
    <n v="6739.39"/>
    <n v="6739.39"/>
  </r>
  <r>
    <x v="2"/>
    <x v="15"/>
    <x v="15"/>
    <x v="0"/>
    <s v="12"/>
    <n v="12006"/>
    <s v="Trienios."/>
    <n v="55761"/>
    <n v="0"/>
    <n v="55761"/>
    <n v="50000"/>
    <n v="50000"/>
    <n v="42819"/>
    <n v="42819"/>
  </r>
  <r>
    <x v="2"/>
    <x v="15"/>
    <x v="15"/>
    <x v="0"/>
    <s v="12"/>
    <n v="12100"/>
    <s v="Complemento de destino."/>
    <n v="175783"/>
    <n v="0"/>
    <n v="175783"/>
    <n v="173200"/>
    <n v="173200"/>
    <n v="112304.94"/>
    <n v="112304.94"/>
  </r>
  <r>
    <x v="2"/>
    <x v="15"/>
    <x v="15"/>
    <x v="0"/>
    <s v="12"/>
    <n v="12101"/>
    <s v="Complemento específico."/>
    <n v="420480"/>
    <n v="0"/>
    <n v="420480"/>
    <n v="420000"/>
    <n v="420000"/>
    <n v="283930.26"/>
    <n v="283930.26"/>
  </r>
  <r>
    <x v="2"/>
    <x v="15"/>
    <x v="15"/>
    <x v="0"/>
    <s v="12"/>
    <n v="12103"/>
    <s v="Otros complementos."/>
    <n v="24442"/>
    <n v="0"/>
    <n v="24442"/>
    <n v="25352"/>
    <n v="25352"/>
    <n v="20408.87"/>
    <n v="20408.87"/>
  </r>
  <r>
    <x v="2"/>
    <x v="15"/>
    <x v="15"/>
    <x v="0"/>
    <s v="13"/>
    <n v="13000"/>
    <s v="Retribuciones básicas."/>
    <n v="500336"/>
    <n v="0"/>
    <n v="500336"/>
    <n v="416000"/>
    <n v="416000"/>
    <n v="265172.92"/>
    <n v="265172.92"/>
  </r>
  <r>
    <x v="2"/>
    <x v="15"/>
    <x v="15"/>
    <x v="0"/>
    <s v="13"/>
    <n v="13002"/>
    <s v="Otras remuneraciones."/>
    <n v="465243"/>
    <n v="0"/>
    <n v="465243"/>
    <n v="283251.56"/>
    <n v="283251.56"/>
    <n v="252226.39"/>
    <n v="252226.39"/>
  </r>
  <r>
    <x v="2"/>
    <x v="15"/>
    <x v="15"/>
    <x v="0"/>
    <s v="15"/>
    <n v="151"/>
    <s v="Gratificaciones."/>
    <n v="4000"/>
    <n v="0"/>
    <n v="4000"/>
    <n v="0"/>
    <n v="0"/>
    <n v="0"/>
    <n v="0"/>
  </r>
  <r>
    <x v="2"/>
    <x v="15"/>
    <x v="15"/>
    <x v="1"/>
    <s v="20"/>
    <n v="203"/>
    <s v="Arrendamientos de maquinaria, instalaciones y utillaje."/>
    <n v="77368"/>
    <n v="0"/>
    <n v="77368"/>
    <n v="70147.850000000006"/>
    <n v="70147.850000000006"/>
    <n v="34987.33"/>
    <n v="34624.33"/>
  </r>
  <r>
    <x v="2"/>
    <x v="15"/>
    <x v="15"/>
    <x v="1"/>
    <s v="21"/>
    <n v="212"/>
    <s v="Reparación de edificios y otras construcciones."/>
    <n v="80000"/>
    <n v="-30000"/>
    <n v="50000"/>
    <n v="38711.58"/>
    <n v="29390.35"/>
    <n v="14197.81"/>
    <n v="14108.17"/>
  </r>
  <r>
    <x v="2"/>
    <x v="15"/>
    <x v="15"/>
    <x v="1"/>
    <s v="21"/>
    <n v="213"/>
    <s v="Reparación de maquinaria, instalaciones técnicas y utillaje."/>
    <n v="231133"/>
    <n v="0"/>
    <n v="231133"/>
    <n v="219082.23999999999"/>
    <n v="166520.62"/>
    <n v="98837.29"/>
    <n v="90175.43"/>
  </r>
  <r>
    <x v="2"/>
    <x v="15"/>
    <x v="15"/>
    <x v="1"/>
    <s v="22"/>
    <n v="22100"/>
    <s v="Energía eléctrica."/>
    <n v="423506"/>
    <n v="0"/>
    <n v="423506"/>
    <n v="423506"/>
    <n v="423506"/>
    <n v="173134.3"/>
    <n v="173134.3"/>
  </r>
  <r>
    <x v="2"/>
    <x v="15"/>
    <x v="15"/>
    <x v="1"/>
    <s v="22"/>
    <n v="22101"/>
    <s v="Agua."/>
    <n v="2000"/>
    <n v="0"/>
    <n v="2000"/>
    <n v="492.13"/>
    <n v="492.13"/>
    <n v="492.13"/>
    <n v="492.13"/>
  </r>
  <r>
    <x v="2"/>
    <x v="15"/>
    <x v="15"/>
    <x v="1"/>
    <s v="22"/>
    <n v="22102"/>
    <s v="Gas."/>
    <n v="430000"/>
    <n v="-65000"/>
    <n v="365000"/>
    <n v="250000"/>
    <n v="250000"/>
    <n v="182205.93"/>
    <n v="182148.65"/>
  </r>
  <r>
    <x v="2"/>
    <x v="15"/>
    <x v="15"/>
    <x v="1"/>
    <s v="22"/>
    <n v="22103"/>
    <s v="Combustibles y carburantes."/>
    <n v="2500"/>
    <n v="0"/>
    <n v="2500"/>
    <n v="933.08"/>
    <n v="933.08"/>
    <n v="933.08"/>
    <n v="933.08"/>
  </r>
  <r>
    <x v="2"/>
    <x v="15"/>
    <x v="15"/>
    <x v="1"/>
    <s v="22"/>
    <n v="22104"/>
    <s v="Vestuario."/>
    <n v="11790"/>
    <n v="0"/>
    <n v="11790"/>
    <n v="11151.08"/>
    <n v="11151.08"/>
    <n v="101.64"/>
    <n v="101.64"/>
  </r>
  <r>
    <x v="2"/>
    <x v="15"/>
    <x v="15"/>
    <x v="1"/>
    <s v="22"/>
    <n v="22199"/>
    <s v="Otros suministros."/>
    <n v="13000"/>
    <n v="0"/>
    <n v="13000"/>
    <n v="6023.01"/>
    <n v="6023.01"/>
    <n v="4567.01"/>
    <n v="4567.01"/>
  </r>
  <r>
    <x v="2"/>
    <x v="15"/>
    <x v="15"/>
    <x v="1"/>
    <s v="22"/>
    <n v="22602"/>
    <s v="Publicidad y propaganda."/>
    <n v="15000"/>
    <n v="0"/>
    <n v="15000"/>
    <n v="66661.279999999999"/>
    <n v="66661.279999999999"/>
    <n v="57952.31"/>
    <n v="45670.81"/>
  </r>
  <r>
    <x v="2"/>
    <x v="15"/>
    <x v="15"/>
    <x v="1"/>
    <s v="22"/>
    <n v="22609"/>
    <s v="Actividades culturales y deportivas"/>
    <n v="65000"/>
    <n v="0"/>
    <n v="65000"/>
    <n v="31300.25"/>
    <n v="31300.25"/>
    <n v="30755.5"/>
    <n v="30755.5"/>
  </r>
  <r>
    <x v="2"/>
    <x v="15"/>
    <x v="15"/>
    <x v="1"/>
    <s v="22"/>
    <n v="22699"/>
    <s v="Otros gastos diversos"/>
    <n v="19000"/>
    <n v="-7761"/>
    <n v="11239"/>
    <n v="2742.83"/>
    <n v="2742.83"/>
    <n v="158.63999999999999"/>
    <n v="158.63999999999999"/>
  </r>
  <r>
    <x v="2"/>
    <x v="15"/>
    <x v="15"/>
    <x v="1"/>
    <s v="22"/>
    <n v="22700"/>
    <s v="Limpieza y aseo."/>
    <n v="536867"/>
    <n v="0"/>
    <n v="536867"/>
    <n v="531625.69999999995"/>
    <n v="531625.69999999995"/>
    <n v="288352.78999999998"/>
    <n v="288352.78999999998"/>
  </r>
  <r>
    <x v="2"/>
    <x v="15"/>
    <x v="15"/>
    <x v="1"/>
    <s v="22"/>
    <n v="22701"/>
    <s v="Seguridad."/>
    <n v="366036"/>
    <n v="0"/>
    <n v="366036"/>
    <n v="366035.92"/>
    <n v="366035.92"/>
    <n v="169161.8"/>
    <n v="169161.8"/>
  </r>
  <r>
    <x v="2"/>
    <x v="15"/>
    <x v="15"/>
    <x v="1"/>
    <s v="22"/>
    <n v="22706"/>
    <s v="Estudios y trabajos técnicos."/>
    <n v="21153"/>
    <n v="0"/>
    <n v="21153"/>
    <n v="17424.009999999998"/>
    <n v="17424.009999999998"/>
    <n v="9422.8799999999992"/>
    <n v="9422.8799999999992"/>
  </r>
  <r>
    <x v="2"/>
    <x v="15"/>
    <x v="15"/>
    <x v="1"/>
    <s v="22"/>
    <n v="22799"/>
    <s v="Otros trabajos realizados por otras empresas y profes."/>
    <n v="324766"/>
    <n v="-40862.339999999997"/>
    <n v="283903.65999999997"/>
    <n v="195331.8"/>
    <n v="195331.8"/>
    <n v="82356.55"/>
    <n v="82356.55"/>
  </r>
  <r>
    <x v="2"/>
    <x v="15"/>
    <x v="15"/>
    <x v="3"/>
    <s v="48"/>
    <n v="481"/>
    <s v="Premios, becas, etc."/>
    <n v="70000"/>
    <n v="0"/>
    <n v="70000"/>
    <n v="69750"/>
    <n v="69275.539999999994"/>
    <n v="68801.05"/>
    <n v="68801.05"/>
  </r>
  <r>
    <x v="2"/>
    <x v="15"/>
    <x v="15"/>
    <x v="3"/>
    <s v="48"/>
    <n v="48921"/>
    <s v="Transf. Federación Asociaciones de Vecinos Antonio Machado"/>
    <n v="10000"/>
    <n v="0"/>
    <n v="10000"/>
    <n v="10000"/>
    <n v="10000"/>
    <n v="10000"/>
    <n v="10000"/>
  </r>
  <r>
    <x v="2"/>
    <x v="15"/>
    <x v="15"/>
    <x v="3"/>
    <s v="48"/>
    <n v="48922"/>
    <s v="Transf. Asociación Pajarillos Educa"/>
    <n v="11000"/>
    <n v="0"/>
    <n v="11000"/>
    <n v="0"/>
    <n v="0"/>
    <n v="0"/>
    <n v="0"/>
  </r>
  <r>
    <x v="2"/>
    <x v="15"/>
    <x v="15"/>
    <x v="3"/>
    <s v="48"/>
    <n v="48999"/>
    <s v="Otras transf. a Familias e Instituciones sin fines de lucro."/>
    <n v="613497"/>
    <n v="-82490"/>
    <n v="531007"/>
    <n v="476284.98"/>
    <n v="476284.98"/>
    <n v="400492.6"/>
    <n v="400042.6"/>
  </r>
  <r>
    <x v="2"/>
    <x v="15"/>
    <x v="15"/>
    <x v="4"/>
    <s v="62"/>
    <n v="622"/>
    <s v="Edificios y otras construcciones."/>
    <n v="0"/>
    <n v="0"/>
    <n v="0"/>
    <n v="0"/>
    <n v="0"/>
    <n v="0"/>
    <n v="0"/>
  </r>
  <r>
    <x v="2"/>
    <x v="15"/>
    <x v="15"/>
    <x v="4"/>
    <s v="62"/>
    <n v="623"/>
    <s v="Maquinaria, instalaciones técnicas y utillaje."/>
    <n v="0"/>
    <n v="0"/>
    <n v="0"/>
    <n v="0"/>
    <n v="0"/>
    <n v="0"/>
    <n v="0"/>
  </r>
  <r>
    <x v="2"/>
    <x v="15"/>
    <x v="15"/>
    <x v="4"/>
    <s v="63"/>
    <n v="632"/>
    <s v="Edificios y otras construcciones."/>
    <n v="645766"/>
    <n v="84151.73"/>
    <n v="729917.73"/>
    <n v="450729.42"/>
    <n v="450729.42"/>
    <n v="431369.3"/>
    <n v="429602.07"/>
  </r>
  <r>
    <x v="2"/>
    <x v="15"/>
    <x v="15"/>
    <x v="4"/>
    <s v="63"/>
    <n v="633"/>
    <s v="Maquinaria, instalaciones técnicas y utillaje."/>
    <n v="25000"/>
    <n v="148505.54999999999"/>
    <n v="173505.55"/>
    <n v="43505.55"/>
    <n v="5408.7"/>
    <n v="0"/>
    <n v="0"/>
  </r>
  <r>
    <x v="3"/>
    <x v="16"/>
    <x v="16"/>
    <x v="2"/>
    <s v="31"/>
    <n v="310"/>
    <s v="Intereses."/>
    <n v="4200000"/>
    <n v="0"/>
    <n v="4200000"/>
    <n v="1399630.48"/>
    <n v="1399630.48"/>
    <n v="1399630.48"/>
    <n v="1399630.48"/>
  </r>
  <r>
    <x v="3"/>
    <x v="16"/>
    <x v="16"/>
    <x v="7"/>
    <s v="91"/>
    <n v="913"/>
    <s v="Amort de prést a l/p de entes de fuera del sector público."/>
    <n v="15500000"/>
    <n v="0"/>
    <n v="15500000"/>
    <n v="14970199.9"/>
    <n v="14970199.9"/>
    <n v="5543043.2800000003"/>
    <n v="5543043.2800000003"/>
  </r>
  <r>
    <x v="3"/>
    <x v="17"/>
    <x v="17"/>
    <x v="0"/>
    <s v="12"/>
    <n v="12000"/>
    <s v="Sueldos del Grupo A1."/>
    <n v="87424"/>
    <n v="0"/>
    <n v="87424"/>
    <n v="72000"/>
    <n v="72000"/>
    <n v="47815.88"/>
    <n v="47815.88"/>
  </r>
  <r>
    <x v="3"/>
    <x v="17"/>
    <x v="17"/>
    <x v="0"/>
    <s v="12"/>
    <n v="12001"/>
    <s v="Sueldos del Grupo A2."/>
    <n v="47716"/>
    <n v="0"/>
    <n v="47716"/>
    <n v="47000"/>
    <n v="47000"/>
    <n v="27350.080000000002"/>
    <n v="27350.080000000002"/>
  </r>
  <r>
    <x v="3"/>
    <x v="17"/>
    <x v="17"/>
    <x v="0"/>
    <s v="12"/>
    <n v="12004"/>
    <s v="Sueldos del Grupo C2."/>
    <n v="10354"/>
    <n v="0"/>
    <n v="10354"/>
    <n v="18517"/>
    <n v="18517"/>
    <n v="6616.01"/>
    <n v="6616.01"/>
  </r>
  <r>
    <x v="3"/>
    <x v="17"/>
    <x v="17"/>
    <x v="0"/>
    <s v="12"/>
    <n v="12006"/>
    <s v="Trienios."/>
    <n v="33083"/>
    <n v="0"/>
    <n v="33083"/>
    <n v="28000"/>
    <n v="28000"/>
    <n v="24322.07"/>
    <n v="24322.07"/>
  </r>
  <r>
    <x v="3"/>
    <x v="17"/>
    <x v="17"/>
    <x v="0"/>
    <s v="12"/>
    <n v="12100"/>
    <s v="Complemento de destino."/>
    <n v="79368"/>
    <n v="0"/>
    <n v="79368"/>
    <n v="76350"/>
    <n v="76350"/>
    <n v="45069.120000000003"/>
    <n v="45069.120000000003"/>
  </r>
  <r>
    <x v="3"/>
    <x v="17"/>
    <x v="17"/>
    <x v="0"/>
    <s v="12"/>
    <n v="12101"/>
    <s v="Complemento específico."/>
    <n v="203265"/>
    <n v="0"/>
    <n v="203265"/>
    <n v="160503"/>
    <n v="160503"/>
    <n v="125954.34"/>
    <n v="125954.34"/>
  </r>
  <r>
    <x v="3"/>
    <x v="17"/>
    <x v="17"/>
    <x v="0"/>
    <s v="12"/>
    <n v="12103"/>
    <s v="Otros complementos."/>
    <n v="14199"/>
    <n v="0"/>
    <n v="14199"/>
    <n v="13946.4"/>
    <n v="13946.4"/>
    <n v="12306.3"/>
    <n v="12306.3"/>
  </r>
  <r>
    <x v="3"/>
    <x v="17"/>
    <x v="17"/>
    <x v="1"/>
    <s v="20"/>
    <n v="203"/>
    <s v="Arrendamientos de maquinaria, instalaciones y utillaje."/>
    <n v="0"/>
    <n v="2030"/>
    <n v="2030"/>
    <n v="1340"/>
    <n v="1340"/>
    <n v="288.08999999999997"/>
    <n v="288.08999999999997"/>
  </r>
  <r>
    <x v="3"/>
    <x v="17"/>
    <x v="17"/>
    <x v="1"/>
    <s v="21"/>
    <n v="213"/>
    <s v="Reparación de maquinaria, instalaciones técnicas y utillaje."/>
    <n v="2500"/>
    <n v="-2030"/>
    <n v="470"/>
    <n v="271.35000000000002"/>
    <n v="271.35000000000002"/>
    <n v="232.84"/>
    <n v="232.84"/>
  </r>
  <r>
    <x v="3"/>
    <x v="17"/>
    <x v="17"/>
    <x v="1"/>
    <s v="22"/>
    <n v="22002"/>
    <s v="Material informático no inventariable."/>
    <n v="2030"/>
    <n v="0"/>
    <n v="2030"/>
    <n v="0"/>
    <n v="0"/>
    <n v="0"/>
    <n v="0"/>
  </r>
  <r>
    <x v="3"/>
    <x v="17"/>
    <x v="17"/>
    <x v="1"/>
    <s v="22"/>
    <n v="22104"/>
    <s v="Vestuario."/>
    <n v="812"/>
    <n v="0"/>
    <n v="812"/>
    <n v="0"/>
    <n v="0"/>
    <n v="0"/>
    <n v="0"/>
  </r>
  <r>
    <x v="3"/>
    <x v="17"/>
    <x v="17"/>
    <x v="1"/>
    <s v="22"/>
    <n v="22106"/>
    <s v="Productos farmacéuticos y material sanitario."/>
    <n v="42630"/>
    <n v="0"/>
    <n v="42630"/>
    <n v="72940.42"/>
    <n v="72940.42"/>
    <n v="27008.9"/>
    <n v="27008.9"/>
  </r>
  <r>
    <x v="3"/>
    <x v="17"/>
    <x v="17"/>
    <x v="1"/>
    <s v="22"/>
    <n v="22199"/>
    <s v="Otros suministros."/>
    <n v="1000"/>
    <n v="0"/>
    <n v="1000"/>
    <n v="3250"/>
    <n v="2408.62"/>
    <n v="531.6"/>
    <n v="531.6"/>
  </r>
  <r>
    <x v="3"/>
    <x v="17"/>
    <x v="17"/>
    <x v="1"/>
    <s v="22"/>
    <n v="22706"/>
    <s v="Estudios y trabajos técnicos."/>
    <n v="34138"/>
    <n v="0"/>
    <n v="34138"/>
    <n v="19791.66"/>
    <n v="0"/>
    <n v="0"/>
    <n v="0"/>
  </r>
  <r>
    <x v="3"/>
    <x v="17"/>
    <x v="17"/>
    <x v="1"/>
    <s v="22"/>
    <n v="22799"/>
    <s v="Otros trabajos realizados por otras empresas y profes."/>
    <n v="34000"/>
    <n v="0"/>
    <n v="34000"/>
    <n v="8131.25"/>
    <n v="8131.25"/>
    <n v="1859.72"/>
    <n v="1859.72"/>
  </r>
  <r>
    <x v="3"/>
    <x v="18"/>
    <x v="18"/>
    <x v="0"/>
    <s v="12"/>
    <n v="12000"/>
    <s v="Sueldos del Grupo A1."/>
    <n v="36175"/>
    <n v="0"/>
    <n v="36175"/>
    <n v="43000"/>
    <n v="43000"/>
    <n v="19523.25"/>
    <n v="19523.25"/>
  </r>
  <r>
    <x v="3"/>
    <x v="18"/>
    <x v="18"/>
    <x v="0"/>
    <s v="12"/>
    <n v="12001"/>
    <s v="Sueldos del Grupo A2."/>
    <n v="127242"/>
    <n v="0"/>
    <n v="127242"/>
    <n v="64000"/>
    <n v="64000"/>
    <n v="51732.42"/>
    <n v="51732.42"/>
  </r>
  <r>
    <x v="3"/>
    <x v="18"/>
    <x v="18"/>
    <x v="0"/>
    <s v="12"/>
    <n v="12003"/>
    <s v="Sueldos del Grupo C1."/>
    <n v="146180"/>
    <n v="0"/>
    <n v="146180"/>
    <n v="94000"/>
    <n v="94000"/>
    <n v="60357.77"/>
    <n v="60357.77"/>
  </r>
  <r>
    <x v="3"/>
    <x v="18"/>
    <x v="18"/>
    <x v="0"/>
    <s v="12"/>
    <n v="12004"/>
    <s v="Sueldos del Grupo C2."/>
    <n v="61953"/>
    <n v="0"/>
    <n v="61953"/>
    <n v="74125"/>
    <n v="74125"/>
    <n v="61640.23"/>
    <n v="61640.23"/>
  </r>
  <r>
    <x v="3"/>
    <x v="18"/>
    <x v="18"/>
    <x v="0"/>
    <s v="12"/>
    <n v="12006"/>
    <s v="Trienios."/>
    <n v="81021"/>
    <n v="0"/>
    <n v="81021"/>
    <n v="80000"/>
    <n v="80000"/>
    <n v="50831.77"/>
    <n v="50831.77"/>
  </r>
  <r>
    <x v="3"/>
    <x v="18"/>
    <x v="18"/>
    <x v="0"/>
    <s v="12"/>
    <n v="12100"/>
    <s v="Complemento de destino."/>
    <n v="218487"/>
    <n v="0"/>
    <n v="218487"/>
    <n v="182381"/>
    <n v="182381"/>
    <n v="113199.63"/>
    <n v="113199.63"/>
  </r>
  <r>
    <x v="3"/>
    <x v="18"/>
    <x v="18"/>
    <x v="0"/>
    <s v="12"/>
    <n v="12101"/>
    <s v="Complemento específico."/>
    <n v="507472"/>
    <n v="0"/>
    <n v="507472"/>
    <n v="336564"/>
    <n v="336564"/>
    <n v="271891.39"/>
    <n v="271891.39"/>
  </r>
  <r>
    <x v="3"/>
    <x v="18"/>
    <x v="18"/>
    <x v="0"/>
    <s v="12"/>
    <n v="12103"/>
    <s v="Otros complementos."/>
    <n v="38561"/>
    <n v="0"/>
    <n v="38561"/>
    <n v="33488.43"/>
    <n v="33488.43"/>
    <n v="28211.71"/>
    <n v="28211.71"/>
  </r>
  <r>
    <x v="3"/>
    <x v="18"/>
    <x v="18"/>
    <x v="0"/>
    <s v="14"/>
    <n v="143"/>
    <s v="Otro personal."/>
    <n v="430000"/>
    <n v="143219"/>
    <n v="573219"/>
    <n v="540860"/>
    <n v="540860"/>
    <n v="458315.72"/>
    <n v="458315.72"/>
  </r>
  <r>
    <x v="3"/>
    <x v="18"/>
    <x v="18"/>
    <x v="0"/>
    <s v="15"/>
    <n v="150"/>
    <s v="Productividad."/>
    <n v="300000"/>
    <n v="0"/>
    <n v="300000"/>
    <n v="268278.74"/>
    <n v="268278.74"/>
    <n v="268278.74"/>
    <n v="268278.74"/>
  </r>
  <r>
    <x v="3"/>
    <x v="18"/>
    <x v="18"/>
    <x v="0"/>
    <s v="15"/>
    <n v="151"/>
    <s v="Gratificaciones."/>
    <n v="30000"/>
    <n v="0"/>
    <n v="30000"/>
    <n v="29990.26"/>
    <n v="29990.26"/>
    <n v="12346.73"/>
    <n v="12346.73"/>
  </r>
  <r>
    <x v="3"/>
    <x v="18"/>
    <x v="18"/>
    <x v="0"/>
    <s v="16"/>
    <n v="16000"/>
    <s v="Seguridad Social."/>
    <n v="27274948"/>
    <n v="64974.2"/>
    <n v="27339922.199999999"/>
    <n v="19358052.859999999"/>
    <n v="19358052.859999999"/>
    <n v="19358052.859999999"/>
    <n v="19357138.329999998"/>
  </r>
  <r>
    <x v="3"/>
    <x v="18"/>
    <x v="18"/>
    <x v="0"/>
    <s v="16"/>
    <n v="16105"/>
    <s v="Pensiones a cargo de la Entidad local."/>
    <n v="1000"/>
    <n v="0"/>
    <n v="1000"/>
    <n v="732.73"/>
    <n v="732.73"/>
    <n v="732.73"/>
    <n v="732.73"/>
  </r>
  <r>
    <x v="3"/>
    <x v="18"/>
    <x v="18"/>
    <x v="0"/>
    <s v="16"/>
    <n v="16200"/>
    <s v="Formación y perfeccionamiento del personal."/>
    <n v="50000"/>
    <n v="0"/>
    <n v="50000"/>
    <n v="52800"/>
    <n v="29623.3"/>
    <n v="29623.3"/>
    <n v="29623.3"/>
  </r>
  <r>
    <x v="3"/>
    <x v="18"/>
    <x v="18"/>
    <x v="0"/>
    <s v="16"/>
    <n v="16204"/>
    <s v="Acción social."/>
    <n v="600000"/>
    <n v="0"/>
    <n v="600000"/>
    <n v="408934.44"/>
    <n v="408934.44"/>
    <n v="205604.52"/>
    <n v="205604.52"/>
  </r>
  <r>
    <x v="3"/>
    <x v="18"/>
    <x v="18"/>
    <x v="0"/>
    <s v="16"/>
    <n v="16205"/>
    <s v="Seguros."/>
    <n v="390000"/>
    <n v="0"/>
    <n v="390000"/>
    <n v="145706.91"/>
    <n v="145706.91"/>
    <n v="29638.29"/>
    <n v="29638.29"/>
  </r>
  <r>
    <x v="3"/>
    <x v="18"/>
    <x v="18"/>
    <x v="1"/>
    <s v="20"/>
    <n v="203"/>
    <s v="Arrendamientos de maquinaria, instalaciones y utillaje."/>
    <n v="1700"/>
    <n v="4200"/>
    <n v="5900"/>
    <n v="160"/>
    <n v="160"/>
    <n v="0"/>
    <n v="0"/>
  </r>
  <r>
    <x v="3"/>
    <x v="18"/>
    <x v="18"/>
    <x v="1"/>
    <s v="21"/>
    <n v="213"/>
    <s v="Reparación de maquinaria, instalaciones técnicas y utillaje."/>
    <n v="10000"/>
    <n v="-4200"/>
    <n v="5800"/>
    <n v="630.49"/>
    <n v="630.49"/>
    <n v="630.49"/>
    <n v="630.49"/>
  </r>
  <r>
    <x v="3"/>
    <x v="18"/>
    <x v="18"/>
    <x v="1"/>
    <s v="22"/>
    <n v="22602"/>
    <s v="Publicidad y propaganda."/>
    <n v="4250"/>
    <n v="0"/>
    <n v="4250"/>
    <n v="585.6"/>
    <n v="585.6"/>
    <n v="585.6"/>
    <n v="585.6"/>
  </r>
  <r>
    <x v="3"/>
    <x v="18"/>
    <x v="18"/>
    <x v="1"/>
    <s v="22"/>
    <n v="22607"/>
    <s v="Oposiciones y pruebas selectivas"/>
    <n v="42500"/>
    <n v="0"/>
    <n v="42500"/>
    <n v="28732.55"/>
    <n v="28732.55"/>
    <n v="15498.95"/>
    <n v="15498.95"/>
  </r>
  <r>
    <x v="3"/>
    <x v="18"/>
    <x v="18"/>
    <x v="1"/>
    <s v="22"/>
    <n v="22699"/>
    <s v="Otros gastos diversos"/>
    <n v="920"/>
    <n v="0"/>
    <n v="920"/>
    <n v="29"/>
    <n v="29"/>
    <n v="29"/>
    <n v="29"/>
  </r>
  <r>
    <x v="3"/>
    <x v="18"/>
    <x v="18"/>
    <x v="1"/>
    <s v="22"/>
    <n v="22799"/>
    <s v="Otros trabajos realizados por otras empresas y profes."/>
    <n v="17000"/>
    <n v="0"/>
    <n v="17000"/>
    <n v="12702.56"/>
    <n v="12702.56"/>
    <n v="12702.56"/>
    <n v="12702.56"/>
  </r>
  <r>
    <x v="3"/>
    <x v="18"/>
    <x v="18"/>
    <x v="1"/>
    <s v="23"/>
    <n v="23020"/>
    <s v="Dietas del personal no directivo"/>
    <n v="3000"/>
    <n v="0"/>
    <n v="3000"/>
    <n v="844.12"/>
    <n v="844.12"/>
    <n v="844.12"/>
    <n v="486.74"/>
  </r>
  <r>
    <x v="3"/>
    <x v="18"/>
    <x v="18"/>
    <x v="1"/>
    <s v="23"/>
    <n v="23120"/>
    <s v="Locomoción del personal no directivo."/>
    <n v="3000"/>
    <n v="0"/>
    <n v="3000"/>
    <n v="736.11"/>
    <n v="736.11"/>
    <n v="736.11"/>
    <n v="679.39"/>
  </r>
  <r>
    <x v="3"/>
    <x v="18"/>
    <x v="18"/>
    <x v="1"/>
    <s v="23"/>
    <n v="233"/>
    <s v="Otras indemnizaciones."/>
    <n v="241265"/>
    <n v="-16000"/>
    <n v="225265"/>
    <n v="114810.32"/>
    <n v="114810.32"/>
    <n v="114810.32"/>
    <n v="114750.32"/>
  </r>
  <r>
    <x v="3"/>
    <x v="18"/>
    <x v="18"/>
    <x v="4"/>
    <s v="64"/>
    <n v="641"/>
    <s v="Gastos en aplicaciones informáticas."/>
    <n v="256738"/>
    <n v="0"/>
    <n v="256738"/>
    <n v="256737.58"/>
    <n v="256737.58"/>
    <n v="35733.21"/>
    <n v="35733.21"/>
  </r>
  <r>
    <x v="3"/>
    <x v="18"/>
    <x v="18"/>
    <x v="6"/>
    <s v="83"/>
    <n v="83001"/>
    <s v="Anticipos al personal"/>
    <n v="270000"/>
    <n v="0"/>
    <n v="270000"/>
    <n v="117353.1"/>
    <n v="117353.1"/>
    <n v="117353.1"/>
    <n v="117353.1"/>
  </r>
  <r>
    <x v="3"/>
    <x v="18"/>
    <x v="18"/>
    <x v="6"/>
    <s v="83"/>
    <n v="83101"/>
    <s v="Prestamos al personal"/>
    <n v="300000"/>
    <n v="0"/>
    <n v="300000"/>
    <n v="110950"/>
    <n v="110950"/>
    <n v="110950"/>
    <n v="110950"/>
  </r>
  <r>
    <x v="3"/>
    <x v="19"/>
    <x v="19"/>
    <x v="0"/>
    <s v="12"/>
    <n v="12000"/>
    <s v="Sueldos del Grupo A1."/>
    <n v="171833"/>
    <n v="0"/>
    <n v="171833"/>
    <n v="161104"/>
    <n v="161104"/>
    <n v="107190.06"/>
    <n v="107190.06"/>
  </r>
  <r>
    <x v="3"/>
    <x v="19"/>
    <x v="19"/>
    <x v="0"/>
    <s v="12"/>
    <n v="12001"/>
    <s v="Sueldos del Grupo A2."/>
    <n v="79571"/>
    <n v="0"/>
    <n v="79571"/>
    <n v="47000"/>
    <n v="47000"/>
    <n v="31373.03"/>
    <n v="31373.03"/>
  </r>
  <r>
    <x v="3"/>
    <x v="19"/>
    <x v="19"/>
    <x v="0"/>
    <s v="12"/>
    <n v="12003"/>
    <s v="Sueldos del Grupo C1."/>
    <n v="12182"/>
    <n v="0"/>
    <n v="12182"/>
    <n v="12000"/>
    <n v="12000"/>
    <n v="7983.46"/>
    <n v="7983.46"/>
  </r>
  <r>
    <x v="3"/>
    <x v="19"/>
    <x v="19"/>
    <x v="0"/>
    <s v="12"/>
    <n v="12004"/>
    <s v="Sueldos del Grupo C2."/>
    <n v="10326"/>
    <n v="0"/>
    <n v="10326"/>
    <n v="10000"/>
    <n v="10000"/>
    <n v="6739.39"/>
    <n v="6739.39"/>
  </r>
  <r>
    <x v="3"/>
    <x v="19"/>
    <x v="19"/>
    <x v="0"/>
    <s v="12"/>
    <n v="12006"/>
    <s v="Trienios."/>
    <n v="48700"/>
    <n v="0"/>
    <n v="48700"/>
    <n v="41000"/>
    <n v="41000"/>
    <n v="33327.919999999998"/>
    <n v="33327.919999999998"/>
  </r>
  <r>
    <x v="3"/>
    <x v="19"/>
    <x v="19"/>
    <x v="0"/>
    <s v="12"/>
    <n v="12100"/>
    <s v="Complemento de destino."/>
    <n v="149334"/>
    <n v="0"/>
    <n v="149334"/>
    <n v="105104"/>
    <n v="105104"/>
    <n v="84434.99"/>
    <n v="84434.99"/>
  </r>
  <r>
    <x v="3"/>
    <x v="19"/>
    <x v="19"/>
    <x v="0"/>
    <s v="12"/>
    <n v="12101"/>
    <s v="Complemento específico."/>
    <n v="426576"/>
    <n v="0"/>
    <n v="426576"/>
    <n v="295248"/>
    <n v="295248"/>
    <n v="245272.18"/>
    <n v="245272.18"/>
  </r>
  <r>
    <x v="3"/>
    <x v="19"/>
    <x v="19"/>
    <x v="0"/>
    <s v="12"/>
    <n v="12103"/>
    <s v="Otros complementos."/>
    <n v="19469"/>
    <n v="0"/>
    <n v="19469"/>
    <n v="19487.2"/>
    <n v="19487.2"/>
    <n v="18345.73"/>
    <n v="18345.73"/>
  </r>
  <r>
    <x v="3"/>
    <x v="19"/>
    <x v="19"/>
    <x v="1"/>
    <s v="20"/>
    <n v="203"/>
    <s v="Arrendamientos de maquinaria, instalaciones y utillaje."/>
    <n v="0"/>
    <n v="526.25"/>
    <n v="526.25"/>
    <n v="526.25"/>
    <n v="526.25"/>
    <n v="192.99"/>
    <n v="192.99"/>
  </r>
  <r>
    <x v="3"/>
    <x v="19"/>
    <x v="19"/>
    <x v="1"/>
    <s v="21"/>
    <n v="213"/>
    <s v="Reparación de maquinaria, instalaciones técnicas y utillaje."/>
    <n v="16776"/>
    <n v="0"/>
    <n v="16776"/>
    <n v="17833.810000000001"/>
    <n v="15703.25"/>
    <n v="9843.23"/>
    <n v="9843.23"/>
  </r>
  <r>
    <x v="3"/>
    <x v="19"/>
    <x v="19"/>
    <x v="1"/>
    <s v="21"/>
    <n v="216"/>
    <s v="Equipos para procesos de información."/>
    <n v="1207258"/>
    <n v="-526.25"/>
    <n v="1206731.75"/>
    <n v="1199726.46"/>
    <n v="1199726.46"/>
    <n v="668027.39"/>
    <n v="668027.39"/>
  </r>
  <r>
    <x v="3"/>
    <x v="19"/>
    <x v="19"/>
    <x v="1"/>
    <s v="22"/>
    <n v="22002"/>
    <s v="Material informático no inventariable."/>
    <n v="41363"/>
    <n v="0"/>
    <n v="41363"/>
    <n v="28437.82"/>
    <n v="28437.82"/>
    <n v="4883.66"/>
    <n v="4883.66"/>
  </r>
  <r>
    <x v="3"/>
    <x v="19"/>
    <x v="19"/>
    <x v="1"/>
    <s v="22"/>
    <n v="22100"/>
    <s v="Energía eléctrica."/>
    <n v="85000"/>
    <n v="0"/>
    <n v="85000"/>
    <n v="67000"/>
    <n v="67000"/>
    <n v="38039.47"/>
    <n v="38039.47"/>
  </r>
  <r>
    <x v="3"/>
    <x v="19"/>
    <x v="19"/>
    <x v="1"/>
    <s v="22"/>
    <n v="22200"/>
    <s v="Servicios de Telecomunicaciones."/>
    <n v="416844"/>
    <n v="0"/>
    <n v="416844"/>
    <n v="407751.56"/>
    <n v="407751.56"/>
    <n v="203875.8"/>
    <n v="203875.8"/>
  </r>
  <r>
    <x v="3"/>
    <x v="19"/>
    <x v="19"/>
    <x v="1"/>
    <s v="22"/>
    <n v="22699"/>
    <s v="Otros gastos diversos"/>
    <n v="5000"/>
    <n v="0"/>
    <n v="5000"/>
    <n v="3909.19"/>
    <n v="3909.19"/>
    <n v="3909.19"/>
    <n v="3909.19"/>
  </r>
  <r>
    <x v="3"/>
    <x v="19"/>
    <x v="19"/>
    <x v="1"/>
    <s v="22"/>
    <n v="22700"/>
    <s v="Limpieza y aseo."/>
    <n v="11725"/>
    <n v="0"/>
    <n v="11725"/>
    <n v="11724.79"/>
    <n v="11724.79"/>
    <n v="6839.42"/>
    <n v="6839.42"/>
  </r>
  <r>
    <x v="3"/>
    <x v="19"/>
    <x v="19"/>
    <x v="1"/>
    <s v="22"/>
    <n v="22701"/>
    <s v="Seguridad."/>
    <n v="40064"/>
    <n v="0"/>
    <n v="40064"/>
    <n v="40063.1"/>
    <n v="40063.1"/>
    <n v="10122.01"/>
    <n v="8262.26"/>
  </r>
  <r>
    <x v="3"/>
    <x v="19"/>
    <x v="19"/>
    <x v="1"/>
    <s v="22"/>
    <n v="22799"/>
    <s v="Otros trabajos realizados por otras empresas y profes."/>
    <n v="19965"/>
    <n v="0"/>
    <n v="19965"/>
    <n v="16423.689999999999"/>
    <n v="16423.689999999999"/>
    <n v="11021.04"/>
    <n v="11021.04"/>
  </r>
  <r>
    <x v="3"/>
    <x v="19"/>
    <x v="19"/>
    <x v="1"/>
    <s v="23"/>
    <n v="23020"/>
    <s v="Dietas del personal no directivo"/>
    <n v="1000"/>
    <n v="0"/>
    <n v="1000"/>
    <n v="0"/>
    <n v="0"/>
    <n v="0"/>
    <n v="0"/>
  </r>
  <r>
    <x v="3"/>
    <x v="19"/>
    <x v="19"/>
    <x v="1"/>
    <s v="23"/>
    <n v="23120"/>
    <s v="Locomoción del personal no directivo."/>
    <n v="1000"/>
    <n v="0"/>
    <n v="1000"/>
    <n v="0"/>
    <n v="0"/>
    <n v="0"/>
    <n v="0"/>
  </r>
  <r>
    <x v="3"/>
    <x v="19"/>
    <x v="19"/>
    <x v="4"/>
    <s v="62"/>
    <n v="626"/>
    <s v="Equipos para procesos de información."/>
    <n v="489699"/>
    <n v="0"/>
    <n v="489699"/>
    <n v="371634.39"/>
    <n v="360106.74"/>
    <n v="233743.93"/>
    <n v="233743.93"/>
  </r>
  <r>
    <x v="3"/>
    <x v="19"/>
    <x v="19"/>
    <x v="4"/>
    <s v="63"/>
    <n v="636"/>
    <s v="Equipos para procesos de información."/>
    <n v="1407620"/>
    <n v="6584.99"/>
    <n v="1414204.99"/>
    <n v="1382703.37"/>
    <n v="1382703.37"/>
    <n v="660740.01"/>
    <n v="660740.01"/>
  </r>
  <r>
    <x v="3"/>
    <x v="19"/>
    <x v="19"/>
    <x v="4"/>
    <s v="64"/>
    <n v="641"/>
    <s v="Gastos en aplicaciones informáticas."/>
    <n v="3086983"/>
    <n v="0"/>
    <n v="3086983"/>
    <n v="2858488.14"/>
    <n v="2858454.34"/>
    <n v="1403885.46"/>
    <n v="1403885.46"/>
  </r>
  <r>
    <x v="3"/>
    <x v="20"/>
    <x v="20"/>
    <x v="0"/>
    <s v="12"/>
    <n v="12000"/>
    <s v="Sueldos del Grupo A1."/>
    <n v="108526"/>
    <n v="0"/>
    <n v="108526"/>
    <n v="90000"/>
    <n v="90000"/>
    <n v="58628.03"/>
    <n v="58628.03"/>
  </r>
  <r>
    <x v="3"/>
    <x v="20"/>
    <x v="20"/>
    <x v="0"/>
    <s v="12"/>
    <n v="12001"/>
    <s v="Sueldos del Grupo A2."/>
    <n v="23858"/>
    <n v="0"/>
    <n v="23858"/>
    <n v="15000"/>
    <n v="15000"/>
    <n v="10470.99"/>
    <n v="10470.99"/>
  </r>
  <r>
    <x v="3"/>
    <x v="20"/>
    <x v="20"/>
    <x v="0"/>
    <s v="12"/>
    <n v="12003"/>
    <s v="Sueldos del Grupo C1."/>
    <n v="60908"/>
    <n v="0"/>
    <n v="60908"/>
    <n v="48000"/>
    <n v="48000"/>
    <n v="31504.41"/>
    <n v="31504.41"/>
  </r>
  <r>
    <x v="3"/>
    <x v="20"/>
    <x v="20"/>
    <x v="0"/>
    <s v="12"/>
    <n v="12004"/>
    <s v="Sueldos del Grupo C2."/>
    <n v="30977"/>
    <n v="0"/>
    <n v="30977"/>
    <n v="20000"/>
    <n v="20000"/>
    <n v="12740.28"/>
    <n v="12740.28"/>
  </r>
  <r>
    <x v="3"/>
    <x v="20"/>
    <x v="20"/>
    <x v="0"/>
    <s v="12"/>
    <n v="12006"/>
    <s v="Trienios."/>
    <n v="63065"/>
    <n v="0"/>
    <n v="63065"/>
    <n v="60000"/>
    <n v="60000"/>
    <n v="35627.089999999997"/>
    <n v="35627.089999999997"/>
  </r>
  <r>
    <x v="3"/>
    <x v="20"/>
    <x v="20"/>
    <x v="0"/>
    <s v="12"/>
    <n v="12100"/>
    <s v="Complemento de destino."/>
    <n v="155727"/>
    <n v="0"/>
    <n v="155727"/>
    <n v="100000"/>
    <n v="100000"/>
    <n v="80082.27"/>
    <n v="80082.27"/>
  </r>
  <r>
    <x v="3"/>
    <x v="20"/>
    <x v="20"/>
    <x v="0"/>
    <s v="12"/>
    <n v="12101"/>
    <s v="Complemento específico."/>
    <n v="365234"/>
    <n v="0"/>
    <n v="365234"/>
    <n v="328000"/>
    <n v="328000"/>
    <n v="203984.97"/>
    <n v="203984.97"/>
  </r>
  <r>
    <x v="3"/>
    <x v="20"/>
    <x v="20"/>
    <x v="0"/>
    <s v="12"/>
    <n v="12103"/>
    <s v="Otros complementos."/>
    <n v="30624"/>
    <n v="0"/>
    <n v="30624"/>
    <n v="31757.599999999999"/>
    <n v="31757.599999999999"/>
    <n v="21637.17"/>
    <n v="21637.17"/>
  </r>
  <r>
    <x v="3"/>
    <x v="20"/>
    <x v="20"/>
    <x v="1"/>
    <s v="20"/>
    <n v="203"/>
    <s v="Arrendamientos de maquinaria, instalaciones y utillaje."/>
    <n v="6000"/>
    <n v="0"/>
    <n v="6000"/>
    <n v="3923.19"/>
    <n v="3923.19"/>
    <n v="950.87"/>
    <n v="950.87"/>
  </r>
  <r>
    <x v="3"/>
    <x v="20"/>
    <x v="20"/>
    <x v="1"/>
    <s v="22"/>
    <n v="22199"/>
    <s v="Otros suministros."/>
    <n v="0"/>
    <n v="0"/>
    <n v="0"/>
    <n v="320.2"/>
    <n v="320.2"/>
    <n v="320.2"/>
    <n v="320.2"/>
  </r>
  <r>
    <x v="3"/>
    <x v="20"/>
    <x v="20"/>
    <x v="1"/>
    <s v="22"/>
    <n v="22706"/>
    <s v="Estudios y trabajos técnicos."/>
    <n v="13250"/>
    <n v="0"/>
    <n v="13250"/>
    <n v="5217.5200000000004"/>
    <n v="5217.5200000000004"/>
    <n v="5217.5200000000004"/>
    <n v="5217.5200000000004"/>
  </r>
  <r>
    <x v="3"/>
    <x v="20"/>
    <x v="20"/>
    <x v="1"/>
    <s v="23"/>
    <n v="23010"/>
    <s v="Del personal directivo."/>
    <n v="1000"/>
    <n v="0"/>
    <n v="1000"/>
    <n v="0"/>
    <n v="0"/>
    <n v="0"/>
    <n v="0"/>
  </r>
  <r>
    <x v="3"/>
    <x v="20"/>
    <x v="20"/>
    <x v="1"/>
    <s v="23"/>
    <n v="23020"/>
    <s v="Dietas del personal no directivo"/>
    <n v="1000"/>
    <n v="0"/>
    <n v="1000"/>
    <n v="0"/>
    <n v="0"/>
    <n v="0"/>
    <n v="0"/>
  </r>
  <r>
    <x v="3"/>
    <x v="20"/>
    <x v="20"/>
    <x v="2"/>
    <s v="35"/>
    <n v="352"/>
    <s v="Intereses de demora."/>
    <n v="200"/>
    <n v="0"/>
    <n v="200"/>
    <n v="0"/>
    <n v="0"/>
    <n v="0"/>
    <n v="0"/>
  </r>
  <r>
    <x v="3"/>
    <x v="20"/>
    <x v="20"/>
    <x v="4"/>
    <s v="62"/>
    <n v="625"/>
    <s v="Mobiliario."/>
    <n v="25000"/>
    <n v="0"/>
    <n v="25000"/>
    <n v="25000"/>
    <n v="25000"/>
    <n v="23251.58"/>
    <n v="23251.58"/>
  </r>
  <r>
    <x v="3"/>
    <x v="21"/>
    <x v="21"/>
    <x v="0"/>
    <s v="12"/>
    <n v="12000"/>
    <s v="Sueldos del Grupo A1."/>
    <n v="36175"/>
    <n v="0"/>
    <n v="36175"/>
    <n v="36000"/>
    <n v="36000"/>
    <n v="23907.94"/>
    <n v="23907.94"/>
  </r>
  <r>
    <x v="3"/>
    <x v="21"/>
    <x v="21"/>
    <x v="0"/>
    <s v="12"/>
    <n v="12001"/>
    <s v="Sueldos del Grupo A2."/>
    <n v="31811"/>
    <n v="0"/>
    <n v="31811"/>
    <n v="31000"/>
    <n v="31000"/>
    <n v="15412.65"/>
    <n v="15412.65"/>
  </r>
  <r>
    <x v="3"/>
    <x v="21"/>
    <x v="21"/>
    <x v="0"/>
    <s v="12"/>
    <n v="12003"/>
    <s v="Sueldos del Grupo C1."/>
    <n v="207089"/>
    <n v="0"/>
    <n v="207089"/>
    <n v="120000"/>
    <n v="120000"/>
    <n v="101042.11"/>
    <n v="101042.11"/>
  </r>
  <r>
    <x v="3"/>
    <x v="21"/>
    <x v="21"/>
    <x v="0"/>
    <s v="12"/>
    <n v="12004"/>
    <s v="Sueldos del Grupo C2."/>
    <n v="92930"/>
    <n v="0"/>
    <n v="92930"/>
    <n v="110060"/>
    <n v="110060"/>
    <n v="57641.57"/>
    <n v="57641.57"/>
  </r>
  <r>
    <x v="3"/>
    <x v="21"/>
    <x v="21"/>
    <x v="0"/>
    <s v="12"/>
    <n v="12006"/>
    <s v="Trienios."/>
    <n v="107031"/>
    <n v="0"/>
    <n v="107031"/>
    <n v="90000"/>
    <n v="90000"/>
    <n v="61466.239999999998"/>
    <n v="61466.239999999998"/>
  </r>
  <r>
    <x v="3"/>
    <x v="21"/>
    <x v="21"/>
    <x v="0"/>
    <s v="12"/>
    <n v="12100"/>
    <s v="Complemento de destino."/>
    <n v="225613"/>
    <n v="0"/>
    <n v="225613"/>
    <n v="125592"/>
    <n v="125592"/>
    <n v="120846.64"/>
    <n v="120846.64"/>
  </r>
  <r>
    <x v="3"/>
    <x v="21"/>
    <x v="21"/>
    <x v="0"/>
    <s v="12"/>
    <n v="12101"/>
    <s v="Complemento específico."/>
    <n v="509243"/>
    <n v="0"/>
    <n v="509243"/>
    <n v="364876"/>
    <n v="364876"/>
    <n v="291928.11"/>
    <n v="291928.11"/>
  </r>
  <r>
    <x v="3"/>
    <x v="21"/>
    <x v="21"/>
    <x v="0"/>
    <s v="12"/>
    <n v="12103"/>
    <s v="Otros complementos."/>
    <n v="59312"/>
    <n v="0"/>
    <n v="59312"/>
    <n v="62354.46"/>
    <n v="62354.46"/>
    <n v="35709.129999999997"/>
    <n v="35709.129999999997"/>
  </r>
  <r>
    <x v="3"/>
    <x v="21"/>
    <x v="21"/>
    <x v="0"/>
    <s v="13"/>
    <n v="13000"/>
    <s v="Retribuciones básicas."/>
    <n v="76388"/>
    <n v="0"/>
    <n v="76388"/>
    <n v="50000"/>
    <n v="50000"/>
    <n v="41913.629999999997"/>
    <n v="41913.629999999997"/>
  </r>
  <r>
    <x v="3"/>
    <x v="21"/>
    <x v="21"/>
    <x v="0"/>
    <s v="13"/>
    <n v="13002"/>
    <s v="Otras remuneraciones."/>
    <n v="72576"/>
    <n v="0"/>
    <n v="72576"/>
    <n v="50431.14"/>
    <n v="50431.14"/>
    <n v="36919.57"/>
    <n v="36919.57"/>
  </r>
  <r>
    <x v="3"/>
    <x v="21"/>
    <x v="21"/>
    <x v="1"/>
    <s v="20"/>
    <n v="203"/>
    <s v="Arrendamientos de maquinaria, instalaciones y utillaje."/>
    <n v="5000"/>
    <n v="0"/>
    <n v="5000"/>
    <n v="3600"/>
    <n v="3600"/>
    <n v="1399.78"/>
    <n v="1399.78"/>
  </r>
  <r>
    <x v="3"/>
    <x v="21"/>
    <x v="21"/>
    <x v="1"/>
    <s v="21"/>
    <n v="213"/>
    <s v="Reparación de maquinaria, instalaciones técnicas y utillaje."/>
    <n v="1000"/>
    <n v="0"/>
    <n v="1000"/>
    <n v="1000"/>
    <n v="1000"/>
    <n v="412.67"/>
    <n v="412.67"/>
  </r>
  <r>
    <x v="3"/>
    <x v="21"/>
    <x v="21"/>
    <x v="1"/>
    <s v="22"/>
    <n v="22000"/>
    <s v="Ordinario no inventariable."/>
    <n v="1500"/>
    <n v="0"/>
    <n v="1500"/>
    <n v="1016.53"/>
    <n v="1016.53"/>
    <n v="1016.53"/>
    <n v="1016.53"/>
  </r>
  <r>
    <x v="3"/>
    <x v="21"/>
    <x v="21"/>
    <x v="1"/>
    <s v="22"/>
    <n v="22199"/>
    <s v="Otros suministros."/>
    <n v="1000"/>
    <n v="0"/>
    <n v="1000"/>
    <n v="0"/>
    <n v="0"/>
    <n v="0"/>
    <n v="0"/>
  </r>
  <r>
    <x v="3"/>
    <x v="21"/>
    <x v="21"/>
    <x v="1"/>
    <s v="22"/>
    <n v="22201"/>
    <s v="Postales."/>
    <n v="1836000"/>
    <n v="0"/>
    <n v="1836000"/>
    <n v="1859100.11"/>
    <n v="1859100.11"/>
    <n v="1198787.18"/>
    <n v="1198787.18"/>
  </r>
  <r>
    <x v="3"/>
    <x v="21"/>
    <x v="21"/>
    <x v="1"/>
    <s v="22"/>
    <n v="22699"/>
    <s v="Otros gastos diversos"/>
    <n v="4500"/>
    <n v="0"/>
    <n v="4500"/>
    <n v="959.99"/>
    <n v="959.99"/>
    <n v="959.99"/>
    <n v="959.99"/>
  </r>
  <r>
    <x v="3"/>
    <x v="21"/>
    <x v="21"/>
    <x v="1"/>
    <s v="22"/>
    <n v="22705"/>
    <s v="Procesos electorales."/>
    <n v="27500"/>
    <n v="0"/>
    <n v="27500"/>
    <n v="24266.880000000001"/>
    <n v="24266.880000000001"/>
    <n v="24266.85"/>
    <n v="24266.85"/>
  </r>
  <r>
    <x v="3"/>
    <x v="21"/>
    <x v="21"/>
    <x v="1"/>
    <s v="22"/>
    <n v="22799"/>
    <s v="Otros trabajos realizados por otras empresas y profes."/>
    <n v="580000"/>
    <n v="16000"/>
    <n v="596000"/>
    <n v="571355.78"/>
    <n v="571355.78"/>
    <n v="327193.21999999997"/>
    <n v="284660.58"/>
  </r>
  <r>
    <x v="3"/>
    <x v="21"/>
    <x v="21"/>
    <x v="3"/>
    <s v="46"/>
    <n v="466"/>
    <s v="A otras Entidades que agrupen municipios."/>
    <n v="3000"/>
    <n v="0"/>
    <n v="3000"/>
    <n v="3000"/>
    <n v="3000"/>
    <n v="3000"/>
    <n v="3000"/>
  </r>
  <r>
    <x v="3"/>
    <x v="22"/>
    <x v="22"/>
    <x v="8"/>
    <s v="50"/>
    <n v="500"/>
    <s v="Fondo de Contingencia"/>
    <n v="200000"/>
    <n v="0"/>
    <n v="200000"/>
    <n v="0"/>
    <n v="0"/>
    <n v="0"/>
    <n v="0"/>
  </r>
  <r>
    <x v="3"/>
    <x v="23"/>
    <x v="23"/>
    <x v="0"/>
    <s v="12"/>
    <n v="12000"/>
    <s v="Sueldos del Grupo A1."/>
    <n v="36175"/>
    <n v="0"/>
    <n v="36175"/>
    <n v="18000"/>
    <n v="18000"/>
    <n v="11953.97"/>
    <n v="11953.97"/>
  </r>
  <r>
    <x v="3"/>
    <x v="23"/>
    <x v="23"/>
    <x v="0"/>
    <s v="12"/>
    <n v="12003"/>
    <s v="Sueldos del Grupo C1."/>
    <n v="24363"/>
    <n v="0"/>
    <n v="24363"/>
    <n v="12000"/>
    <n v="12000"/>
    <n v="7983.46"/>
    <n v="7983.46"/>
  </r>
  <r>
    <x v="3"/>
    <x v="23"/>
    <x v="23"/>
    <x v="0"/>
    <s v="12"/>
    <n v="12006"/>
    <s v="Trienios."/>
    <n v="5153"/>
    <n v="0"/>
    <n v="5153"/>
    <n v="5000"/>
    <n v="5000"/>
    <n v="3381.38"/>
    <n v="3381.38"/>
  </r>
  <r>
    <x v="3"/>
    <x v="23"/>
    <x v="23"/>
    <x v="0"/>
    <s v="12"/>
    <n v="12100"/>
    <s v="Complemento de destino."/>
    <n v="41581"/>
    <n v="0"/>
    <n v="41581"/>
    <n v="21000"/>
    <n v="21000"/>
    <n v="14321.07"/>
    <n v="14321.07"/>
  </r>
  <r>
    <x v="3"/>
    <x v="23"/>
    <x v="23"/>
    <x v="0"/>
    <s v="12"/>
    <n v="12101"/>
    <s v="Complemento específico."/>
    <n v="99768"/>
    <n v="0"/>
    <n v="99768"/>
    <n v="52000"/>
    <n v="52000"/>
    <n v="33956.730000000003"/>
    <n v="33956.730000000003"/>
  </r>
  <r>
    <x v="3"/>
    <x v="23"/>
    <x v="23"/>
    <x v="0"/>
    <s v="12"/>
    <n v="12103"/>
    <s v="Otros complementos."/>
    <n v="2453"/>
    <n v="0"/>
    <n v="2453"/>
    <n v="2360.5300000000002"/>
    <n v="2360.5300000000002"/>
    <n v="1942.3"/>
    <n v="1942.3"/>
  </r>
  <r>
    <x v="3"/>
    <x v="23"/>
    <x v="23"/>
    <x v="1"/>
    <s v="20"/>
    <n v="203"/>
    <s v="Arrendamientos de maquinaria, instalaciones y utillaje."/>
    <n v="2000"/>
    <n v="0"/>
    <n v="2000"/>
    <n v="956.45"/>
    <n v="956.45"/>
    <n v="270.31"/>
    <n v="162.74"/>
  </r>
  <r>
    <x v="3"/>
    <x v="23"/>
    <x v="23"/>
    <x v="1"/>
    <s v="22"/>
    <n v="225"/>
    <s v="Tributos."/>
    <n v="7500"/>
    <n v="0"/>
    <n v="7500"/>
    <n v="5065.13"/>
    <n v="5065.13"/>
    <n v="5065.13"/>
    <n v="5065.13"/>
  </r>
  <r>
    <x v="3"/>
    <x v="23"/>
    <x v="23"/>
    <x v="1"/>
    <s v="22"/>
    <n v="22603"/>
    <s v="Publicación en Diarios Oficiales"/>
    <n v="1117"/>
    <n v="0"/>
    <n v="1117"/>
    <n v="16.8"/>
    <n v="16.8"/>
    <n v="16.8"/>
    <n v="0"/>
  </r>
  <r>
    <x v="3"/>
    <x v="23"/>
    <x v="23"/>
    <x v="1"/>
    <s v="22"/>
    <n v="22699"/>
    <s v="Otros gastos diversos"/>
    <n v="1000"/>
    <n v="0"/>
    <n v="1000"/>
    <n v="0"/>
    <n v="0"/>
    <n v="0"/>
    <n v="0"/>
  </r>
  <r>
    <x v="3"/>
    <x v="23"/>
    <x v="23"/>
    <x v="1"/>
    <s v="23"/>
    <n v="23020"/>
    <s v="Dietas del personal no directivo"/>
    <n v="1000"/>
    <n v="0"/>
    <n v="1000"/>
    <n v="0"/>
    <n v="0"/>
    <n v="0"/>
    <n v="0"/>
  </r>
  <r>
    <x v="3"/>
    <x v="24"/>
    <x v="24"/>
    <x v="0"/>
    <s v="12"/>
    <n v="12000"/>
    <s v="Sueldos del Grupo A1."/>
    <n v="108526"/>
    <n v="0"/>
    <n v="108526"/>
    <n v="108000"/>
    <n v="108000"/>
    <n v="62726.05"/>
    <n v="62726.05"/>
  </r>
  <r>
    <x v="3"/>
    <x v="24"/>
    <x v="24"/>
    <x v="0"/>
    <s v="12"/>
    <n v="12001"/>
    <s v="Sueldos del Grupo A2."/>
    <n v="79526"/>
    <n v="0"/>
    <n v="79526"/>
    <n v="79000"/>
    <n v="79000"/>
    <n v="52345.34"/>
    <n v="52345.34"/>
  </r>
  <r>
    <x v="3"/>
    <x v="24"/>
    <x v="24"/>
    <x v="0"/>
    <s v="12"/>
    <n v="12003"/>
    <s v="Sueldos del Grupo C1."/>
    <n v="255815"/>
    <n v="0"/>
    <n v="255815"/>
    <n v="230009"/>
    <n v="230009"/>
    <n v="154673.25"/>
    <n v="154673.25"/>
  </r>
  <r>
    <x v="3"/>
    <x v="24"/>
    <x v="24"/>
    <x v="0"/>
    <s v="12"/>
    <n v="12004"/>
    <s v="Sueldos del Grupo C2."/>
    <n v="72279"/>
    <n v="0"/>
    <n v="72279"/>
    <n v="96908"/>
    <n v="96908"/>
    <n v="54613.29"/>
    <n v="54613.29"/>
  </r>
  <r>
    <x v="3"/>
    <x v="24"/>
    <x v="24"/>
    <x v="0"/>
    <s v="12"/>
    <n v="12006"/>
    <s v="Trienios."/>
    <n v="156005"/>
    <n v="0"/>
    <n v="156005"/>
    <n v="150000"/>
    <n v="150000"/>
    <n v="97876.91"/>
    <n v="97876.91"/>
  </r>
  <r>
    <x v="3"/>
    <x v="24"/>
    <x v="24"/>
    <x v="0"/>
    <s v="12"/>
    <n v="12100"/>
    <s v="Complemento de destino."/>
    <n v="308323"/>
    <n v="0"/>
    <n v="308323"/>
    <n v="194117"/>
    <n v="194117"/>
    <n v="192471.83"/>
    <n v="192471.83"/>
  </r>
  <r>
    <x v="3"/>
    <x v="24"/>
    <x v="24"/>
    <x v="0"/>
    <s v="12"/>
    <n v="12101"/>
    <s v="Complemento específico."/>
    <n v="716060"/>
    <n v="0"/>
    <n v="716060"/>
    <n v="615467"/>
    <n v="615467"/>
    <n v="491585.14"/>
    <n v="491585.14"/>
  </r>
  <r>
    <x v="3"/>
    <x v="24"/>
    <x v="24"/>
    <x v="0"/>
    <s v="12"/>
    <n v="12103"/>
    <s v="Otros complementos."/>
    <n v="77349"/>
    <n v="0"/>
    <n v="77349"/>
    <n v="79318.509999999995"/>
    <n v="79318.509999999995"/>
    <n v="53381.65"/>
    <n v="53381.65"/>
  </r>
  <r>
    <x v="3"/>
    <x v="24"/>
    <x v="24"/>
    <x v="0"/>
    <s v="13"/>
    <n v="13000"/>
    <s v="Retribuciones básicas."/>
    <n v="37848"/>
    <n v="0"/>
    <n v="37848"/>
    <n v="37000"/>
    <n v="37000"/>
    <n v="24694.92"/>
    <n v="24694.92"/>
  </r>
  <r>
    <x v="3"/>
    <x v="24"/>
    <x v="24"/>
    <x v="0"/>
    <s v="13"/>
    <n v="13002"/>
    <s v="Otras remuneraciones."/>
    <n v="35296"/>
    <n v="0"/>
    <n v="35296"/>
    <n v="35270.400000000001"/>
    <n v="35270.400000000001"/>
    <n v="23162.7"/>
    <n v="23162.7"/>
  </r>
  <r>
    <x v="3"/>
    <x v="24"/>
    <x v="24"/>
    <x v="0"/>
    <s v="15"/>
    <n v="151"/>
    <s v="Gratificaciones."/>
    <n v="10000"/>
    <n v="0"/>
    <n v="10000"/>
    <n v="5822.7"/>
    <n v="5822.7"/>
    <n v="5308.42"/>
    <n v="5308.42"/>
  </r>
  <r>
    <x v="3"/>
    <x v="24"/>
    <x v="24"/>
    <x v="1"/>
    <s v="20"/>
    <n v="203"/>
    <s v="Arrendamientos de maquinaria, instalaciones y utillaje."/>
    <n v="13000"/>
    <n v="0"/>
    <n v="13000"/>
    <n v="8950"/>
    <n v="8950"/>
    <n v="2052.7199999999998"/>
    <n v="2052.7199999999998"/>
  </r>
  <r>
    <x v="3"/>
    <x v="24"/>
    <x v="24"/>
    <x v="1"/>
    <s v="22"/>
    <n v="22000"/>
    <s v="Ordinario no inventariable."/>
    <n v="1540"/>
    <n v="0"/>
    <n v="1540"/>
    <n v="0"/>
    <n v="0"/>
    <n v="0"/>
    <n v="0"/>
  </r>
  <r>
    <x v="3"/>
    <x v="24"/>
    <x v="24"/>
    <x v="1"/>
    <s v="22"/>
    <n v="22602"/>
    <s v="Publicidad y propaganda."/>
    <n v="11900"/>
    <n v="0"/>
    <n v="11900"/>
    <n v="11225.6"/>
    <n v="11225.6"/>
    <n v="2196.4499999999998"/>
    <n v="2196.4499999999998"/>
  </r>
  <r>
    <x v="3"/>
    <x v="24"/>
    <x v="24"/>
    <x v="1"/>
    <s v="22"/>
    <n v="22604"/>
    <s v="Jurídicos, contenciosos."/>
    <n v="850"/>
    <n v="0"/>
    <n v="850"/>
    <n v="0"/>
    <n v="0"/>
    <n v="0"/>
    <n v="0"/>
  </r>
  <r>
    <x v="3"/>
    <x v="24"/>
    <x v="24"/>
    <x v="1"/>
    <s v="22"/>
    <n v="22699"/>
    <s v="Otros gastos diversos"/>
    <n v="3970"/>
    <n v="0"/>
    <n v="3970"/>
    <n v="0"/>
    <n v="0"/>
    <n v="0"/>
    <n v="0"/>
  </r>
  <r>
    <x v="3"/>
    <x v="24"/>
    <x v="24"/>
    <x v="1"/>
    <s v="22"/>
    <n v="22799"/>
    <s v="Otros trabajos realizados por otras empresas y profes."/>
    <n v="39000"/>
    <n v="0"/>
    <n v="39000"/>
    <n v="34920.33"/>
    <n v="34920.33"/>
    <n v="31674.49"/>
    <n v="31674.49"/>
  </r>
  <r>
    <x v="3"/>
    <x v="24"/>
    <x v="24"/>
    <x v="4"/>
    <s v="64"/>
    <n v="641"/>
    <s v="Gastos en aplicaciones informáticas."/>
    <n v="286720"/>
    <n v="118228.51"/>
    <n v="404948.51"/>
    <n v="377948.52"/>
    <n v="377948.52"/>
    <n v="285382.58"/>
    <n v="285382.58"/>
  </r>
  <r>
    <x v="3"/>
    <x v="25"/>
    <x v="25"/>
    <x v="0"/>
    <s v="12"/>
    <n v="12000"/>
    <s v="Sueldos del Grupo A1."/>
    <n v="72351"/>
    <n v="0"/>
    <n v="72351"/>
    <n v="54000"/>
    <n v="54000"/>
    <n v="35817.1"/>
    <n v="35817.1"/>
  </r>
  <r>
    <x v="3"/>
    <x v="25"/>
    <x v="25"/>
    <x v="0"/>
    <s v="12"/>
    <n v="12001"/>
    <s v="Sueldos del Grupo A2."/>
    <n v="63621"/>
    <n v="0"/>
    <n v="63621"/>
    <n v="47000"/>
    <n v="47000"/>
    <n v="41883.96"/>
    <n v="41883.96"/>
  </r>
  <r>
    <x v="3"/>
    <x v="25"/>
    <x v="25"/>
    <x v="0"/>
    <s v="12"/>
    <n v="12003"/>
    <s v="Sueldos del Grupo C1."/>
    <n v="267997"/>
    <n v="0"/>
    <n v="267997"/>
    <n v="150000"/>
    <n v="150000"/>
    <n v="126052.98"/>
    <n v="126052.98"/>
  </r>
  <r>
    <x v="3"/>
    <x v="25"/>
    <x v="25"/>
    <x v="0"/>
    <s v="12"/>
    <n v="12004"/>
    <s v="Sueldos del Grupo C2."/>
    <n v="92930"/>
    <n v="0"/>
    <n v="92930"/>
    <n v="132112"/>
    <n v="132112"/>
    <n v="104889.84"/>
    <n v="104889.84"/>
  </r>
  <r>
    <x v="3"/>
    <x v="25"/>
    <x v="25"/>
    <x v="0"/>
    <s v="12"/>
    <n v="12006"/>
    <s v="Trienios."/>
    <n v="121395"/>
    <n v="0"/>
    <n v="121395"/>
    <n v="121000"/>
    <n v="121000"/>
    <n v="76094.8"/>
    <n v="76094.8"/>
  </r>
  <r>
    <x v="3"/>
    <x v="25"/>
    <x v="25"/>
    <x v="0"/>
    <s v="12"/>
    <n v="12100"/>
    <s v="Complemento de destino."/>
    <n v="297306"/>
    <n v="0"/>
    <n v="297306"/>
    <n v="205986"/>
    <n v="205986"/>
    <n v="181890.09"/>
    <n v="181890.09"/>
  </r>
  <r>
    <x v="3"/>
    <x v="25"/>
    <x v="25"/>
    <x v="0"/>
    <s v="12"/>
    <n v="12101"/>
    <s v="Complemento específico."/>
    <n v="714512"/>
    <n v="0"/>
    <n v="714512"/>
    <n v="546042"/>
    <n v="546042"/>
    <n v="473090.48"/>
    <n v="473090.48"/>
  </r>
  <r>
    <x v="3"/>
    <x v="25"/>
    <x v="25"/>
    <x v="0"/>
    <s v="12"/>
    <n v="12103"/>
    <s v="Otros complementos."/>
    <n v="57109"/>
    <n v="0"/>
    <n v="57109"/>
    <n v="60133.26"/>
    <n v="60133.26"/>
    <n v="40487.839999999997"/>
    <n v="40487.839999999997"/>
  </r>
  <r>
    <x v="3"/>
    <x v="25"/>
    <x v="25"/>
    <x v="0"/>
    <s v="13"/>
    <n v="13000"/>
    <s v="Retribuciones básicas."/>
    <n v="25831"/>
    <n v="0"/>
    <n v="25831"/>
    <n v="25000"/>
    <n v="25000"/>
    <n v="18558.740000000002"/>
    <n v="18558.740000000002"/>
  </r>
  <r>
    <x v="3"/>
    <x v="25"/>
    <x v="25"/>
    <x v="0"/>
    <s v="13"/>
    <n v="13001"/>
    <s v="Horas extraordinarias"/>
    <n v="1500"/>
    <n v="0"/>
    <n v="1500"/>
    <n v="0"/>
    <n v="0"/>
    <n v="0"/>
    <n v="0"/>
  </r>
  <r>
    <x v="3"/>
    <x v="25"/>
    <x v="25"/>
    <x v="0"/>
    <s v="13"/>
    <n v="13002"/>
    <s v="Otras remuneraciones."/>
    <n v="26474"/>
    <n v="0"/>
    <n v="26474"/>
    <n v="26217.82"/>
    <n v="26217.82"/>
    <n v="19261.87"/>
    <n v="19261.87"/>
  </r>
  <r>
    <x v="3"/>
    <x v="25"/>
    <x v="25"/>
    <x v="0"/>
    <s v="13"/>
    <n v="131"/>
    <s v="Laboral temporal."/>
    <n v="10000"/>
    <n v="0"/>
    <n v="10000"/>
    <n v="8000"/>
    <n v="8000"/>
    <n v="2695.73"/>
    <n v="2695.73"/>
  </r>
  <r>
    <x v="3"/>
    <x v="25"/>
    <x v="25"/>
    <x v="0"/>
    <s v="15"/>
    <n v="151"/>
    <s v="Gratificaciones."/>
    <n v="3000"/>
    <n v="0"/>
    <n v="3000"/>
    <n v="0"/>
    <n v="0"/>
    <n v="0"/>
    <n v="0"/>
  </r>
  <r>
    <x v="3"/>
    <x v="25"/>
    <x v="25"/>
    <x v="1"/>
    <s v="20"/>
    <n v="203"/>
    <s v="Arrendamientos de maquinaria, instalaciones y utillaje."/>
    <n v="0"/>
    <n v="6500"/>
    <n v="6500"/>
    <n v="4000"/>
    <n v="4000"/>
    <n v="1216.27"/>
    <n v="1216.27"/>
  </r>
  <r>
    <x v="3"/>
    <x v="25"/>
    <x v="25"/>
    <x v="1"/>
    <s v="21"/>
    <n v="213"/>
    <s v="Reparación de maquinaria, instalaciones técnicas y utillaje."/>
    <n v="7500"/>
    <n v="-6500"/>
    <n v="1000"/>
    <n v="1000"/>
    <n v="1000"/>
    <n v="294.67"/>
    <n v="294.67"/>
  </r>
  <r>
    <x v="3"/>
    <x v="25"/>
    <x v="25"/>
    <x v="1"/>
    <s v="22"/>
    <n v="22000"/>
    <s v="Ordinario no inventariable."/>
    <n v="1000"/>
    <n v="0"/>
    <n v="1000"/>
    <n v="0"/>
    <n v="0"/>
    <n v="0"/>
    <n v="0"/>
  </r>
  <r>
    <x v="3"/>
    <x v="25"/>
    <x v="25"/>
    <x v="1"/>
    <s v="22"/>
    <n v="22699"/>
    <s v="Otros gastos diversos"/>
    <n v="87800"/>
    <n v="0"/>
    <n v="87800"/>
    <n v="53194.28"/>
    <n v="53194.28"/>
    <n v="38684.54"/>
    <n v="36079.599999999999"/>
  </r>
  <r>
    <x v="3"/>
    <x v="25"/>
    <x v="25"/>
    <x v="1"/>
    <s v="23"/>
    <n v="23020"/>
    <s v="Dietas del personal no directivo"/>
    <n v="1000"/>
    <n v="0"/>
    <n v="1000"/>
    <n v="0"/>
    <n v="0"/>
    <n v="0"/>
    <n v="0"/>
  </r>
  <r>
    <x v="3"/>
    <x v="25"/>
    <x v="25"/>
    <x v="1"/>
    <s v="23"/>
    <n v="23120"/>
    <s v="Locomoción del personal no directivo."/>
    <n v="600"/>
    <n v="0"/>
    <n v="600"/>
    <n v="0"/>
    <n v="0"/>
    <n v="0"/>
    <n v="0"/>
  </r>
  <r>
    <x v="3"/>
    <x v="25"/>
    <x v="25"/>
    <x v="1"/>
    <s v="23"/>
    <n v="233"/>
    <s v="Otras indemnizaciones."/>
    <n v="1450"/>
    <n v="0"/>
    <n v="1450"/>
    <n v="0"/>
    <n v="0"/>
    <n v="0"/>
    <n v="0"/>
  </r>
  <r>
    <x v="4"/>
    <x v="26"/>
    <x v="26"/>
    <x v="0"/>
    <s v="12"/>
    <n v="12000"/>
    <s v="Sueldos del Grupo A1."/>
    <n v="54263"/>
    <n v="0"/>
    <n v="54263"/>
    <n v="36000"/>
    <n v="36000"/>
    <n v="23907.94"/>
    <n v="23907.94"/>
  </r>
  <r>
    <x v="4"/>
    <x v="26"/>
    <x v="26"/>
    <x v="0"/>
    <s v="12"/>
    <n v="12001"/>
    <s v="Sueldos del Grupo A2."/>
    <n v="15905"/>
    <n v="0"/>
    <n v="15905"/>
    <n v="15000"/>
    <n v="15000"/>
    <n v="10470.99"/>
    <n v="10470.99"/>
  </r>
  <r>
    <x v="4"/>
    <x v="26"/>
    <x v="26"/>
    <x v="0"/>
    <s v="12"/>
    <n v="12003"/>
    <s v="Sueldos del Grupo C1."/>
    <n v="24363"/>
    <n v="0"/>
    <n v="24363"/>
    <n v="24000"/>
    <n v="24000"/>
    <n v="11944.08"/>
    <n v="11944.08"/>
  </r>
  <r>
    <x v="4"/>
    <x v="26"/>
    <x v="26"/>
    <x v="0"/>
    <s v="12"/>
    <n v="12004"/>
    <s v="Sueldos del Grupo C2."/>
    <n v="10326"/>
    <n v="0"/>
    <n v="10326"/>
    <n v="9000"/>
    <n v="9000"/>
    <n v="5551.03"/>
    <n v="5551.03"/>
  </r>
  <r>
    <x v="4"/>
    <x v="26"/>
    <x v="26"/>
    <x v="0"/>
    <s v="12"/>
    <n v="12006"/>
    <s v="Trienios."/>
    <n v="30466"/>
    <n v="0"/>
    <n v="30466"/>
    <n v="30000"/>
    <n v="30000"/>
    <n v="19993.060000000001"/>
    <n v="19993.060000000001"/>
  </r>
  <r>
    <x v="4"/>
    <x v="26"/>
    <x v="26"/>
    <x v="0"/>
    <s v="12"/>
    <n v="12100"/>
    <s v="Complemento de destino."/>
    <n v="73158"/>
    <n v="0"/>
    <n v="73158"/>
    <n v="62820"/>
    <n v="62820"/>
    <n v="39183.72"/>
    <n v="39183.72"/>
  </r>
  <r>
    <x v="4"/>
    <x v="26"/>
    <x v="26"/>
    <x v="0"/>
    <s v="12"/>
    <n v="12101"/>
    <s v="Complemento específico."/>
    <n v="183628"/>
    <n v="0"/>
    <n v="183628"/>
    <n v="179240"/>
    <n v="179240"/>
    <n v="110965.72"/>
    <n v="110965.72"/>
  </r>
  <r>
    <x v="4"/>
    <x v="26"/>
    <x v="26"/>
    <x v="0"/>
    <s v="12"/>
    <n v="12103"/>
    <s v="Otros complementos."/>
    <n v="12978"/>
    <n v="0"/>
    <n v="12978"/>
    <n v="12676"/>
    <n v="12676"/>
    <n v="10303.76"/>
    <n v="10303.76"/>
  </r>
  <r>
    <x v="4"/>
    <x v="26"/>
    <x v="26"/>
    <x v="1"/>
    <s v="20"/>
    <n v="203"/>
    <s v="Arrendamientos de maquinaria, instalaciones y utillaje."/>
    <n v="3000"/>
    <n v="0"/>
    <n v="3000"/>
    <n v="1957"/>
    <n v="1957"/>
    <n v="356.79"/>
    <n v="356.79"/>
  </r>
  <r>
    <x v="4"/>
    <x v="26"/>
    <x v="26"/>
    <x v="1"/>
    <s v="23"/>
    <n v="23010"/>
    <s v="Del personal directivo."/>
    <n v="300"/>
    <n v="0"/>
    <n v="300"/>
    <n v="0"/>
    <n v="0"/>
    <n v="0"/>
    <n v="0"/>
  </r>
  <r>
    <x v="4"/>
    <x v="26"/>
    <x v="26"/>
    <x v="1"/>
    <s v="23"/>
    <n v="23020"/>
    <s v="Dietas del personal no directivo"/>
    <n v="600"/>
    <n v="0"/>
    <n v="600"/>
    <n v="0"/>
    <n v="0"/>
    <n v="0"/>
    <n v="0"/>
  </r>
  <r>
    <x v="4"/>
    <x v="26"/>
    <x v="26"/>
    <x v="1"/>
    <s v="23"/>
    <n v="23110"/>
    <s v="Del personal directivo."/>
    <n v="0"/>
    <n v="991.08"/>
    <n v="991.08"/>
    <n v="991.08"/>
    <n v="991.08"/>
    <n v="991.08"/>
    <n v="991.08"/>
  </r>
  <r>
    <x v="4"/>
    <x v="26"/>
    <x v="26"/>
    <x v="1"/>
    <s v="23"/>
    <n v="23120"/>
    <s v="Locomoción del personal no directivo."/>
    <n v="600"/>
    <n v="0"/>
    <n v="600"/>
    <n v="0"/>
    <n v="0"/>
    <n v="0"/>
    <n v="0"/>
  </r>
  <r>
    <x v="4"/>
    <x v="26"/>
    <x v="26"/>
    <x v="2"/>
    <s v="35"/>
    <n v="352"/>
    <s v="Intereses de demora."/>
    <n v="200"/>
    <n v="0"/>
    <n v="200"/>
    <n v="0"/>
    <n v="0"/>
    <n v="0"/>
    <n v="0"/>
  </r>
  <r>
    <x v="4"/>
    <x v="27"/>
    <x v="27"/>
    <x v="0"/>
    <s v="12"/>
    <n v="12000"/>
    <s v="Sueldos del Grupo A1."/>
    <n v="0"/>
    <n v="0"/>
    <n v="0"/>
    <n v="25753"/>
    <n v="25753"/>
    <n v="11953.97"/>
    <n v="11953.97"/>
  </r>
  <r>
    <x v="4"/>
    <x v="27"/>
    <x v="27"/>
    <x v="0"/>
    <s v="12"/>
    <n v="12001"/>
    <s v="Sueldos del Grupo A2."/>
    <n v="47716"/>
    <n v="0"/>
    <n v="47716"/>
    <n v="15000"/>
    <n v="15000"/>
    <n v="14480.05"/>
    <n v="14480.05"/>
  </r>
  <r>
    <x v="4"/>
    <x v="27"/>
    <x v="27"/>
    <x v="0"/>
    <s v="12"/>
    <n v="12003"/>
    <s v="Sueldos del Grupo C1."/>
    <n v="12182"/>
    <n v="0"/>
    <n v="12182"/>
    <n v="12000"/>
    <n v="12000"/>
    <n v="1553.65"/>
    <n v="1553.65"/>
  </r>
  <r>
    <x v="4"/>
    <x v="27"/>
    <x v="27"/>
    <x v="0"/>
    <s v="12"/>
    <n v="12004"/>
    <s v="Sueldos del Grupo C2."/>
    <n v="20651"/>
    <n v="0"/>
    <n v="20651"/>
    <n v="10000"/>
    <n v="10000"/>
    <n v="4334.03"/>
    <n v="4334.03"/>
  </r>
  <r>
    <x v="4"/>
    <x v="27"/>
    <x v="27"/>
    <x v="0"/>
    <s v="12"/>
    <n v="12006"/>
    <s v="Trienios."/>
    <n v="12591"/>
    <n v="0"/>
    <n v="12591"/>
    <n v="12000"/>
    <n v="12000"/>
    <n v="7232.06"/>
    <n v="7232.06"/>
  </r>
  <r>
    <x v="4"/>
    <x v="27"/>
    <x v="27"/>
    <x v="0"/>
    <s v="12"/>
    <n v="12100"/>
    <s v="Complemento de destino."/>
    <n v="43342"/>
    <n v="0"/>
    <n v="43342"/>
    <n v="24945"/>
    <n v="24945"/>
    <n v="18128.89"/>
    <n v="18128.89"/>
  </r>
  <r>
    <x v="4"/>
    <x v="27"/>
    <x v="27"/>
    <x v="0"/>
    <s v="12"/>
    <n v="12101"/>
    <s v="Complemento específico."/>
    <n v="107722"/>
    <n v="0"/>
    <n v="107722"/>
    <n v="108067"/>
    <n v="108067"/>
    <n v="77331.3"/>
    <n v="77331.3"/>
  </r>
  <r>
    <x v="4"/>
    <x v="27"/>
    <x v="27"/>
    <x v="0"/>
    <s v="12"/>
    <n v="12103"/>
    <s v="Otros complementos."/>
    <n v="5658"/>
    <n v="0"/>
    <n v="5658"/>
    <n v="5338"/>
    <n v="5338"/>
    <n v="3742.18"/>
    <n v="3742.18"/>
  </r>
  <r>
    <x v="4"/>
    <x v="27"/>
    <x v="27"/>
    <x v="0"/>
    <s v="13"/>
    <n v="13000"/>
    <s v="Retribuciones básicas."/>
    <n v="186972"/>
    <n v="0"/>
    <n v="186972"/>
    <n v="117571"/>
    <n v="117571"/>
    <n v="86512.17"/>
    <n v="86512.17"/>
  </r>
  <r>
    <x v="4"/>
    <x v="27"/>
    <x v="27"/>
    <x v="0"/>
    <s v="13"/>
    <n v="13001"/>
    <s v="Horas extraordinarias"/>
    <n v="500"/>
    <n v="0"/>
    <n v="500"/>
    <n v="1261.0999999999999"/>
    <n v="1261.0999999999999"/>
    <n v="1261.0999999999999"/>
    <n v="1261.0999999999999"/>
  </r>
  <r>
    <x v="4"/>
    <x v="27"/>
    <x v="27"/>
    <x v="0"/>
    <s v="13"/>
    <n v="13002"/>
    <s v="Otras remuneraciones."/>
    <n v="175532"/>
    <n v="0"/>
    <n v="175532"/>
    <n v="118792.31"/>
    <n v="118792.31"/>
    <n v="114787.08"/>
    <n v="114787.08"/>
  </r>
  <r>
    <x v="4"/>
    <x v="27"/>
    <x v="27"/>
    <x v="0"/>
    <s v="13"/>
    <n v="131"/>
    <s v="Laboral temporal."/>
    <n v="2000"/>
    <n v="0"/>
    <n v="2000"/>
    <n v="20500"/>
    <n v="20500"/>
    <n v="7236.9"/>
    <n v="7236.9"/>
  </r>
  <r>
    <x v="4"/>
    <x v="27"/>
    <x v="27"/>
    <x v="1"/>
    <s v="20"/>
    <n v="202"/>
    <s v="Arrendamientos de edificios y otras construcciones."/>
    <n v="25000"/>
    <n v="0"/>
    <n v="25000"/>
    <n v="24538.799999999999"/>
    <n v="24538.799999999999"/>
    <n v="14314.3"/>
    <n v="14314.3"/>
  </r>
  <r>
    <x v="4"/>
    <x v="27"/>
    <x v="27"/>
    <x v="1"/>
    <s v="20"/>
    <n v="203"/>
    <s v="Arrendamientos de maquinaria, instalaciones y utillaje."/>
    <n v="3150"/>
    <n v="0"/>
    <n v="3150"/>
    <n v="1832"/>
    <n v="1832"/>
    <n v="437.98"/>
    <n v="437.98"/>
  </r>
  <r>
    <x v="4"/>
    <x v="27"/>
    <x v="27"/>
    <x v="1"/>
    <s v="21"/>
    <n v="212"/>
    <s v="Reparación de edificios y otras construcciones."/>
    <n v="1000"/>
    <n v="0"/>
    <n v="1000"/>
    <n v="0"/>
    <n v="0"/>
    <n v="0"/>
    <n v="0"/>
  </r>
  <r>
    <x v="4"/>
    <x v="27"/>
    <x v="27"/>
    <x v="1"/>
    <s v="21"/>
    <n v="213"/>
    <s v="Reparación de maquinaria, instalaciones técnicas y utillaje."/>
    <n v="800"/>
    <n v="0"/>
    <n v="800"/>
    <n v="0"/>
    <n v="0"/>
    <n v="0"/>
    <n v="0"/>
  </r>
  <r>
    <x v="4"/>
    <x v="27"/>
    <x v="27"/>
    <x v="1"/>
    <s v="22"/>
    <n v="22100"/>
    <s v="Energía eléctrica."/>
    <n v="8400"/>
    <n v="0"/>
    <n v="8400"/>
    <n v="25400"/>
    <n v="25400"/>
    <n v="13350.63"/>
    <n v="13350.63"/>
  </r>
  <r>
    <x v="4"/>
    <x v="27"/>
    <x v="27"/>
    <x v="1"/>
    <s v="22"/>
    <n v="22102"/>
    <s v="Gas."/>
    <n v="2200"/>
    <n v="0"/>
    <n v="2200"/>
    <n v="1800"/>
    <n v="1800"/>
    <n v="809.62"/>
    <n v="769.19"/>
  </r>
  <r>
    <x v="4"/>
    <x v="27"/>
    <x v="27"/>
    <x v="1"/>
    <s v="22"/>
    <n v="22104"/>
    <s v="Vestuario."/>
    <n v="3132"/>
    <n v="0"/>
    <n v="3132"/>
    <n v="4174.95"/>
    <n v="4174.95"/>
    <n v="555.66"/>
    <n v="555.66"/>
  </r>
  <r>
    <x v="4"/>
    <x v="27"/>
    <x v="27"/>
    <x v="1"/>
    <s v="22"/>
    <n v="22199"/>
    <s v="Otros suministros."/>
    <n v="800"/>
    <n v="0"/>
    <n v="800"/>
    <n v="2198.31"/>
    <n v="1300.7"/>
    <n v="1300.7"/>
    <n v="1300.7"/>
  </r>
  <r>
    <x v="4"/>
    <x v="27"/>
    <x v="27"/>
    <x v="1"/>
    <s v="22"/>
    <n v="22200"/>
    <s v="Servicios de Telecomunicaciones."/>
    <n v="300"/>
    <n v="0"/>
    <n v="300"/>
    <n v="0"/>
    <n v="0"/>
    <n v="0"/>
    <n v="0"/>
  </r>
  <r>
    <x v="4"/>
    <x v="27"/>
    <x v="27"/>
    <x v="1"/>
    <s v="22"/>
    <n v="22602"/>
    <s v="Publicidad y propaganda."/>
    <n v="25000"/>
    <n v="0"/>
    <n v="25000"/>
    <n v="0"/>
    <n v="0"/>
    <n v="0"/>
    <n v="0"/>
  </r>
  <r>
    <x v="4"/>
    <x v="27"/>
    <x v="27"/>
    <x v="1"/>
    <s v="22"/>
    <n v="22606"/>
    <s v="Reuniones, conferencias y cursos."/>
    <n v="4000"/>
    <n v="0"/>
    <n v="4000"/>
    <n v="0"/>
    <n v="0"/>
    <n v="0"/>
    <n v="0"/>
  </r>
  <r>
    <x v="4"/>
    <x v="27"/>
    <x v="27"/>
    <x v="1"/>
    <s v="22"/>
    <n v="22699"/>
    <s v="Otros gastos diversos"/>
    <n v="95000"/>
    <n v="0"/>
    <n v="95000"/>
    <n v="127174.58"/>
    <n v="127174.58"/>
    <n v="97452.04"/>
    <n v="92015.51"/>
  </r>
  <r>
    <x v="4"/>
    <x v="27"/>
    <x v="27"/>
    <x v="1"/>
    <s v="22"/>
    <n v="22700"/>
    <s v="Limpieza y aseo."/>
    <n v="4953"/>
    <n v="0"/>
    <n v="4953"/>
    <n v="4952.0200000000004"/>
    <n v="4952.0200000000004"/>
    <n v="2888.62"/>
    <n v="2888.62"/>
  </r>
  <r>
    <x v="4"/>
    <x v="27"/>
    <x v="27"/>
    <x v="1"/>
    <s v="22"/>
    <n v="22706"/>
    <s v="Estudios y trabajos técnicos."/>
    <n v="14700"/>
    <n v="0"/>
    <n v="14700"/>
    <n v="0"/>
    <n v="0"/>
    <n v="0"/>
    <n v="0"/>
  </r>
  <r>
    <x v="4"/>
    <x v="27"/>
    <x v="27"/>
    <x v="1"/>
    <s v="22"/>
    <n v="22799"/>
    <s v="Otros trabajos realizados por otras empresas y profes."/>
    <n v="140000"/>
    <n v="-14500"/>
    <n v="125500"/>
    <n v="106207.34"/>
    <n v="102693.67"/>
    <n v="49813.2"/>
    <n v="49813.2"/>
  </r>
  <r>
    <x v="4"/>
    <x v="27"/>
    <x v="27"/>
    <x v="3"/>
    <s v="47"/>
    <n v="479"/>
    <s v="Otras subvenciones a Empresas privadas."/>
    <n v="24039"/>
    <n v="0"/>
    <n v="24039"/>
    <n v="24038.03"/>
    <n v="3933.71"/>
    <n v="3933.71"/>
    <n v="3933.71"/>
  </r>
  <r>
    <x v="4"/>
    <x v="27"/>
    <x v="27"/>
    <x v="3"/>
    <s v="48"/>
    <n v="48999"/>
    <s v="Otras transf. a Familias e Instituciones sin fines de lucro."/>
    <n v="30000"/>
    <n v="0"/>
    <n v="30000"/>
    <n v="30000"/>
    <n v="30000"/>
    <n v="24000"/>
    <n v="24000"/>
  </r>
  <r>
    <x v="4"/>
    <x v="27"/>
    <x v="27"/>
    <x v="4"/>
    <s v="62"/>
    <n v="623"/>
    <s v="Maquinaria, instalaciones técnicas y utillaje."/>
    <n v="27700"/>
    <n v="0"/>
    <n v="27700"/>
    <n v="0"/>
    <n v="0"/>
    <n v="0"/>
    <n v="0"/>
  </r>
  <r>
    <x v="4"/>
    <x v="27"/>
    <x v="27"/>
    <x v="4"/>
    <s v="62"/>
    <n v="625"/>
    <s v="Mobiliario."/>
    <n v="0"/>
    <n v="0"/>
    <n v="0"/>
    <n v="3212"/>
    <n v="3212"/>
    <n v="3212"/>
    <n v="0"/>
  </r>
  <r>
    <x v="4"/>
    <x v="27"/>
    <x v="27"/>
    <x v="4"/>
    <s v="63"/>
    <n v="632"/>
    <s v="Edificios y otras construcciones."/>
    <n v="390000"/>
    <n v="4992.3599999999997"/>
    <n v="394992.36"/>
    <n v="353928.71"/>
    <n v="60120.89"/>
    <n v="589.71"/>
    <n v="589.71"/>
  </r>
  <r>
    <x v="4"/>
    <x v="27"/>
    <x v="27"/>
    <x v="4"/>
    <s v="63"/>
    <n v="633"/>
    <s v="Maquinaria, instalaciones técnicas y utillaje."/>
    <n v="45000"/>
    <n v="0"/>
    <n v="45000"/>
    <n v="6280.46"/>
    <n v="6280.46"/>
    <n v="6280.46"/>
    <n v="6280.46"/>
  </r>
  <r>
    <x v="4"/>
    <x v="28"/>
    <x v="28"/>
    <x v="0"/>
    <s v="12"/>
    <n v="12000"/>
    <s v="Sueldos del Grupo A1."/>
    <n v="36175"/>
    <n v="0"/>
    <n v="36175"/>
    <n v="48000"/>
    <n v="48000"/>
    <n v="35861.910000000003"/>
    <n v="35861.910000000003"/>
  </r>
  <r>
    <x v="4"/>
    <x v="28"/>
    <x v="28"/>
    <x v="0"/>
    <s v="12"/>
    <n v="12001"/>
    <s v="Sueldos del Grupo A2."/>
    <n v="47716"/>
    <n v="0"/>
    <n v="47716"/>
    <n v="5000"/>
    <n v="5000"/>
    <n v="0"/>
    <n v="0"/>
  </r>
  <r>
    <x v="4"/>
    <x v="28"/>
    <x v="28"/>
    <x v="0"/>
    <s v="12"/>
    <n v="12003"/>
    <s v="Sueldos del Grupo C1."/>
    <n v="12182"/>
    <n v="0"/>
    <n v="12182"/>
    <n v="13000"/>
    <n v="13000"/>
    <n v="7983.46"/>
    <n v="7983.46"/>
  </r>
  <r>
    <x v="4"/>
    <x v="28"/>
    <x v="28"/>
    <x v="0"/>
    <s v="12"/>
    <n v="12004"/>
    <s v="Sueldos del Grupo C2."/>
    <n v="10326"/>
    <n v="0"/>
    <n v="10326"/>
    <n v="11000"/>
    <n v="11000"/>
    <n v="6739.39"/>
    <n v="6739.39"/>
  </r>
  <r>
    <x v="4"/>
    <x v="28"/>
    <x v="28"/>
    <x v="0"/>
    <s v="12"/>
    <n v="12006"/>
    <s v="Trienios."/>
    <n v="21459"/>
    <n v="0"/>
    <n v="21459"/>
    <n v="21800"/>
    <n v="21800"/>
    <n v="10626.51"/>
    <n v="10626.51"/>
  </r>
  <r>
    <x v="4"/>
    <x v="28"/>
    <x v="28"/>
    <x v="0"/>
    <s v="12"/>
    <n v="12100"/>
    <s v="Complemento de destino."/>
    <n v="61093"/>
    <n v="0"/>
    <n v="61093"/>
    <n v="50500"/>
    <n v="50500"/>
    <n v="29140.02"/>
    <n v="29140.02"/>
  </r>
  <r>
    <x v="4"/>
    <x v="28"/>
    <x v="28"/>
    <x v="0"/>
    <s v="12"/>
    <n v="12101"/>
    <s v="Complemento específico."/>
    <n v="151380"/>
    <n v="-30000"/>
    <n v="121380"/>
    <n v="95000"/>
    <n v="95000"/>
    <n v="71353.53"/>
    <n v="71353.53"/>
  </r>
  <r>
    <x v="4"/>
    <x v="28"/>
    <x v="28"/>
    <x v="0"/>
    <s v="12"/>
    <n v="12103"/>
    <s v="Otros complementos."/>
    <n v="7186"/>
    <n v="0"/>
    <n v="7186"/>
    <n v="9940.7999999999993"/>
    <n v="9940.7999999999993"/>
    <n v="6274.3"/>
    <n v="6274.3"/>
  </r>
  <r>
    <x v="4"/>
    <x v="28"/>
    <x v="28"/>
    <x v="1"/>
    <s v="20"/>
    <n v="203"/>
    <s v="Arrendamientos de maquinaria, instalaciones y utillaje."/>
    <n v="200"/>
    <n v="0"/>
    <n v="200"/>
    <n v="0"/>
    <n v="0"/>
    <n v="0"/>
    <n v="0"/>
  </r>
  <r>
    <x v="4"/>
    <x v="28"/>
    <x v="28"/>
    <x v="1"/>
    <s v="21"/>
    <n v="212"/>
    <s v="Reparación de edificios y otras construcciones."/>
    <n v="200"/>
    <n v="0"/>
    <n v="200"/>
    <n v="0"/>
    <n v="0"/>
    <n v="0"/>
    <n v="0"/>
  </r>
  <r>
    <x v="4"/>
    <x v="28"/>
    <x v="28"/>
    <x v="1"/>
    <s v="21"/>
    <n v="213"/>
    <s v="Reparación de maquinaria, instalaciones técnicas y utillaje."/>
    <n v="20000"/>
    <n v="0"/>
    <n v="20000"/>
    <n v="15902.5"/>
    <n v="15902.5"/>
    <n v="4705.12"/>
    <n v="4705.12"/>
  </r>
  <r>
    <x v="4"/>
    <x v="28"/>
    <x v="28"/>
    <x v="1"/>
    <s v="22"/>
    <n v="22100"/>
    <s v="Energía eléctrica."/>
    <n v="3764"/>
    <n v="0"/>
    <n v="3764"/>
    <n v="3764"/>
    <n v="3764"/>
    <n v="3195.38"/>
    <n v="3195.38"/>
  </r>
  <r>
    <x v="4"/>
    <x v="28"/>
    <x v="28"/>
    <x v="1"/>
    <s v="22"/>
    <n v="22602"/>
    <s v="Publicidad y propaganda."/>
    <n v="25000"/>
    <n v="0"/>
    <n v="25000"/>
    <n v="1258.4000000000001"/>
    <n v="1258.4000000000001"/>
    <n v="0"/>
    <n v="0"/>
  </r>
  <r>
    <x v="4"/>
    <x v="28"/>
    <x v="28"/>
    <x v="1"/>
    <s v="22"/>
    <n v="22606"/>
    <s v="Reuniones, conferencias y cursos."/>
    <n v="5000"/>
    <n v="0"/>
    <n v="5000"/>
    <n v="6207.9"/>
    <n v="6207.9"/>
    <n v="2348.1799999999998"/>
    <n v="2348.1799999999998"/>
  </r>
  <r>
    <x v="4"/>
    <x v="28"/>
    <x v="28"/>
    <x v="1"/>
    <s v="22"/>
    <n v="22699"/>
    <s v="Otros gastos diversos"/>
    <n v="8000"/>
    <n v="0"/>
    <n v="8000"/>
    <n v="3000"/>
    <n v="3000"/>
    <n v="0"/>
    <n v="0"/>
  </r>
  <r>
    <x v="4"/>
    <x v="28"/>
    <x v="28"/>
    <x v="1"/>
    <s v="22"/>
    <n v="22706"/>
    <s v="Estudios y trabajos técnicos."/>
    <n v="6000"/>
    <n v="0"/>
    <n v="6000"/>
    <n v="23878.98"/>
    <n v="23878.98"/>
    <n v="5063.8500000000004"/>
    <n v="5063.8500000000004"/>
  </r>
  <r>
    <x v="4"/>
    <x v="28"/>
    <x v="28"/>
    <x v="1"/>
    <s v="22"/>
    <n v="22799"/>
    <s v="Otros trabajos realizados por otras empresas y profes."/>
    <n v="59173"/>
    <n v="10101.91"/>
    <n v="69274.91"/>
    <n v="31648.58"/>
    <n v="31648.58"/>
    <n v="7090.6"/>
    <n v="7090.6"/>
  </r>
  <r>
    <x v="4"/>
    <x v="28"/>
    <x v="28"/>
    <x v="3"/>
    <s v="46"/>
    <n v="467"/>
    <s v="A Consorcios."/>
    <n v="332078"/>
    <n v="-1110"/>
    <n v="330968"/>
    <n v="221362.86"/>
    <n v="221362.86"/>
    <n v="0"/>
    <n v="0"/>
  </r>
  <r>
    <x v="4"/>
    <x v="28"/>
    <x v="28"/>
    <x v="3"/>
    <s v="48"/>
    <n v="48923"/>
    <s v="Transf. Fed. Organizaciones Artesanas de CyL (FOACAL)"/>
    <n v="142000"/>
    <n v="0"/>
    <n v="142000"/>
    <n v="142000"/>
    <n v="142000"/>
    <n v="36000"/>
    <n v="36000"/>
  </r>
  <r>
    <x v="4"/>
    <x v="28"/>
    <x v="28"/>
    <x v="3"/>
    <s v="48"/>
    <n v="48924"/>
    <s v="Transf. Asociación de Ceramistas de Valladolid (ACEVA)"/>
    <n v="30000"/>
    <n v="0"/>
    <n v="30000"/>
    <n v="30000"/>
    <n v="30000"/>
    <n v="24000"/>
    <n v="24000"/>
  </r>
  <r>
    <x v="4"/>
    <x v="28"/>
    <x v="28"/>
    <x v="3"/>
    <s v="48"/>
    <n v="48925"/>
    <s v="Transf. FECOSVA, AVADECO y Cámara de Comercio"/>
    <n v="394774"/>
    <n v="144133.01"/>
    <n v="538907.01"/>
    <n v="394774"/>
    <n v="394774"/>
    <n v="238000"/>
    <n v="238000"/>
  </r>
  <r>
    <x v="4"/>
    <x v="28"/>
    <x v="28"/>
    <x v="3"/>
    <s v="48"/>
    <n v="48999"/>
    <s v="Otras transf. a Familias e Instituciones sin fines de lucro."/>
    <n v="12000"/>
    <n v="0"/>
    <n v="12000"/>
    <n v="12000"/>
    <n v="0"/>
    <n v="0"/>
    <n v="0"/>
  </r>
  <r>
    <x v="4"/>
    <x v="28"/>
    <x v="28"/>
    <x v="6"/>
    <s v="85"/>
    <n v="85090"/>
    <s v="Resto de adq de acciones dentro del sector público."/>
    <n v="0"/>
    <n v="1110"/>
    <n v="1110"/>
    <n v="0"/>
    <n v="0"/>
    <n v="0"/>
    <n v="0"/>
  </r>
  <r>
    <x v="5"/>
    <x v="29"/>
    <x v="29"/>
    <x v="0"/>
    <s v="12"/>
    <n v="12000"/>
    <s v="Sueldos del Grupo A1."/>
    <n v="72351"/>
    <n v="0"/>
    <n v="72351"/>
    <n v="44000"/>
    <n v="44000"/>
    <n v="35861.910000000003"/>
    <n v="35861.910000000003"/>
  </r>
  <r>
    <x v="5"/>
    <x v="29"/>
    <x v="29"/>
    <x v="0"/>
    <s v="12"/>
    <n v="12001"/>
    <s v="Sueldos del Grupo A2."/>
    <n v="0"/>
    <n v="0"/>
    <n v="0"/>
    <n v="14300"/>
    <n v="14300"/>
    <n v="8033.21"/>
    <n v="8033.21"/>
  </r>
  <r>
    <x v="5"/>
    <x v="29"/>
    <x v="29"/>
    <x v="0"/>
    <s v="12"/>
    <n v="12003"/>
    <s v="Sueldos del Grupo C1."/>
    <n v="12182"/>
    <n v="0"/>
    <n v="12182"/>
    <n v="12800"/>
    <n v="12800"/>
    <n v="7983.46"/>
    <n v="7983.46"/>
  </r>
  <r>
    <x v="5"/>
    <x v="29"/>
    <x v="29"/>
    <x v="0"/>
    <s v="12"/>
    <n v="12004"/>
    <s v="Sueldos del Grupo C2."/>
    <n v="20651"/>
    <n v="0"/>
    <n v="20651"/>
    <n v="19500"/>
    <n v="19500"/>
    <n v="10618.68"/>
    <n v="10618.68"/>
  </r>
  <r>
    <x v="5"/>
    <x v="29"/>
    <x v="29"/>
    <x v="0"/>
    <s v="12"/>
    <n v="12006"/>
    <s v="Trienios."/>
    <n v="24443"/>
    <n v="0"/>
    <n v="24443"/>
    <n v="14300"/>
    <n v="14300"/>
    <n v="9287.9699999999993"/>
    <n v="9287.9699999999993"/>
  </r>
  <r>
    <x v="5"/>
    <x v="29"/>
    <x v="29"/>
    <x v="0"/>
    <s v="12"/>
    <n v="12100"/>
    <s v="Complemento de destino."/>
    <n v="70805"/>
    <n v="0"/>
    <n v="70805"/>
    <n v="66998"/>
    <n v="66998"/>
    <n v="41537.56"/>
    <n v="41537.56"/>
  </r>
  <r>
    <x v="5"/>
    <x v="29"/>
    <x v="29"/>
    <x v="0"/>
    <s v="12"/>
    <n v="12101"/>
    <s v="Complemento específico."/>
    <n v="176376"/>
    <n v="0"/>
    <n v="176376"/>
    <n v="126067"/>
    <n v="126067"/>
    <n v="104996.83"/>
    <n v="104996.83"/>
  </r>
  <r>
    <x v="5"/>
    <x v="29"/>
    <x v="29"/>
    <x v="0"/>
    <s v="12"/>
    <n v="12103"/>
    <s v="Otros complementos."/>
    <n v="7644"/>
    <n v="0"/>
    <n v="7644"/>
    <n v="8038.09"/>
    <n v="8038.09"/>
    <n v="5407.99"/>
    <n v="5407.99"/>
  </r>
  <r>
    <x v="5"/>
    <x v="29"/>
    <x v="29"/>
    <x v="1"/>
    <s v="23"/>
    <n v="23020"/>
    <s v="Dietas del personal no directivo"/>
    <n v="500"/>
    <n v="0"/>
    <n v="500"/>
    <n v="0"/>
    <n v="0"/>
    <n v="0"/>
    <n v="0"/>
  </r>
  <r>
    <x v="5"/>
    <x v="29"/>
    <x v="29"/>
    <x v="2"/>
    <s v="35"/>
    <n v="352"/>
    <s v="Intereses de demora."/>
    <n v="200"/>
    <n v="0"/>
    <n v="200"/>
    <n v="0"/>
    <n v="0"/>
    <n v="0"/>
    <n v="0"/>
  </r>
  <r>
    <x v="5"/>
    <x v="30"/>
    <x v="30"/>
    <x v="0"/>
    <s v="12"/>
    <n v="12000"/>
    <s v="Sueldos del Grupo A1."/>
    <n v="18088"/>
    <n v="0"/>
    <n v="18088"/>
    <n v="13600"/>
    <n v="13600"/>
    <n v="11953.97"/>
    <n v="11953.97"/>
  </r>
  <r>
    <x v="5"/>
    <x v="30"/>
    <x v="30"/>
    <x v="0"/>
    <s v="12"/>
    <n v="12001"/>
    <s v="Sueldos del Grupo A2."/>
    <n v="44"/>
    <n v="0"/>
    <n v="44"/>
    <n v="0"/>
    <n v="0"/>
    <n v="0"/>
    <n v="0"/>
  </r>
  <r>
    <x v="5"/>
    <x v="30"/>
    <x v="30"/>
    <x v="0"/>
    <s v="12"/>
    <n v="12004"/>
    <s v="Sueldos del Grupo C2."/>
    <n v="10326"/>
    <n v="0"/>
    <n v="10326"/>
    <n v="20960"/>
    <n v="20960"/>
    <n v="6085.84"/>
    <n v="6085.84"/>
  </r>
  <r>
    <x v="5"/>
    <x v="30"/>
    <x v="30"/>
    <x v="0"/>
    <s v="12"/>
    <n v="12006"/>
    <s v="Trienios."/>
    <n v="9203"/>
    <n v="0"/>
    <n v="9203"/>
    <n v="7600"/>
    <n v="7600"/>
    <n v="5932.17"/>
    <n v="5932.17"/>
  </r>
  <r>
    <x v="5"/>
    <x v="30"/>
    <x v="30"/>
    <x v="0"/>
    <s v="12"/>
    <n v="12100"/>
    <s v="Complemento de destino."/>
    <n v="15343"/>
    <n v="0"/>
    <n v="15343"/>
    <n v="13930"/>
    <n v="13930"/>
    <n v="9529.43"/>
    <n v="9529.43"/>
  </r>
  <r>
    <x v="5"/>
    <x v="30"/>
    <x v="30"/>
    <x v="0"/>
    <s v="12"/>
    <n v="12101"/>
    <s v="Complemento específico."/>
    <n v="41071"/>
    <n v="0"/>
    <n v="41071"/>
    <n v="34360"/>
    <n v="34360"/>
    <n v="28172.02"/>
    <n v="28172.02"/>
  </r>
  <r>
    <x v="5"/>
    <x v="30"/>
    <x v="30"/>
    <x v="0"/>
    <s v="12"/>
    <n v="12103"/>
    <s v="Otros complementos."/>
    <n v="5654"/>
    <n v="0"/>
    <n v="5654"/>
    <n v="4770.3999999999996"/>
    <n v="4770.3999999999996"/>
    <n v="3745.76"/>
    <n v="3745.76"/>
  </r>
  <r>
    <x v="5"/>
    <x v="30"/>
    <x v="30"/>
    <x v="1"/>
    <s v="21"/>
    <n v="212"/>
    <s v="Reparación de edificios y otras construcciones."/>
    <n v="15000"/>
    <n v="0"/>
    <n v="15000"/>
    <n v="12750"/>
    <n v="7400.15"/>
    <n v="3055.28"/>
    <n v="3055.28"/>
  </r>
  <r>
    <x v="5"/>
    <x v="30"/>
    <x v="30"/>
    <x v="1"/>
    <s v="21"/>
    <n v="213"/>
    <s v="Reparación de maquinaria, instalaciones técnicas y utillaje."/>
    <n v="41058"/>
    <n v="0"/>
    <n v="41058"/>
    <n v="37529.51"/>
    <n v="37529.51"/>
    <n v="20228.39"/>
    <n v="20169.23"/>
  </r>
  <r>
    <x v="5"/>
    <x v="30"/>
    <x v="30"/>
    <x v="1"/>
    <s v="22"/>
    <n v="22100"/>
    <s v="Energía eléctrica."/>
    <n v="49000"/>
    <n v="0"/>
    <n v="49000"/>
    <n v="49000"/>
    <n v="49000"/>
    <n v="24303.42"/>
    <n v="23008.41"/>
  </r>
  <r>
    <x v="5"/>
    <x v="30"/>
    <x v="30"/>
    <x v="1"/>
    <s v="22"/>
    <n v="22102"/>
    <s v="Gas."/>
    <n v="106800"/>
    <n v="0"/>
    <n v="106800"/>
    <n v="115836.64"/>
    <n v="115836.64"/>
    <n v="63155.3"/>
    <n v="63155.3"/>
  </r>
  <r>
    <x v="5"/>
    <x v="30"/>
    <x v="30"/>
    <x v="1"/>
    <s v="22"/>
    <n v="22199"/>
    <s v="Otros suministros."/>
    <n v="3000"/>
    <n v="0"/>
    <n v="3000"/>
    <n v="0"/>
    <n v="0"/>
    <n v="0"/>
    <n v="0"/>
  </r>
  <r>
    <x v="5"/>
    <x v="30"/>
    <x v="30"/>
    <x v="1"/>
    <s v="22"/>
    <n v="22602"/>
    <s v="Publicidad y propaganda."/>
    <n v="2000"/>
    <n v="0"/>
    <n v="2000"/>
    <n v="381.15"/>
    <n v="381.15"/>
    <n v="381.15"/>
    <n v="381.15"/>
  </r>
  <r>
    <x v="5"/>
    <x v="30"/>
    <x v="30"/>
    <x v="1"/>
    <s v="22"/>
    <n v="22699"/>
    <s v="Otros gastos diversos"/>
    <n v="8000"/>
    <n v="0"/>
    <n v="8000"/>
    <n v="2250"/>
    <n v="2250"/>
    <n v="2250"/>
    <n v="2250"/>
  </r>
  <r>
    <x v="5"/>
    <x v="30"/>
    <x v="30"/>
    <x v="1"/>
    <s v="22"/>
    <n v="22700"/>
    <s v="Limpieza y aseo."/>
    <n v="265792"/>
    <n v="0"/>
    <n v="265792"/>
    <n v="265791.67"/>
    <n v="265791.67"/>
    <n v="132895.92000000001"/>
    <n v="132895.92000000001"/>
  </r>
  <r>
    <x v="5"/>
    <x v="30"/>
    <x v="30"/>
    <x v="1"/>
    <s v="22"/>
    <n v="22799"/>
    <s v="Otros trabajos realizados por otras empresas y profes."/>
    <n v="3728835"/>
    <n v="0"/>
    <n v="3728835"/>
    <n v="2486830.61"/>
    <n v="2486830.61"/>
    <n v="2048624.99"/>
    <n v="2048624.99"/>
  </r>
  <r>
    <x v="5"/>
    <x v="30"/>
    <x v="30"/>
    <x v="4"/>
    <s v="63"/>
    <n v="632"/>
    <s v="Edificios y otras construcciones."/>
    <n v="100000"/>
    <n v="0"/>
    <n v="100000"/>
    <n v="73568.22"/>
    <n v="73568.22"/>
    <n v="0"/>
    <n v="0"/>
  </r>
  <r>
    <x v="5"/>
    <x v="30"/>
    <x v="30"/>
    <x v="4"/>
    <s v="63"/>
    <n v="633"/>
    <s v="Maquinaria, instalaciones técnicas y utillaje."/>
    <n v="15000"/>
    <n v="0"/>
    <n v="15000"/>
    <n v="475.53"/>
    <n v="475.53"/>
    <n v="0"/>
    <n v="0"/>
  </r>
  <r>
    <x v="5"/>
    <x v="30"/>
    <x v="30"/>
    <x v="4"/>
    <s v="63"/>
    <n v="635"/>
    <s v="Mobiliario."/>
    <n v="7000"/>
    <n v="0"/>
    <n v="7000"/>
    <n v="5129.18"/>
    <n v="5129.18"/>
    <n v="0"/>
    <n v="0"/>
  </r>
  <r>
    <x v="5"/>
    <x v="31"/>
    <x v="31"/>
    <x v="0"/>
    <s v="12"/>
    <n v="12000"/>
    <s v="Sueldos del Grupo A1."/>
    <n v="18088"/>
    <n v="0"/>
    <n v="18088"/>
    <n v="17300"/>
    <n v="17300"/>
    <n v="11953.97"/>
    <n v="11953.97"/>
  </r>
  <r>
    <x v="5"/>
    <x v="31"/>
    <x v="31"/>
    <x v="0"/>
    <s v="12"/>
    <n v="12001"/>
    <s v="Sueldos del Grupo A2."/>
    <n v="31811"/>
    <n v="0"/>
    <n v="31811"/>
    <n v="22000"/>
    <n v="22000"/>
    <n v="12908.77"/>
    <n v="12908.77"/>
  </r>
  <r>
    <x v="5"/>
    <x v="31"/>
    <x v="31"/>
    <x v="0"/>
    <s v="12"/>
    <n v="12003"/>
    <s v="Sueldos del Grupo C1."/>
    <n v="12182"/>
    <n v="0"/>
    <n v="12182"/>
    <n v="8000"/>
    <n v="8000"/>
    <n v="3390.94"/>
    <n v="3390.94"/>
  </r>
  <r>
    <x v="5"/>
    <x v="31"/>
    <x v="31"/>
    <x v="0"/>
    <s v="12"/>
    <n v="12004"/>
    <s v="Sueldos del Grupo C2."/>
    <n v="30977"/>
    <n v="0"/>
    <n v="30977"/>
    <n v="43230"/>
    <n v="43230"/>
    <n v="26141.63"/>
    <n v="26141.63"/>
  </r>
  <r>
    <x v="5"/>
    <x v="31"/>
    <x v="31"/>
    <x v="0"/>
    <s v="12"/>
    <n v="12006"/>
    <s v="Trienios."/>
    <n v="16549"/>
    <n v="0"/>
    <n v="16549"/>
    <n v="16700"/>
    <n v="16700"/>
    <n v="11006.89"/>
    <n v="11006.89"/>
  </r>
  <r>
    <x v="5"/>
    <x v="31"/>
    <x v="31"/>
    <x v="0"/>
    <s v="12"/>
    <n v="12100"/>
    <s v="Complemento de destino."/>
    <n v="54606"/>
    <n v="0"/>
    <n v="54606"/>
    <n v="38410"/>
    <n v="38410"/>
    <n v="32276.71"/>
    <n v="32276.71"/>
  </r>
  <r>
    <x v="5"/>
    <x v="31"/>
    <x v="31"/>
    <x v="0"/>
    <s v="12"/>
    <n v="12101"/>
    <s v="Complemento específico."/>
    <n v="133259"/>
    <n v="0"/>
    <n v="133259"/>
    <n v="86840"/>
    <n v="86840"/>
    <n v="79736.41"/>
    <n v="79736.41"/>
  </r>
  <r>
    <x v="5"/>
    <x v="31"/>
    <x v="31"/>
    <x v="0"/>
    <s v="12"/>
    <n v="12103"/>
    <s v="Otros complementos."/>
    <n v="9588"/>
    <n v="0"/>
    <n v="9588"/>
    <n v="9876"/>
    <n v="9876"/>
    <n v="7316.29"/>
    <n v="7316.29"/>
  </r>
  <r>
    <x v="5"/>
    <x v="31"/>
    <x v="31"/>
    <x v="0"/>
    <s v="13"/>
    <n v="13000"/>
    <s v="Retribuciones básicas."/>
    <n v="888568"/>
    <n v="0"/>
    <n v="888568"/>
    <n v="599671"/>
    <n v="599671"/>
    <n v="501996.65"/>
    <n v="501996.65"/>
  </r>
  <r>
    <x v="5"/>
    <x v="31"/>
    <x v="31"/>
    <x v="0"/>
    <s v="13"/>
    <n v="13002"/>
    <s v="Otras remuneraciones."/>
    <n v="797756"/>
    <n v="0"/>
    <n v="797756"/>
    <n v="591539.55000000005"/>
    <n v="591539.55000000005"/>
    <n v="497030.46"/>
    <n v="497030.46"/>
  </r>
  <r>
    <x v="5"/>
    <x v="31"/>
    <x v="31"/>
    <x v="0"/>
    <s v="13"/>
    <n v="131"/>
    <s v="Laboral temporal."/>
    <n v="9000"/>
    <n v="0"/>
    <n v="9000"/>
    <n v="34000"/>
    <n v="34000"/>
    <n v="11593.75"/>
    <n v="11593.75"/>
  </r>
  <r>
    <x v="5"/>
    <x v="31"/>
    <x v="31"/>
    <x v="1"/>
    <s v="20"/>
    <n v="203"/>
    <s v="Arrendamientos de maquinaria, instalaciones y utillaje."/>
    <n v="22000"/>
    <n v="0"/>
    <n v="22000"/>
    <n v="16421.43"/>
    <n v="16421.43"/>
    <n v="10711.97"/>
    <n v="10309.299999999999"/>
  </r>
  <r>
    <x v="5"/>
    <x v="31"/>
    <x v="31"/>
    <x v="1"/>
    <s v="21"/>
    <n v="212"/>
    <s v="Reparación de edificios y otras construcciones."/>
    <n v="280000"/>
    <n v="0"/>
    <n v="280000"/>
    <n v="128186.23"/>
    <n v="87725.02"/>
    <n v="43160.53"/>
    <n v="43148.76"/>
  </r>
  <r>
    <x v="5"/>
    <x v="31"/>
    <x v="31"/>
    <x v="1"/>
    <s v="21"/>
    <n v="213"/>
    <s v="Reparación de maquinaria, instalaciones técnicas y utillaje."/>
    <n v="184023"/>
    <n v="0"/>
    <n v="184023"/>
    <n v="200984.73"/>
    <n v="200984.73"/>
    <n v="116386.9"/>
    <n v="104734.77"/>
  </r>
  <r>
    <x v="5"/>
    <x v="31"/>
    <x v="31"/>
    <x v="1"/>
    <s v="22"/>
    <n v="22100"/>
    <s v="Energía eléctrica."/>
    <n v="460000"/>
    <n v="0"/>
    <n v="460000"/>
    <n v="460000"/>
    <n v="460000"/>
    <n v="256939.58"/>
    <n v="239635.39"/>
  </r>
  <r>
    <x v="5"/>
    <x v="31"/>
    <x v="31"/>
    <x v="1"/>
    <s v="22"/>
    <n v="22101"/>
    <s v="Agua."/>
    <n v="20150"/>
    <n v="0"/>
    <n v="20150"/>
    <n v="3090.79"/>
    <n v="3090.79"/>
    <n v="3090.79"/>
    <n v="3090.79"/>
  </r>
  <r>
    <x v="5"/>
    <x v="31"/>
    <x v="31"/>
    <x v="1"/>
    <s v="22"/>
    <n v="22102"/>
    <s v="Gas."/>
    <n v="938000"/>
    <n v="0"/>
    <n v="938000"/>
    <n v="690000"/>
    <n v="690000"/>
    <n v="558583.29"/>
    <n v="558475.4"/>
  </r>
  <r>
    <x v="5"/>
    <x v="31"/>
    <x v="31"/>
    <x v="1"/>
    <s v="22"/>
    <n v="22104"/>
    <s v="Vestuario."/>
    <n v="2555"/>
    <n v="0"/>
    <n v="2555"/>
    <n v="2954.16"/>
    <n v="2954.16"/>
    <n v="103.69"/>
    <n v="103.69"/>
  </r>
  <r>
    <x v="5"/>
    <x v="31"/>
    <x v="31"/>
    <x v="1"/>
    <s v="22"/>
    <n v="22199"/>
    <s v="Otros suministros."/>
    <n v="0"/>
    <n v="0"/>
    <n v="0"/>
    <n v="1000"/>
    <n v="1000"/>
    <n v="289.27999999999997"/>
    <n v="289.27999999999997"/>
  </r>
  <r>
    <x v="5"/>
    <x v="31"/>
    <x v="31"/>
    <x v="1"/>
    <s v="22"/>
    <n v="22700"/>
    <s v="Limpieza y aseo."/>
    <n v="1891868"/>
    <n v="0"/>
    <n v="1891868"/>
    <n v="1891867.67"/>
    <n v="1891867.67"/>
    <n v="945933.78"/>
    <n v="945933.78"/>
  </r>
  <r>
    <x v="5"/>
    <x v="31"/>
    <x v="31"/>
    <x v="1"/>
    <s v="22"/>
    <n v="22799"/>
    <s v="Otros trabajos realizados por otras empresas y profes."/>
    <n v="305000"/>
    <n v="0"/>
    <n v="305000"/>
    <n v="336457.16"/>
    <n v="336457.16"/>
    <n v="211857.07"/>
    <n v="202279.28"/>
  </r>
  <r>
    <x v="5"/>
    <x v="31"/>
    <x v="31"/>
    <x v="4"/>
    <s v="63"/>
    <n v="632"/>
    <s v="Edificios y otras construcciones."/>
    <n v="401600"/>
    <n v="0"/>
    <n v="401600"/>
    <n v="388385.25"/>
    <n v="197673.47"/>
    <n v="0"/>
    <n v="0"/>
  </r>
  <r>
    <x v="5"/>
    <x v="32"/>
    <x v="32"/>
    <x v="1"/>
    <s v="21"/>
    <n v="212"/>
    <s v="Reparación de edificios y otras construcciones."/>
    <n v="2000"/>
    <n v="0"/>
    <n v="2000"/>
    <n v="0"/>
    <n v="0"/>
    <n v="0"/>
    <n v="0"/>
  </r>
  <r>
    <x v="5"/>
    <x v="32"/>
    <x v="32"/>
    <x v="1"/>
    <s v="21"/>
    <n v="213"/>
    <s v="Reparación de maquinaria, instalaciones técnicas y utillaje."/>
    <n v="4256"/>
    <n v="0"/>
    <n v="4256"/>
    <n v="1455.68"/>
    <n v="1455.68"/>
    <n v="783.01"/>
    <n v="671.47"/>
  </r>
  <r>
    <x v="5"/>
    <x v="32"/>
    <x v="32"/>
    <x v="1"/>
    <s v="21"/>
    <n v="214"/>
    <s v="Reparación de elementos de transporte."/>
    <n v="1500"/>
    <n v="0"/>
    <n v="1500"/>
    <n v="0"/>
    <n v="0"/>
    <n v="0"/>
    <n v="0"/>
  </r>
  <r>
    <x v="5"/>
    <x v="32"/>
    <x v="32"/>
    <x v="1"/>
    <s v="22"/>
    <n v="22103"/>
    <s v="Combustibles y carburantes."/>
    <n v="2500"/>
    <n v="0"/>
    <n v="2500"/>
    <n v="2500"/>
    <n v="2500"/>
    <n v="171.47"/>
    <n v="171.47"/>
  </r>
  <r>
    <x v="5"/>
    <x v="32"/>
    <x v="32"/>
    <x v="1"/>
    <s v="22"/>
    <n v="22602"/>
    <s v="Publicidad y propaganda."/>
    <n v="2000"/>
    <n v="0"/>
    <n v="2000"/>
    <n v="0"/>
    <n v="0"/>
    <n v="0"/>
    <n v="0"/>
  </r>
  <r>
    <x v="5"/>
    <x v="32"/>
    <x v="32"/>
    <x v="1"/>
    <s v="22"/>
    <n v="22614"/>
    <s v="Plan Infancia"/>
    <n v="50000"/>
    <n v="-10000"/>
    <n v="40000"/>
    <n v="6150"/>
    <n v="6150"/>
    <n v="2340"/>
    <n v="2340"/>
  </r>
  <r>
    <x v="5"/>
    <x v="32"/>
    <x v="32"/>
    <x v="1"/>
    <s v="22"/>
    <n v="22699"/>
    <s v="Otros gastos diversos"/>
    <n v="10000"/>
    <n v="0"/>
    <n v="10000"/>
    <n v="1655.72"/>
    <n v="1655.72"/>
    <n v="1392.87"/>
    <n v="1137.1500000000001"/>
  </r>
  <r>
    <x v="5"/>
    <x v="32"/>
    <x v="32"/>
    <x v="1"/>
    <s v="22"/>
    <n v="22700"/>
    <s v="Limpieza y aseo."/>
    <n v="10972"/>
    <n v="0"/>
    <n v="10972"/>
    <n v="10971.59"/>
    <n v="10971.59"/>
    <n v="5485.8"/>
    <n v="5485.8"/>
  </r>
  <r>
    <x v="5"/>
    <x v="32"/>
    <x v="32"/>
    <x v="1"/>
    <s v="22"/>
    <n v="22799"/>
    <s v="Otros trabajos realizados por otras empresas y profes."/>
    <n v="286500"/>
    <n v="0"/>
    <n v="286500"/>
    <n v="291794.87"/>
    <n v="291794.87"/>
    <n v="140371.87"/>
    <n v="104357.16"/>
  </r>
  <r>
    <x v="5"/>
    <x v="32"/>
    <x v="32"/>
    <x v="3"/>
    <s v="48"/>
    <n v="48000"/>
    <s v="Subvenciones a asociaciones y atenciones benéficas"/>
    <n v="16800"/>
    <n v="0"/>
    <n v="16800"/>
    <n v="16800"/>
    <n v="0"/>
    <n v="0"/>
    <n v="0"/>
  </r>
  <r>
    <x v="5"/>
    <x v="32"/>
    <x v="32"/>
    <x v="3"/>
    <s v="48"/>
    <n v="48922"/>
    <s v="Transf. Asociación Pajarillos Educa"/>
    <n v="12000"/>
    <n v="0"/>
    <n v="12000"/>
    <n v="12000"/>
    <n v="12000"/>
    <n v="12000"/>
    <n v="12000"/>
  </r>
  <r>
    <x v="5"/>
    <x v="32"/>
    <x v="32"/>
    <x v="3"/>
    <s v="48"/>
    <n v="48930"/>
    <s v="Transf. Fundación Red Madre"/>
    <n v="2000"/>
    <n v="0"/>
    <n v="2000"/>
    <n v="2000"/>
    <n v="2000"/>
    <n v="2000"/>
    <n v="2000"/>
  </r>
  <r>
    <x v="5"/>
    <x v="32"/>
    <x v="32"/>
    <x v="3"/>
    <s v="48"/>
    <n v="48935"/>
    <s v="Transf. Asociación Movimiento contra la Intolerancia"/>
    <n v="4500"/>
    <n v="0"/>
    <n v="4500"/>
    <n v="0"/>
    <n v="0"/>
    <n v="0"/>
    <n v="0"/>
  </r>
  <r>
    <x v="5"/>
    <x v="32"/>
    <x v="32"/>
    <x v="3"/>
    <s v="48"/>
    <n v="48937"/>
    <s v="Transf. Asociación Casa de juventud ALESTE"/>
    <n v="4900"/>
    <n v="0"/>
    <n v="4900"/>
    <n v="0"/>
    <n v="0"/>
    <n v="0"/>
    <n v="0"/>
  </r>
  <r>
    <x v="5"/>
    <x v="32"/>
    <x v="32"/>
    <x v="3"/>
    <s v="48"/>
    <n v="48940"/>
    <s v="Transf. Asociación de Mujeres Rondilla"/>
    <n v="4000"/>
    <n v="0"/>
    <n v="4000"/>
    <n v="0"/>
    <n v="0"/>
    <n v="0"/>
    <n v="0"/>
  </r>
  <r>
    <x v="5"/>
    <x v="32"/>
    <x v="32"/>
    <x v="3"/>
    <s v="48"/>
    <n v="48943"/>
    <s v="Transf. Asociación padres de autistas y psicóticos Va/prov."/>
    <n v="12000"/>
    <n v="0"/>
    <n v="12000"/>
    <n v="0"/>
    <n v="0"/>
    <n v="0"/>
    <n v="0"/>
  </r>
  <r>
    <x v="5"/>
    <x v="32"/>
    <x v="32"/>
    <x v="3"/>
    <s v="48"/>
    <n v="48944"/>
    <s v="Transf. Asociación Allende Mundi"/>
    <n v="5000"/>
    <n v="0"/>
    <n v="5000"/>
    <n v="0"/>
    <n v="0"/>
    <n v="0"/>
    <n v="0"/>
  </r>
  <r>
    <x v="5"/>
    <x v="32"/>
    <x v="32"/>
    <x v="3"/>
    <s v="48"/>
    <n v="48999"/>
    <s v="Otras transf. a Familias e Instituciones sin fines de lucro."/>
    <n v="65100"/>
    <n v="0"/>
    <n v="65100"/>
    <n v="65100"/>
    <n v="0"/>
    <n v="0"/>
    <n v="0"/>
  </r>
  <r>
    <x v="5"/>
    <x v="32"/>
    <x v="32"/>
    <x v="4"/>
    <s v="63"/>
    <n v="639"/>
    <s v="Otras inver de reposición asoc al func operat de los serv"/>
    <n v="18000"/>
    <n v="0"/>
    <n v="18000"/>
    <n v="0"/>
    <n v="0"/>
    <n v="0"/>
    <n v="0"/>
  </r>
  <r>
    <x v="5"/>
    <x v="33"/>
    <x v="33"/>
    <x v="0"/>
    <s v="12"/>
    <n v="12001"/>
    <s v="Sueldos del Grupo A2."/>
    <n v="135195"/>
    <n v="0"/>
    <n v="135195"/>
    <n v="137000"/>
    <n v="137000"/>
    <n v="70056.149999999994"/>
    <n v="70056.149999999994"/>
  </r>
  <r>
    <x v="5"/>
    <x v="33"/>
    <x v="33"/>
    <x v="0"/>
    <s v="12"/>
    <n v="12003"/>
    <s v="Sueldos del Grupo C1."/>
    <n v="207089"/>
    <n v="0"/>
    <n v="207089"/>
    <n v="214460.05"/>
    <n v="214460.05"/>
    <n v="109738.13"/>
    <n v="109738.13"/>
  </r>
  <r>
    <x v="5"/>
    <x v="33"/>
    <x v="33"/>
    <x v="0"/>
    <s v="12"/>
    <n v="12004"/>
    <s v="Sueldos del Grupo C2."/>
    <n v="10326"/>
    <n v="0"/>
    <n v="10326"/>
    <n v="10000"/>
    <n v="10000"/>
    <n v="6739.39"/>
    <n v="6739.39"/>
  </r>
  <r>
    <x v="5"/>
    <x v="33"/>
    <x v="33"/>
    <x v="0"/>
    <s v="12"/>
    <n v="12006"/>
    <s v="Trienios."/>
    <n v="65030"/>
    <n v="0"/>
    <n v="65030"/>
    <n v="62000"/>
    <n v="62000"/>
    <n v="39696.61"/>
    <n v="39696.61"/>
  </r>
  <r>
    <x v="5"/>
    <x v="33"/>
    <x v="33"/>
    <x v="0"/>
    <s v="12"/>
    <n v="12100"/>
    <s v="Complemento de destino."/>
    <n v="196979"/>
    <n v="0"/>
    <n v="196979"/>
    <n v="196803.1"/>
    <n v="196803.1"/>
    <n v="103883.26"/>
    <n v="103883.26"/>
  </r>
  <r>
    <x v="5"/>
    <x v="33"/>
    <x v="33"/>
    <x v="0"/>
    <s v="12"/>
    <n v="12101"/>
    <s v="Complemento específico."/>
    <n v="467688"/>
    <n v="0"/>
    <n v="467688"/>
    <n v="451752.3"/>
    <n v="451752.3"/>
    <n v="290269.63"/>
    <n v="290269.63"/>
  </r>
  <r>
    <x v="5"/>
    <x v="33"/>
    <x v="33"/>
    <x v="0"/>
    <s v="12"/>
    <n v="12103"/>
    <s v="Otros complementos."/>
    <n v="28495"/>
    <n v="0"/>
    <n v="28495"/>
    <n v="29029.5"/>
    <n v="29029.5"/>
    <n v="19892.32"/>
    <n v="19892.32"/>
  </r>
  <r>
    <x v="5"/>
    <x v="33"/>
    <x v="33"/>
    <x v="0"/>
    <s v="13"/>
    <n v="13000"/>
    <s v="Retribuciones básicas."/>
    <n v="218809"/>
    <n v="0"/>
    <n v="218809"/>
    <n v="134245.75"/>
    <n v="134245.75"/>
    <n v="108568.6"/>
    <n v="108568.6"/>
  </r>
  <r>
    <x v="5"/>
    <x v="33"/>
    <x v="33"/>
    <x v="0"/>
    <s v="13"/>
    <n v="13002"/>
    <s v="Otras remuneraciones."/>
    <n v="198774"/>
    <n v="0"/>
    <n v="198774"/>
    <n v="180980.82"/>
    <n v="180980.82"/>
    <n v="140757.22"/>
    <n v="140757.22"/>
  </r>
  <r>
    <x v="5"/>
    <x v="33"/>
    <x v="33"/>
    <x v="0"/>
    <s v="13"/>
    <n v="131"/>
    <s v="Laboral temporal."/>
    <n v="10000"/>
    <n v="0"/>
    <n v="10000"/>
    <n v="16350"/>
    <n v="16350"/>
    <n v="8956.4500000000007"/>
    <n v="8956.4500000000007"/>
  </r>
  <r>
    <x v="5"/>
    <x v="33"/>
    <x v="33"/>
    <x v="0"/>
    <s v="15"/>
    <n v="151"/>
    <s v="Gratificaciones."/>
    <n v="8000"/>
    <n v="0"/>
    <n v="8000"/>
    <n v="2202.0500000000002"/>
    <n v="2202.0500000000002"/>
    <n v="2202.0500000000002"/>
    <n v="2202.0500000000002"/>
  </r>
  <r>
    <x v="5"/>
    <x v="33"/>
    <x v="33"/>
    <x v="1"/>
    <s v="20"/>
    <n v="203"/>
    <s v="Arrendamientos de maquinaria, instalaciones y utillaje."/>
    <n v="6410"/>
    <n v="0"/>
    <n v="6410"/>
    <n v="3676.78"/>
    <n v="3676.78"/>
    <n v="878.08"/>
    <n v="770.85"/>
  </r>
  <r>
    <x v="5"/>
    <x v="33"/>
    <x v="33"/>
    <x v="1"/>
    <s v="21"/>
    <n v="212"/>
    <s v="Reparación de edificios y otras construcciones."/>
    <n v="12000"/>
    <n v="10000"/>
    <n v="22000"/>
    <n v="23197.52"/>
    <n v="14904.86"/>
    <n v="6895.69"/>
    <n v="6895.69"/>
  </r>
  <r>
    <x v="5"/>
    <x v="33"/>
    <x v="33"/>
    <x v="1"/>
    <s v="21"/>
    <n v="213"/>
    <s v="Reparación de maquinaria, instalaciones técnicas y utillaje."/>
    <n v="8135"/>
    <n v="0"/>
    <n v="8135"/>
    <n v="7711.49"/>
    <n v="7711.49"/>
    <n v="4363.33"/>
    <n v="3957.93"/>
  </r>
  <r>
    <x v="5"/>
    <x v="33"/>
    <x v="33"/>
    <x v="1"/>
    <s v="21"/>
    <n v="215"/>
    <s v="Mobiliario."/>
    <n v="2000"/>
    <n v="0"/>
    <n v="2000"/>
    <n v="0"/>
    <n v="0"/>
    <n v="0"/>
    <n v="0"/>
  </r>
  <r>
    <x v="5"/>
    <x v="33"/>
    <x v="33"/>
    <x v="1"/>
    <s v="22"/>
    <n v="22001"/>
    <s v="Prensa, revistas, libros y otras publicaciones."/>
    <n v="65000"/>
    <n v="0"/>
    <n v="65000"/>
    <n v="51219"/>
    <n v="51219"/>
    <n v="50393.279999999999"/>
    <n v="50393.279999999999"/>
  </r>
  <r>
    <x v="5"/>
    <x v="33"/>
    <x v="33"/>
    <x v="1"/>
    <s v="22"/>
    <n v="22100"/>
    <s v="Energía eléctrica."/>
    <n v="5000"/>
    <n v="0"/>
    <n v="5000"/>
    <n v="5000"/>
    <n v="5000"/>
    <n v="2110.6999999999998"/>
    <n v="1930.2"/>
  </r>
  <r>
    <x v="5"/>
    <x v="33"/>
    <x v="33"/>
    <x v="1"/>
    <s v="22"/>
    <n v="22102"/>
    <s v="Gas."/>
    <n v="10750"/>
    <n v="0"/>
    <n v="10750"/>
    <n v="8000"/>
    <n v="8000"/>
    <n v="2207.75"/>
    <n v="2171.16"/>
  </r>
  <r>
    <x v="5"/>
    <x v="33"/>
    <x v="33"/>
    <x v="1"/>
    <s v="22"/>
    <n v="22199"/>
    <s v="Otros suministros."/>
    <n v="15000"/>
    <n v="0"/>
    <n v="15000"/>
    <n v="3428.69"/>
    <n v="3428.69"/>
    <n v="1258.98"/>
    <n v="1258.98"/>
  </r>
  <r>
    <x v="5"/>
    <x v="33"/>
    <x v="33"/>
    <x v="1"/>
    <s v="22"/>
    <n v="223"/>
    <s v="Transportes."/>
    <n v="1500"/>
    <n v="0"/>
    <n v="1500"/>
    <n v="3000"/>
    <n v="3000"/>
    <n v="2977.38"/>
    <n v="2977.38"/>
  </r>
  <r>
    <x v="5"/>
    <x v="33"/>
    <x v="33"/>
    <x v="1"/>
    <s v="22"/>
    <n v="22602"/>
    <s v="Publicidad y propaganda."/>
    <n v="1000"/>
    <n v="0"/>
    <n v="1000"/>
    <n v="396.88"/>
    <n v="396.88"/>
    <n v="396.88"/>
    <n v="396.88"/>
  </r>
  <r>
    <x v="5"/>
    <x v="33"/>
    <x v="33"/>
    <x v="1"/>
    <s v="22"/>
    <n v="22699"/>
    <s v="Otros gastos diversos"/>
    <n v="8000"/>
    <n v="0"/>
    <n v="8000"/>
    <n v="572.44000000000005"/>
    <n v="572.44000000000005"/>
    <n v="412.5"/>
    <n v="412.5"/>
  </r>
  <r>
    <x v="5"/>
    <x v="33"/>
    <x v="33"/>
    <x v="1"/>
    <s v="22"/>
    <n v="22700"/>
    <s v="Limpieza y aseo."/>
    <n v="65931"/>
    <n v="0"/>
    <n v="65931"/>
    <n v="65930.94"/>
    <n v="65930.94"/>
    <n v="32965.5"/>
    <n v="32965.5"/>
  </r>
  <r>
    <x v="5"/>
    <x v="33"/>
    <x v="33"/>
    <x v="1"/>
    <s v="22"/>
    <n v="22799"/>
    <s v="Otros trabajos realizados por otras empresas y profes."/>
    <n v="428367"/>
    <n v="0"/>
    <n v="428367"/>
    <n v="442858.74"/>
    <n v="442858.74"/>
    <n v="251702.68"/>
    <n v="248355.57"/>
  </r>
  <r>
    <x v="5"/>
    <x v="33"/>
    <x v="33"/>
    <x v="3"/>
    <s v="48"/>
    <n v="48945"/>
    <s v="Transf. Biblioteca Entrelíneas (A.V. Unión Esgueva)"/>
    <n v="3000"/>
    <n v="0"/>
    <n v="3000"/>
    <n v="3000"/>
    <n v="3000"/>
    <n v="3000"/>
    <n v="3000"/>
  </r>
  <r>
    <x v="5"/>
    <x v="33"/>
    <x v="33"/>
    <x v="4"/>
    <s v="62"/>
    <n v="629"/>
    <s v="Otras inv nuevas asoc al funcionam operativo de los serv"/>
    <n v="120000"/>
    <n v="0"/>
    <n v="120000"/>
    <n v="15600"/>
    <n v="15600"/>
    <n v="15449.98"/>
    <n v="15449.98"/>
  </r>
  <r>
    <x v="5"/>
    <x v="33"/>
    <x v="33"/>
    <x v="4"/>
    <s v="63"/>
    <n v="632"/>
    <s v="Edificios y otras construcciones."/>
    <n v="68000"/>
    <n v="0"/>
    <n v="68000"/>
    <n v="11979"/>
    <n v="11979"/>
    <n v="0"/>
    <n v="0"/>
  </r>
  <r>
    <x v="5"/>
    <x v="33"/>
    <x v="33"/>
    <x v="4"/>
    <s v="63"/>
    <n v="633"/>
    <s v="Maquinaria, instalaciones técnicas y utillaje."/>
    <n v="9000"/>
    <n v="0"/>
    <n v="9000"/>
    <n v="0"/>
    <n v="0"/>
    <n v="0"/>
    <n v="0"/>
  </r>
  <r>
    <x v="5"/>
    <x v="33"/>
    <x v="33"/>
    <x v="4"/>
    <s v="63"/>
    <n v="635"/>
    <s v="Mobiliario."/>
    <n v="18000"/>
    <n v="0"/>
    <n v="18000"/>
    <n v="1330.47"/>
    <n v="1330.47"/>
    <n v="0"/>
    <n v="0"/>
  </r>
  <r>
    <x v="5"/>
    <x v="34"/>
    <x v="34"/>
    <x v="0"/>
    <s v="12"/>
    <n v="12001"/>
    <s v="Sueldos del Grupo A2."/>
    <n v="15905"/>
    <n v="0"/>
    <n v="15905"/>
    <n v="15000"/>
    <n v="15000"/>
    <n v="10470.99"/>
    <n v="10470.99"/>
  </r>
  <r>
    <x v="5"/>
    <x v="34"/>
    <x v="34"/>
    <x v="0"/>
    <s v="12"/>
    <n v="12003"/>
    <s v="Sueldos del Grupo C1."/>
    <n v="21318"/>
    <n v="0"/>
    <n v="21318"/>
    <n v="12000"/>
    <n v="12000"/>
    <n v="7983.46"/>
    <n v="7983.46"/>
  </r>
  <r>
    <x v="5"/>
    <x v="34"/>
    <x v="34"/>
    <x v="0"/>
    <s v="12"/>
    <n v="12006"/>
    <s v="Trienios."/>
    <n v="6740"/>
    <n v="0"/>
    <n v="6740"/>
    <n v="6000"/>
    <n v="6000"/>
    <n v="4472.79"/>
    <n v="4472.79"/>
  </r>
  <r>
    <x v="5"/>
    <x v="34"/>
    <x v="34"/>
    <x v="0"/>
    <s v="12"/>
    <n v="12100"/>
    <s v="Complemento de destino."/>
    <n v="25323"/>
    <n v="0"/>
    <n v="25323"/>
    <n v="19000"/>
    <n v="19000"/>
    <n v="12810.51"/>
    <n v="12810.51"/>
  </r>
  <r>
    <x v="5"/>
    <x v="34"/>
    <x v="34"/>
    <x v="0"/>
    <s v="12"/>
    <n v="12101"/>
    <s v="Complemento específico."/>
    <n v="58017"/>
    <n v="0"/>
    <n v="58017"/>
    <n v="35000"/>
    <n v="35000"/>
    <n v="30507.66"/>
    <n v="30507.66"/>
  </r>
  <r>
    <x v="5"/>
    <x v="34"/>
    <x v="34"/>
    <x v="0"/>
    <s v="12"/>
    <n v="12103"/>
    <s v="Otros complementos."/>
    <n v="2729"/>
    <n v="0"/>
    <n v="2729"/>
    <n v="2135.1999999999998"/>
    <n v="2135.1999999999998"/>
    <n v="2014"/>
    <n v="2014"/>
  </r>
  <r>
    <x v="5"/>
    <x v="34"/>
    <x v="34"/>
    <x v="1"/>
    <s v="21"/>
    <n v="215"/>
    <s v="Mobiliario."/>
    <n v="30000"/>
    <n v="0"/>
    <n v="30000"/>
    <n v="6902.68"/>
    <n v="6902.68"/>
    <n v="1820.67"/>
    <n v="1820.67"/>
  </r>
  <r>
    <x v="5"/>
    <x v="34"/>
    <x v="34"/>
    <x v="1"/>
    <s v="22"/>
    <n v="22100"/>
    <s v="Energía eléctrica."/>
    <n v="8000"/>
    <n v="0"/>
    <n v="8000"/>
    <n v="8000"/>
    <n v="8000"/>
    <n v="2997.9"/>
    <n v="2997.9"/>
  </r>
  <r>
    <x v="5"/>
    <x v="34"/>
    <x v="34"/>
    <x v="1"/>
    <s v="22"/>
    <n v="22602"/>
    <s v="Publicidad y propaganda."/>
    <n v="5000"/>
    <n v="0"/>
    <n v="5000"/>
    <n v="907.5"/>
    <n v="907.5"/>
    <n v="907.5"/>
    <n v="907.5"/>
  </r>
  <r>
    <x v="5"/>
    <x v="34"/>
    <x v="34"/>
    <x v="1"/>
    <s v="22"/>
    <n v="22609"/>
    <s v="Actividades culturales y deportivas"/>
    <n v="150000"/>
    <n v="0"/>
    <n v="150000"/>
    <n v="117277.75"/>
    <n v="117277.6"/>
    <n v="103137.95"/>
    <n v="103137.95"/>
  </r>
  <r>
    <x v="5"/>
    <x v="34"/>
    <x v="34"/>
    <x v="1"/>
    <s v="22"/>
    <n v="22699"/>
    <s v="Otros gastos diversos"/>
    <n v="20000"/>
    <n v="0"/>
    <n v="20000"/>
    <n v="16607"/>
    <n v="16607"/>
    <n v="15730"/>
    <n v="15730"/>
  </r>
  <r>
    <x v="5"/>
    <x v="34"/>
    <x v="34"/>
    <x v="1"/>
    <s v="22"/>
    <n v="22701"/>
    <s v="Seguridad."/>
    <n v="15560"/>
    <n v="0"/>
    <n v="15560"/>
    <n v="16976.54"/>
    <n v="16976.54"/>
    <n v="0"/>
    <n v="0"/>
  </r>
  <r>
    <x v="5"/>
    <x v="34"/>
    <x v="34"/>
    <x v="1"/>
    <s v="22"/>
    <n v="22799"/>
    <s v="Otros trabajos realizados por otras empresas y profes."/>
    <n v="228500"/>
    <n v="0"/>
    <n v="228500"/>
    <n v="189785.13"/>
    <n v="189785.13"/>
    <n v="47914.13"/>
    <n v="47456.35"/>
  </r>
  <r>
    <x v="5"/>
    <x v="34"/>
    <x v="34"/>
    <x v="3"/>
    <s v="41"/>
    <n v="411"/>
    <s v="Transf. corriente a la Fundación Municipal de Cultura"/>
    <n v="11664950"/>
    <n v="450000"/>
    <n v="12114950"/>
    <n v="11664950"/>
    <n v="11664950"/>
    <n v="11664950"/>
    <n v="11664950"/>
  </r>
  <r>
    <x v="5"/>
    <x v="34"/>
    <x v="34"/>
    <x v="3"/>
    <s v="48"/>
    <n v="48206"/>
    <s v="Transf. a Fundación Francisco Umbral"/>
    <n v="5000"/>
    <n v="0"/>
    <n v="5000"/>
    <n v="0"/>
    <n v="0"/>
    <n v="0"/>
    <n v="0"/>
  </r>
  <r>
    <x v="5"/>
    <x v="34"/>
    <x v="34"/>
    <x v="3"/>
    <s v="48"/>
    <n v="48207"/>
    <s v="Transf. a Fundación Jorge Guillén"/>
    <n v="22000"/>
    <n v="0"/>
    <n v="22000"/>
    <n v="22000"/>
    <n v="22000"/>
    <n v="22000"/>
    <n v="22000"/>
  </r>
  <r>
    <x v="5"/>
    <x v="34"/>
    <x v="34"/>
    <x v="3"/>
    <s v="48"/>
    <n v="48946"/>
    <s v="Transf. Gremio de Libreros de Valladolid"/>
    <n v="126000"/>
    <n v="0"/>
    <n v="126000"/>
    <n v="126000"/>
    <n v="126000"/>
    <n v="126000"/>
    <n v="126000"/>
  </r>
  <r>
    <x v="5"/>
    <x v="34"/>
    <x v="34"/>
    <x v="3"/>
    <s v="48"/>
    <n v="48949"/>
    <s v="Transf. Instittuto Castellano y Leonés de la Lengua"/>
    <n v="21000"/>
    <n v="0"/>
    <n v="21000"/>
    <n v="0"/>
    <n v="0"/>
    <n v="0"/>
    <n v="0"/>
  </r>
  <r>
    <x v="5"/>
    <x v="34"/>
    <x v="34"/>
    <x v="3"/>
    <s v="48"/>
    <n v="48950"/>
    <s v="Transf. Asociación Ateneo Valladolid"/>
    <n v="40000"/>
    <n v="0"/>
    <n v="40000"/>
    <n v="40000"/>
    <n v="40000"/>
    <n v="40000"/>
    <n v="0"/>
  </r>
  <r>
    <x v="5"/>
    <x v="34"/>
    <x v="34"/>
    <x v="3"/>
    <s v="48"/>
    <n v="48951"/>
    <s v="Transf. Fundación Miguel Delibes"/>
    <n v="15000"/>
    <n v="0"/>
    <n v="15000"/>
    <n v="0"/>
    <n v="0"/>
    <n v="0"/>
    <n v="0"/>
  </r>
  <r>
    <x v="5"/>
    <x v="34"/>
    <x v="34"/>
    <x v="3"/>
    <s v="48"/>
    <n v="48953"/>
    <s v="Transf. Asociación de Libreros de Viejo y Antiguo de CyL"/>
    <n v="20000"/>
    <n v="0"/>
    <n v="20000"/>
    <n v="20000"/>
    <n v="20000"/>
    <n v="20000"/>
    <n v="20000"/>
  </r>
  <r>
    <x v="5"/>
    <x v="34"/>
    <x v="34"/>
    <x v="3"/>
    <s v="48"/>
    <n v="48955"/>
    <s v="Transf. UVA: máster universitario"/>
    <n v="10000"/>
    <n v="0"/>
    <n v="10000"/>
    <n v="0"/>
    <n v="0"/>
    <n v="0"/>
    <n v="0"/>
  </r>
  <r>
    <x v="5"/>
    <x v="34"/>
    <x v="34"/>
    <x v="3"/>
    <s v="48"/>
    <n v="48956"/>
    <s v="Transf. Fundación Caja Negra: Crimen y Ficción"/>
    <n v="9000"/>
    <n v="0"/>
    <n v="9000"/>
    <n v="0"/>
    <n v="0"/>
    <n v="0"/>
    <n v="0"/>
  </r>
  <r>
    <x v="5"/>
    <x v="34"/>
    <x v="34"/>
    <x v="3"/>
    <s v="48"/>
    <n v="48992"/>
    <s v="Transf. Círculo de Recreo"/>
    <n v="10000"/>
    <n v="0"/>
    <n v="10000"/>
    <n v="10000"/>
    <n v="10000"/>
    <n v="10000"/>
    <n v="10000"/>
  </r>
  <r>
    <x v="5"/>
    <x v="34"/>
    <x v="34"/>
    <x v="3"/>
    <s v="48"/>
    <n v="48999"/>
    <s v="Otras transf. a Familias e Instituciones sin fines de lucro."/>
    <n v="10000"/>
    <n v="0"/>
    <n v="10000"/>
    <n v="0"/>
    <n v="0"/>
    <n v="0"/>
    <n v="0"/>
  </r>
  <r>
    <x v="5"/>
    <x v="34"/>
    <x v="34"/>
    <x v="4"/>
    <s v="63"/>
    <n v="632"/>
    <s v="Edificios y otras construcciones."/>
    <n v="43500"/>
    <n v="0"/>
    <n v="43500"/>
    <n v="38256.959999999999"/>
    <n v="38256.959999999999"/>
    <n v="0"/>
    <n v="0"/>
  </r>
  <r>
    <x v="5"/>
    <x v="34"/>
    <x v="34"/>
    <x v="5"/>
    <s v="71"/>
    <n v="711"/>
    <s v="Aportación capital a F.M. Cultura"/>
    <n v="300000"/>
    <n v="300000"/>
    <n v="600000"/>
    <n v="300000"/>
    <n v="300000"/>
    <n v="0"/>
    <n v="0"/>
  </r>
  <r>
    <x v="5"/>
    <x v="34"/>
    <x v="34"/>
    <x v="5"/>
    <s v="78"/>
    <n v="789"/>
    <s v="Tran. capital a familias e instituciones sin fines de lucro."/>
    <n v="0"/>
    <n v="5000"/>
    <n v="5000"/>
    <n v="5000"/>
    <n v="5000"/>
    <n v="5000"/>
    <n v="5000"/>
  </r>
  <r>
    <x v="5"/>
    <x v="34"/>
    <x v="34"/>
    <x v="5"/>
    <s v="78"/>
    <n v="78901"/>
    <s v="Transf. Círculo de Recreo de Valladolid"/>
    <n v="15000"/>
    <n v="0"/>
    <n v="15000"/>
    <n v="15000"/>
    <n v="15000"/>
    <n v="10000"/>
    <n v="10000"/>
  </r>
  <r>
    <x v="6"/>
    <x v="35"/>
    <x v="35"/>
    <x v="0"/>
    <s v="13"/>
    <n v="13000"/>
    <s v="Retribuciones básicas."/>
    <n v="29495"/>
    <n v="0"/>
    <n v="29495"/>
    <n v="26700"/>
    <n v="26700"/>
    <n v="19858.61"/>
    <n v="19858.61"/>
  </r>
  <r>
    <x v="6"/>
    <x v="35"/>
    <x v="35"/>
    <x v="0"/>
    <s v="13"/>
    <n v="13002"/>
    <s v="Otras remuneraciones."/>
    <n v="40752"/>
    <n v="0"/>
    <n v="40752"/>
    <n v="31135.200000000001"/>
    <n v="31135.200000000001"/>
    <n v="27000.52"/>
    <n v="27000.52"/>
  </r>
  <r>
    <x v="6"/>
    <x v="35"/>
    <x v="35"/>
    <x v="1"/>
    <s v="22"/>
    <n v="22700"/>
    <s v="Limpieza y aseo."/>
    <n v="4095684"/>
    <n v="2018027.61"/>
    <n v="6113711.6100000003"/>
    <n v="3674048.15"/>
    <n v="3674048.15"/>
    <n v="3674048.15"/>
    <n v="3218936.98"/>
  </r>
  <r>
    <x v="6"/>
    <x v="35"/>
    <x v="35"/>
    <x v="4"/>
    <s v="61"/>
    <n v="619"/>
    <s v="Otras inver de reposic en infraest y bienes dest al uso gral"/>
    <n v="0"/>
    <n v="265418.67"/>
    <n v="265418.67"/>
    <n v="0"/>
    <n v="0"/>
    <n v="0"/>
    <n v="0"/>
  </r>
  <r>
    <x v="6"/>
    <x v="36"/>
    <x v="36"/>
    <x v="0"/>
    <s v="12"/>
    <n v="12000"/>
    <s v="Sueldos del Grupo A1."/>
    <n v="45219"/>
    <n v="0"/>
    <n v="45219"/>
    <n v="36000"/>
    <n v="36000"/>
    <n v="33826.269999999997"/>
    <n v="33826.269999999997"/>
  </r>
  <r>
    <x v="6"/>
    <x v="36"/>
    <x v="36"/>
    <x v="0"/>
    <s v="12"/>
    <n v="12001"/>
    <s v="Sueldos del Grupo A2."/>
    <n v="31811"/>
    <n v="0"/>
    <n v="31811"/>
    <n v="31000"/>
    <n v="31000"/>
    <n v="20941.98"/>
    <n v="20941.98"/>
  </r>
  <r>
    <x v="6"/>
    <x v="36"/>
    <x v="36"/>
    <x v="0"/>
    <s v="12"/>
    <n v="12003"/>
    <s v="Sueldos del Grupo C1."/>
    <n v="24363"/>
    <n v="0"/>
    <n v="24363"/>
    <n v="24000"/>
    <n v="24000"/>
    <n v="15966.92"/>
    <n v="15966.92"/>
  </r>
  <r>
    <x v="6"/>
    <x v="36"/>
    <x v="36"/>
    <x v="0"/>
    <s v="12"/>
    <n v="12004"/>
    <s v="Sueldos del Grupo C2."/>
    <n v="10326"/>
    <n v="0"/>
    <n v="10326"/>
    <n v="10000"/>
    <n v="10000"/>
    <n v="6497.58"/>
    <n v="6497.58"/>
  </r>
  <r>
    <x v="6"/>
    <x v="36"/>
    <x v="36"/>
    <x v="0"/>
    <s v="12"/>
    <n v="12006"/>
    <s v="Trienios."/>
    <n v="38524"/>
    <n v="0"/>
    <n v="38524"/>
    <n v="37000"/>
    <n v="37000"/>
    <n v="24189.94"/>
    <n v="24189.94"/>
  </r>
  <r>
    <x v="6"/>
    <x v="36"/>
    <x v="36"/>
    <x v="0"/>
    <s v="12"/>
    <n v="12100"/>
    <s v="Complemento de destino."/>
    <n v="79197"/>
    <n v="0"/>
    <n v="79197"/>
    <n v="79000"/>
    <n v="79000"/>
    <n v="53873.29"/>
    <n v="53873.29"/>
  </r>
  <r>
    <x v="6"/>
    <x v="36"/>
    <x v="36"/>
    <x v="0"/>
    <s v="12"/>
    <n v="12101"/>
    <s v="Complemento específico."/>
    <n v="189868"/>
    <n v="0"/>
    <n v="189868"/>
    <n v="150000"/>
    <n v="150000"/>
    <n v="131902.76"/>
    <n v="131902.76"/>
  </r>
  <r>
    <x v="6"/>
    <x v="36"/>
    <x v="36"/>
    <x v="0"/>
    <s v="12"/>
    <n v="12103"/>
    <s v="Otros complementos."/>
    <n v="15284"/>
    <n v="0"/>
    <n v="15284"/>
    <n v="16081.6"/>
    <n v="16081.6"/>
    <n v="13360.22"/>
    <n v="13360.22"/>
  </r>
  <r>
    <x v="6"/>
    <x v="36"/>
    <x v="36"/>
    <x v="1"/>
    <s v="21"/>
    <n v="213"/>
    <s v="Reparación de maquinaria, instalaciones técnicas y utillaje."/>
    <n v="12600"/>
    <n v="0"/>
    <n v="12600"/>
    <n v="8309.18"/>
    <n v="8309.18"/>
    <n v="6915.32"/>
    <n v="6915.32"/>
  </r>
  <r>
    <x v="6"/>
    <x v="36"/>
    <x v="36"/>
    <x v="1"/>
    <s v="22"/>
    <n v="22100"/>
    <s v="Energía eléctrica."/>
    <n v="23980"/>
    <n v="0"/>
    <n v="23980"/>
    <n v="23980"/>
    <n v="23980"/>
    <n v="9491.3799999999992"/>
    <n v="9438.73"/>
  </r>
  <r>
    <x v="6"/>
    <x v="36"/>
    <x v="36"/>
    <x v="1"/>
    <s v="22"/>
    <n v="22101"/>
    <s v="Agua."/>
    <n v="1575"/>
    <n v="0"/>
    <n v="1575"/>
    <n v="0"/>
    <n v="0"/>
    <n v="0"/>
    <n v="0"/>
  </r>
  <r>
    <x v="6"/>
    <x v="36"/>
    <x v="36"/>
    <x v="1"/>
    <s v="22"/>
    <n v="22102"/>
    <s v="Gas"/>
    <n v="30542"/>
    <n v="0"/>
    <n v="30542"/>
    <n v="26738.86"/>
    <n v="26738.86"/>
    <n v="17057.04"/>
    <n v="17057.04"/>
  </r>
  <r>
    <x v="6"/>
    <x v="36"/>
    <x v="36"/>
    <x v="1"/>
    <s v="22"/>
    <n v="22110"/>
    <s v="Productos de limpieza y aseo."/>
    <n v="1680"/>
    <n v="0"/>
    <n v="1680"/>
    <n v="0"/>
    <n v="0"/>
    <n v="0"/>
    <n v="0"/>
  </r>
  <r>
    <x v="6"/>
    <x v="36"/>
    <x v="36"/>
    <x v="1"/>
    <s v="22"/>
    <n v="224"/>
    <s v="Primas de seguros."/>
    <n v="1740"/>
    <n v="0"/>
    <n v="1740"/>
    <n v="1592.69"/>
    <n v="1592.69"/>
    <n v="0"/>
    <n v="0"/>
  </r>
  <r>
    <x v="6"/>
    <x v="36"/>
    <x v="36"/>
    <x v="1"/>
    <s v="22"/>
    <n v="22602"/>
    <s v="Publicidad y propaganda."/>
    <n v="3500"/>
    <n v="0"/>
    <n v="3500"/>
    <n v="1500"/>
    <n v="1500"/>
    <n v="0"/>
    <n v="0"/>
  </r>
  <r>
    <x v="6"/>
    <x v="36"/>
    <x v="36"/>
    <x v="1"/>
    <s v="22"/>
    <n v="22606"/>
    <s v="Reuniones, conferencias y cursos."/>
    <n v="3000"/>
    <n v="0"/>
    <n v="3000"/>
    <n v="0"/>
    <n v="0"/>
    <n v="0"/>
    <n v="0"/>
  </r>
  <r>
    <x v="6"/>
    <x v="36"/>
    <x v="36"/>
    <x v="1"/>
    <s v="22"/>
    <n v="22699"/>
    <s v="Otros gastos diversos"/>
    <n v="18000"/>
    <n v="0"/>
    <n v="18000"/>
    <n v="1400.04"/>
    <n v="1400.04"/>
    <n v="1070.04"/>
    <n v="330"/>
  </r>
  <r>
    <x v="6"/>
    <x v="36"/>
    <x v="36"/>
    <x v="1"/>
    <s v="22"/>
    <n v="22700"/>
    <s v="Limpieza y aseo."/>
    <n v="88131"/>
    <n v="0"/>
    <n v="88131"/>
    <n v="88130.92"/>
    <n v="88130.92"/>
    <n v="51409.68"/>
    <n v="51409.68"/>
  </r>
  <r>
    <x v="6"/>
    <x v="36"/>
    <x v="36"/>
    <x v="1"/>
    <s v="22"/>
    <n v="22706"/>
    <s v="Estudios y trabajos técnicos."/>
    <n v="60000"/>
    <n v="0"/>
    <n v="60000"/>
    <n v="38032.22"/>
    <n v="38032.22"/>
    <n v="29580.6"/>
    <n v="25354.799999999999"/>
  </r>
  <r>
    <x v="6"/>
    <x v="36"/>
    <x v="36"/>
    <x v="1"/>
    <s v="22"/>
    <n v="22799"/>
    <s v="Otros trabajos realizados por otras empresas y profes."/>
    <n v="52100"/>
    <n v="0"/>
    <n v="52100"/>
    <n v="15257.5"/>
    <n v="15257.5"/>
    <n v="9365"/>
    <n v="9365"/>
  </r>
  <r>
    <x v="6"/>
    <x v="36"/>
    <x v="36"/>
    <x v="1"/>
    <s v="23"/>
    <n v="23020"/>
    <s v="Dietas del personal no directivo"/>
    <n v="1000"/>
    <n v="0"/>
    <n v="1000"/>
    <n v="0"/>
    <n v="0"/>
    <n v="0"/>
    <n v="0"/>
  </r>
  <r>
    <x v="6"/>
    <x v="36"/>
    <x v="36"/>
    <x v="1"/>
    <s v="23"/>
    <n v="23120"/>
    <s v="Locomoción del personal no directivo."/>
    <n v="1000"/>
    <n v="0"/>
    <n v="1000"/>
    <n v="0"/>
    <n v="0"/>
    <n v="0"/>
    <n v="0"/>
  </r>
  <r>
    <x v="6"/>
    <x v="36"/>
    <x v="36"/>
    <x v="2"/>
    <s v="35"/>
    <n v="352"/>
    <s v="Intereses de demora."/>
    <n v="200"/>
    <n v="0"/>
    <n v="200"/>
    <n v="0"/>
    <n v="0"/>
    <n v="0"/>
    <n v="0"/>
  </r>
  <r>
    <x v="6"/>
    <x v="36"/>
    <x v="36"/>
    <x v="3"/>
    <s v="46"/>
    <n v="466"/>
    <s v="A otras Entidades que agrupen municipios."/>
    <n v="6200"/>
    <n v="0"/>
    <n v="6200"/>
    <n v="4200"/>
    <n v="4200"/>
    <n v="4200"/>
    <n v="4200"/>
  </r>
  <r>
    <x v="6"/>
    <x v="36"/>
    <x v="36"/>
    <x v="5"/>
    <s v="76"/>
    <n v="763"/>
    <s v="A Mancomunidades."/>
    <n v="791582"/>
    <n v="0"/>
    <n v="791582"/>
    <n v="791581.91"/>
    <n v="791581.91"/>
    <n v="791581.91"/>
    <n v="791581.91"/>
  </r>
  <r>
    <x v="6"/>
    <x v="37"/>
    <x v="37"/>
    <x v="0"/>
    <s v="12"/>
    <n v="12000"/>
    <s v="Sueldos del Grupo A1."/>
    <n v="18088"/>
    <n v="0"/>
    <n v="18088"/>
    <n v="35870"/>
    <n v="35870"/>
    <n v="18788.28"/>
    <n v="18788.28"/>
  </r>
  <r>
    <x v="6"/>
    <x v="37"/>
    <x v="37"/>
    <x v="0"/>
    <s v="12"/>
    <n v="12003"/>
    <s v="Sueldos del Grupo C1."/>
    <n v="24363"/>
    <n v="0"/>
    <n v="24363"/>
    <n v="11500"/>
    <n v="11500"/>
    <n v="8761.8799999999992"/>
    <n v="8761.8799999999992"/>
  </r>
  <r>
    <x v="6"/>
    <x v="37"/>
    <x v="37"/>
    <x v="0"/>
    <s v="12"/>
    <n v="12004"/>
    <s v="Sueldos del Grupo C2."/>
    <n v="20651"/>
    <n v="0"/>
    <n v="20651"/>
    <n v="15300"/>
    <n v="15300"/>
    <n v="11489.17"/>
    <n v="11489.17"/>
  </r>
  <r>
    <x v="6"/>
    <x v="37"/>
    <x v="37"/>
    <x v="0"/>
    <s v="12"/>
    <n v="12006"/>
    <s v="Trienios."/>
    <n v="7279"/>
    <n v="0"/>
    <n v="7279"/>
    <n v="4400"/>
    <n v="4400"/>
    <n v="2482.0500000000002"/>
    <n v="2482.0500000000002"/>
  </r>
  <r>
    <x v="6"/>
    <x v="37"/>
    <x v="37"/>
    <x v="0"/>
    <s v="12"/>
    <n v="12100"/>
    <s v="Complemento de destino."/>
    <n v="39286"/>
    <n v="0"/>
    <n v="39286"/>
    <n v="29370"/>
    <n v="29370"/>
    <n v="21519.49"/>
    <n v="21519.49"/>
  </r>
  <r>
    <x v="6"/>
    <x v="37"/>
    <x v="37"/>
    <x v="0"/>
    <s v="12"/>
    <n v="12101"/>
    <s v="Complemento específico."/>
    <n v="88883"/>
    <n v="90000"/>
    <n v="178883"/>
    <n v="102096.4"/>
    <n v="102096.4"/>
    <n v="80741.100000000006"/>
    <n v="80741.100000000006"/>
  </r>
  <r>
    <x v="6"/>
    <x v="37"/>
    <x v="37"/>
    <x v="0"/>
    <s v="12"/>
    <n v="12103"/>
    <s v="Otros complementos."/>
    <n v="2092"/>
    <n v="0"/>
    <n v="2092"/>
    <n v="2105.6"/>
    <n v="2105.6"/>
    <n v="1714.73"/>
    <n v="1714.73"/>
  </r>
  <r>
    <x v="6"/>
    <x v="37"/>
    <x v="37"/>
    <x v="0"/>
    <s v="13"/>
    <n v="13000"/>
    <s v="Retribuciones básicas."/>
    <n v="1879119"/>
    <n v="-90000"/>
    <n v="1789119"/>
    <n v="977840"/>
    <n v="977840"/>
    <n v="907434.42"/>
    <n v="907434.42"/>
  </r>
  <r>
    <x v="6"/>
    <x v="37"/>
    <x v="37"/>
    <x v="0"/>
    <s v="13"/>
    <n v="13001"/>
    <s v="Horas extraordinarias"/>
    <n v="17000"/>
    <n v="0"/>
    <n v="17000"/>
    <n v="19087.330000000002"/>
    <n v="19087.330000000002"/>
    <n v="4350.18"/>
    <n v="4350.18"/>
  </r>
  <r>
    <x v="6"/>
    <x v="37"/>
    <x v="37"/>
    <x v="0"/>
    <s v="13"/>
    <n v="13002"/>
    <s v="Otras remuneraciones."/>
    <n v="1823107"/>
    <n v="0"/>
    <n v="1823107"/>
    <n v="1158037.0900000001"/>
    <n v="1158037.0900000001"/>
    <n v="941678.26"/>
    <n v="941678.26"/>
  </r>
  <r>
    <x v="6"/>
    <x v="37"/>
    <x v="37"/>
    <x v="0"/>
    <s v="13"/>
    <n v="131"/>
    <s v="Laboral temporal."/>
    <n v="44200"/>
    <n v="0"/>
    <n v="44200"/>
    <n v="448635.2"/>
    <n v="448635.2"/>
    <n v="249255.52"/>
    <n v="249255.52"/>
  </r>
  <r>
    <x v="6"/>
    <x v="37"/>
    <x v="37"/>
    <x v="0"/>
    <s v="14"/>
    <n v="143"/>
    <s v="Otro personal."/>
    <n v="827000"/>
    <n v="0"/>
    <n v="827000"/>
    <n v="823696"/>
    <n v="823696"/>
    <n v="772974.79"/>
    <n v="772974.79"/>
  </r>
  <r>
    <x v="6"/>
    <x v="37"/>
    <x v="37"/>
    <x v="1"/>
    <s v="20"/>
    <n v="203"/>
    <s v="Arrendamientos de maquinaria, instalaciones y utillaje."/>
    <n v="31000"/>
    <n v="0"/>
    <n v="31000"/>
    <n v="14345.84"/>
    <n v="14345.84"/>
    <n v="11437.69"/>
    <n v="11437.69"/>
  </r>
  <r>
    <x v="6"/>
    <x v="37"/>
    <x v="37"/>
    <x v="1"/>
    <s v="21"/>
    <n v="210"/>
    <s v="Infraestructuras y bienes naturales."/>
    <n v="96000"/>
    <n v="0"/>
    <n v="96000"/>
    <n v="0"/>
    <n v="0"/>
    <n v="0"/>
    <n v="0"/>
  </r>
  <r>
    <x v="6"/>
    <x v="37"/>
    <x v="37"/>
    <x v="1"/>
    <s v="21"/>
    <n v="212"/>
    <s v="Reparación de edificios y otras construcciones."/>
    <n v="2500"/>
    <n v="0"/>
    <n v="2500"/>
    <n v="0"/>
    <n v="0"/>
    <n v="0"/>
    <n v="0"/>
  </r>
  <r>
    <x v="6"/>
    <x v="37"/>
    <x v="37"/>
    <x v="1"/>
    <s v="21"/>
    <n v="213"/>
    <s v="Reparación de maquinaria, instalaciones técnicas y utillaje."/>
    <n v="95000"/>
    <n v="0"/>
    <n v="95000"/>
    <n v="76500"/>
    <n v="41730.15"/>
    <n v="40768.58"/>
    <n v="40768.58"/>
  </r>
  <r>
    <x v="6"/>
    <x v="37"/>
    <x v="37"/>
    <x v="1"/>
    <s v="21"/>
    <n v="214"/>
    <s v="Reparación de elementos de transporte."/>
    <n v="65000"/>
    <n v="0"/>
    <n v="65000"/>
    <n v="62500"/>
    <n v="27484.35"/>
    <n v="26307.27"/>
    <n v="26307.27"/>
  </r>
  <r>
    <x v="6"/>
    <x v="37"/>
    <x v="37"/>
    <x v="1"/>
    <s v="22"/>
    <n v="22100"/>
    <s v="Energía eléctrica."/>
    <n v="375000"/>
    <n v="0"/>
    <n v="375000"/>
    <n v="375000"/>
    <n v="375000"/>
    <n v="178721.05"/>
    <n v="147328.01999999999"/>
  </r>
  <r>
    <x v="6"/>
    <x v="37"/>
    <x v="37"/>
    <x v="1"/>
    <s v="22"/>
    <n v="22101"/>
    <s v="Agua."/>
    <n v="90000"/>
    <n v="0"/>
    <n v="90000"/>
    <n v="11355.91"/>
    <n v="11355.91"/>
    <n v="11355.91"/>
    <n v="11355.91"/>
  </r>
  <r>
    <x v="6"/>
    <x v="37"/>
    <x v="37"/>
    <x v="1"/>
    <s v="22"/>
    <n v="22102"/>
    <s v="Gas."/>
    <n v="2000"/>
    <n v="0"/>
    <n v="2000"/>
    <n v="648.24"/>
    <n v="648.24"/>
    <n v="0"/>
    <n v="0"/>
  </r>
  <r>
    <x v="6"/>
    <x v="37"/>
    <x v="37"/>
    <x v="1"/>
    <s v="22"/>
    <n v="22103"/>
    <s v="Combustibles y carburantes."/>
    <n v="100000"/>
    <n v="0"/>
    <n v="100000"/>
    <n v="120000"/>
    <n v="120000"/>
    <n v="14924.09"/>
    <n v="14924.09"/>
  </r>
  <r>
    <x v="6"/>
    <x v="37"/>
    <x v="37"/>
    <x v="1"/>
    <s v="22"/>
    <n v="22104"/>
    <s v="Vestuario."/>
    <n v="40000"/>
    <n v="0"/>
    <n v="40000"/>
    <n v="25500"/>
    <n v="3497.08"/>
    <n v="3497.08"/>
    <n v="3497.08"/>
  </r>
  <r>
    <x v="6"/>
    <x v="37"/>
    <x v="37"/>
    <x v="1"/>
    <s v="22"/>
    <n v="22106"/>
    <s v="Productos farmacéuticos y material sanitario."/>
    <n v="15000"/>
    <n v="0"/>
    <n v="15000"/>
    <n v="9200"/>
    <n v="7478.48"/>
    <n v="5478.48"/>
    <n v="5478.48"/>
  </r>
  <r>
    <x v="6"/>
    <x v="37"/>
    <x v="37"/>
    <x v="1"/>
    <s v="22"/>
    <n v="22113"/>
    <s v="Manutención de animales."/>
    <n v="6500"/>
    <n v="0"/>
    <n v="6500"/>
    <n v="2500"/>
    <n v="1963.91"/>
    <n v="1963.91"/>
    <n v="1963.91"/>
  </r>
  <r>
    <x v="6"/>
    <x v="37"/>
    <x v="37"/>
    <x v="1"/>
    <s v="22"/>
    <n v="22199"/>
    <s v="Otros suministros."/>
    <n v="90000"/>
    <n v="0"/>
    <n v="90000"/>
    <n v="97282.28"/>
    <n v="84588.82"/>
    <n v="67496.02"/>
    <n v="67496.02"/>
  </r>
  <r>
    <x v="6"/>
    <x v="37"/>
    <x v="37"/>
    <x v="1"/>
    <s v="22"/>
    <n v="224"/>
    <s v="Primas de seguros."/>
    <n v="3500"/>
    <n v="0"/>
    <n v="3500"/>
    <n v="3491.56"/>
    <n v="3491.56"/>
    <n v="3491.56"/>
    <n v="3491.56"/>
  </r>
  <r>
    <x v="6"/>
    <x v="37"/>
    <x v="37"/>
    <x v="1"/>
    <s v="22"/>
    <n v="225"/>
    <s v="Tributos."/>
    <n v="6500"/>
    <n v="0"/>
    <n v="6500"/>
    <n v="1146.1199999999999"/>
    <n v="1146.1199999999999"/>
    <n v="1146.1199999999999"/>
    <n v="768.36"/>
  </r>
  <r>
    <x v="6"/>
    <x v="37"/>
    <x v="37"/>
    <x v="1"/>
    <s v="22"/>
    <n v="22602"/>
    <s v="Publicidad y propaganda."/>
    <n v="6000"/>
    <n v="0"/>
    <n v="6000"/>
    <n v="0"/>
    <n v="0"/>
    <n v="0"/>
    <n v="0"/>
  </r>
  <r>
    <x v="6"/>
    <x v="37"/>
    <x v="37"/>
    <x v="1"/>
    <s v="22"/>
    <n v="22606"/>
    <s v="Reuniones, conferencias y cursos."/>
    <n v="3000"/>
    <n v="0"/>
    <n v="3000"/>
    <n v="0"/>
    <n v="0"/>
    <n v="0"/>
    <n v="0"/>
  </r>
  <r>
    <x v="6"/>
    <x v="37"/>
    <x v="37"/>
    <x v="1"/>
    <s v="22"/>
    <n v="22699"/>
    <s v="Otros gastos diversos"/>
    <n v="12282"/>
    <n v="0"/>
    <n v="12282"/>
    <n v="9852.67"/>
    <n v="9852.67"/>
    <n v="9852.67"/>
    <n v="9852.67"/>
  </r>
  <r>
    <x v="6"/>
    <x v="37"/>
    <x v="37"/>
    <x v="1"/>
    <s v="22"/>
    <n v="22700"/>
    <s v="Limpieza y aseo."/>
    <n v="36000"/>
    <n v="0"/>
    <n v="36000"/>
    <n v="20937.45"/>
    <n v="10096.24"/>
    <n v="0"/>
    <n v="0"/>
  </r>
  <r>
    <x v="6"/>
    <x v="37"/>
    <x v="37"/>
    <x v="1"/>
    <s v="22"/>
    <n v="22706"/>
    <s v="Estudios y trabajos técnicos."/>
    <n v="9000"/>
    <n v="0"/>
    <n v="9000"/>
    <n v="0"/>
    <n v="0"/>
    <n v="0"/>
    <n v="0"/>
  </r>
  <r>
    <x v="6"/>
    <x v="37"/>
    <x v="37"/>
    <x v="1"/>
    <s v="22"/>
    <n v="22799"/>
    <s v="Otros trabajos realizados por otras empresas y profes."/>
    <n v="1477729"/>
    <n v="0"/>
    <n v="1477729"/>
    <n v="825073.79"/>
    <n v="825073.79"/>
    <n v="655197.06999999995"/>
    <n v="655197.06999999995"/>
  </r>
  <r>
    <x v="6"/>
    <x v="37"/>
    <x v="37"/>
    <x v="1"/>
    <s v="23"/>
    <n v="23020"/>
    <s v="Dietas del personal no directivo"/>
    <n v="1000"/>
    <n v="0"/>
    <n v="1000"/>
    <n v="0"/>
    <n v="0"/>
    <n v="0"/>
    <n v="0"/>
  </r>
  <r>
    <x v="6"/>
    <x v="37"/>
    <x v="37"/>
    <x v="1"/>
    <s v="23"/>
    <n v="23120"/>
    <s v="Locomoción del personal no directivo."/>
    <n v="1000"/>
    <n v="0"/>
    <n v="1000"/>
    <n v="0"/>
    <n v="0"/>
    <n v="0"/>
    <n v="0"/>
  </r>
  <r>
    <x v="6"/>
    <x v="37"/>
    <x v="37"/>
    <x v="3"/>
    <s v="48"/>
    <n v="48999"/>
    <s v="Otras transf. a Familias e Instituciones sin fines de lucro."/>
    <n v="198"/>
    <n v="0"/>
    <n v="198"/>
    <n v="0"/>
    <n v="0"/>
    <n v="0"/>
    <n v="0"/>
  </r>
  <r>
    <x v="6"/>
    <x v="37"/>
    <x v="37"/>
    <x v="4"/>
    <s v="61"/>
    <n v="610"/>
    <s v="Inversiones en terrenos."/>
    <n v="10767019"/>
    <n v="103776.21"/>
    <n v="10870795.210000001"/>
    <n v="6749498.4800000004"/>
    <n v="6724730.9000000004"/>
    <n v="3243924.85"/>
    <n v="3243924.85"/>
  </r>
  <r>
    <x v="6"/>
    <x v="37"/>
    <x v="37"/>
    <x v="4"/>
    <s v="61"/>
    <n v="619"/>
    <s v="Otras inver de reposic en infraest y bienes dest al uso gral"/>
    <n v="1455000"/>
    <n v="113953.48"/>
    <n v="1568953.48"/>
    <n v="193153.48"/>
    <n v="144855.47"/>
    <n v="55532.75"/>
    <n v="55532.75"/>
  </r>
  <r>
    <x v="6"/>
    <x v="37"/>
    <x v="37"/>
    <x v="4"/>
    <s v="62"/>
    <n v="622"/>
    <s v="Edificios y otras construcciones."/>
    <n v="50000"/>
    <n v="0"/>
    <n v="50000"/>
    <n v="0"/>
    <n v="0"/>
    <n v="0"/>
    <n v="0"/>
  </r>
  <r>
    <x v="6"/>
    <x v="37"/>
    <x v="37"/>
    <x v="4"/>
    <s v="62"/>
    <n v="623"/>
    <s v="Maquinaria, instalaciones técnicas y utillaje."/>
    <n v="40000"/>
    <n v="0"/>
    <n v="40000"/>
    <n v="40000"/>
    <n v="0"/>
    <n v="0"/>
    <n v="0"/>
  </r>
  <r>
    <x v="6"/>
    <x v="37"/>
    <x v="37"/>
    <x v="4"/>
    <s v="62"/>
    <n v="624"/>
    <s v="Elementos de transporte."/>
    <n v="0"/>
    <n v="0"/>
    <n v="0"/>
    <n v="0"/>
    <n v="0"/>
    <n v="0"/>
    <n v="0"/>
  </r>
  <r>
    <x v="6"/>
    <x v="37"/>
    <x v="37"/>
    <x v="4"/>
    <s v="62"/>
    <n v="625"/>
    <s v="Mobiliario."/>
    <n v="50000"/>
    <n v="0"/>
    <n v="50000"/>
    <n v="50000"/>
    <n v="47249.99"/>
    <n v="0"/>
    <n v="0"/>
  </r>
  <r>
    <x v="6"/>
    <x v="38"/>
    <x v="38"/>
    <x v="0"/>
    <s v="12"/>
    <n v="12000"/>
    <s v="Sueldos del Grupo A1."/>
    <n v="72351"/>
    <n v="0"/>
    <n v="72351"/>
    <n v="54000"/>
    <n v="54000"/>
    <n v="42590.559999999998"/>
    <n v="42590.559999999998"/>
  </r>
  <r>
    <x v="6"/>
    <x v="38"/>
    <x v="38"/>
    <x v="0"/>
    <s v="12"/>
    <n v="12001"/>
    <s v="Sueldos del Grupo A2."/>
    <n v="71574"/>
    <n v="0"/>
    <n v="71574"/>
    <n v="63000"/>
    <n v="63000"/>
    <n v="41883.96"/>
    <n v="41883.96"/>
  </r>
  <r>
    <x v="6"/>
    <x v="38"/>
    <x v="38"/>
    <x v="0"/>
    <s v="12"/>
    <n v="12003"/>
    <s v="Sueldos del Grupo C1."/>
    <n v="54818"/>
    <n v="0"/>
    <n v="54818"/>
    <n v="54085"/>
    <n v="54085"/>
    <n v="23311.41"/>
    <n v="23311.41"/>
  </r>
  <r>
    <x v="6"/>
    <x v="38"/>
    <x v="38"/>
    <x v="0"/>
    <s v="12"/>
    <n v="12004"/>
    <s v="Sueldos del Grupo C2."/>
    <n v="20651"/>
    <n v="0"/>
    <n v="20651"/>
    <n v="17500"/>
    <n v="17500"/>
    <n v="12085.12"/>
    <n v="12085.12"/>
  </r>
  <r>
    <x v="6"/>
    <x v="38"/>
    <x v="38"/>
    <x v="0"/>
    <s v="12"/>
    <n v="12006"/>
    <s v="Trienios."/>
    <n v="37957"/>
    <n v="0"/>
    <n v="37957"/>
    <n v="36000"/>
    <n v="36000"/>
    <n v="24526.52"/>
    <n v="24526.52"/>
  </r>
  <r>
    <x v="6"/>
    <x v="38"/>
    <x v="38"/>
    <x v="0"/>
    <s v="12"/>
    <n v="12100"/>
    <s v="Complemento de destino."/>
    <n v="126694"/>
    <n v="0"/>
    <n v="126694"/>
    <n v="107222"/>
    <n v="107222"/>
    <n v="68487.23"/>
    <n v="68487.23"/>
  </r>
  <r>
    <x v="6"/>
    <x v="38"/>
    <x v="38"/>
    <x v="0"/>
    <s v="12"/>
    <n v="12101"/>
    <s v="Complemento específico."/>
    <n v="312364"/>
    <n v="0"/>
    <n v="312364"/>
    <n v="270257"/>
    <n v="270257"/>
    <n v="185015.82"/>
    <n v="185015.82"/>
  </r>
  <r>
    <x v="6"/>
    <x v="38"/>
    <x v="38"/>
    <x v="0"/>
    <s v="12"/>
    <n v="12103"/>
    <s v="Otros complementos."/>
    <n v="16380"/>
    <n v="0"/>
    <n v="16380"/>
    <n v="15352"/>
    <n v="15352"/>
    <n v="13379.32"/>
    <n v="13379.32"/>
  </r>
  <r>
    <x v="6"/>
    <x v="38"/>
    <x v="38"/>
    <x v="0"/>
    <s v="13"/>
    <n v="13000"/>
    <s v="Retribuciones básicas."/>
    <n v="10591"/>
    <n v="0"/>
    <n v="10591"/>
    <n v="10000"/>
    <n v="10000"/>
    <n v="8080.04"/>
    <n v="8080.04"/>
  </r>
  <r>
    <x v="6"/>
    <x v="38"/>
    <x v="38"/>
    <x v="0"/>
    <s v="13"/>
    <n v="13002"/>
    <s v="Otras remuneraciones."/>
    <n v="7882"/>
    <n v="0"/>
    <n v="7882"/>
    <n v="7135.2"/>
    <n v="7135.2"/>
    <n v="5333.1"/>
    <n v="5333.1"/>
  </r>
  <r>
    <x v="6"/>
    <x v="38"/>
    <x v="38"/>
    <x v="0"/>
    <s v="13"/>
    <n v="131"/>
    <s v="Laboral temporal."/>
    <n v="18500"/>
    <n v="0"/>
    <n v="18500"/>
    <n v="18300"/>
    <n v="18300"/>
    <n v="14292.2"/>
    <n v="14292.2"/>
  </r>
  <r>
    <x v="6"/>
    <x v="38"/>
    <x v="38"/>
    <x v="1"/>
    <s v="20"/>
    <n v="203"/>
    <s v="Arrendamientos de maquinaria, instalaciones y utillaje."/>
    <n v="5000"/>
    <n v="0"/>
    <n v="5000"/>
    <n v="4554.95"/>
    <n v="4554.95"/>
    <n v="810.55"/>
    <n v="810.55"/>
  </r>
  <r>
    <x v="6"/>
    <x v="38"/>
    <x v="38"/>
    <x v="1"/>
    <s v="21"/>
    <n v="213"/>
    <s v="Reparación de maquinaria, instalaciones técnicas y utillaje."/>
    <n v="28000"/>
    <n v="0"/>
    <n v="28000"/>
    <n v="23869.91"/>
    <n v="23869.91"/>
    <n v="7324.13"/>
    <n v="7324.13"/>
  </r>
  <r>
    <x v="6"/>
    <x v="38"/>
    <x v="38"/>
    <x v="1"/>
    <s v="21"/>
    <n v="214"/>
    <s v="Reparación de elementos de transporte."/>
    <n v="2000"/>
    <n v="0"/>
    <n v="2000"/>
    <n v="0"/>
    <n v="0"/>
    <n v="0"/>
    <n v="0"/>
  </r>
  <r>
    <x v="6"/>
    <x v="38"/>
    <x v="38"/>
    <x v="1"/>
    <s v="22"/>
    <n v="22100"/>
    <s v="Energía eléctrica."/>
    <n v="25000"/>
    <n v="0"/>
    <n v="25000"/>
    <n v="25000"/>
    <n v="25000"/>
    <n v="12605.73"/>
    <n v="12605.73"/>
  </r>
  <r>
    <x v="6"/>
    <x v="38"/>
    <x v="38"/>
    <x v="1"/>
    <s v="22"/>
    <n v="22101"/>
    <s v="Agua."/>
    <n v="500"/>
    <n v="0"/>
    <n v="500"/>
    <n v="0"/>
    <n v="0"/>
    <n v="0"/>
    <n v="0"/>
  </r>
  <r>
    <x v="6"/>
    <x v="38"/>
    <x v="38"/>
    <x v="1"/>
    <s v="22"/>
    <n v="22103"/>
    <s v="Combustibles y carburantes."/>
    <n v="1200"/>
    <n v="0"/>
    <n v="1200"/>
    <n v="1000"/>
    <n v="1000"/>
    <n v="165.45"/>
    <n v="165.45"/>
  </r>
  <r>
    <x v="6"/>
    <x v="38"/>
    <x v="38"/>
    <x v="1"/>
    <s v="22"/>
    <n v="22104"/>
    <s v="Vestuario."/>
    <n v="1000"/>
    <n v="0"/>
    <n v="1000"/>
    <n v="1000"/>
    <n v="0"/>
    <n v="0"/>
    <n v="0"/>
  </r>
  <r>
    <x v="6"/>
    <x v="38"/>
    <x v="38"/>
    <x v="1"/>
    <s v="22"/>
    <n v="22112"/>
    <s v="Sumin. de material electrónico, eléctrico y de telecomunic."/>
    <n v="37000"/>
    <n v="0"/>
    <n v="37000"/>
    <n v="25425.43"/>
    <n v="21020.51"/>
    <n v="13382.48"/>
    <n v="12093.83"/>
  </r>
  <r>
    <x v="6"/>
    <x v="38"/>
    <x v="38"/>
    <x v="1"/>
    <s v="22"/>
    <n v="22199"/>
    <s v="Otros suministros."/>
    <n v="21000"/>
    <n v="0"/>
    <n v="21000"/>
    <n v="17656.91"/>
    <n v="15081.53"/>
    <n v="13399.14"/>
    <n v="13399.14"/>
  </r>
  <r>
    <x v="6"/>
    <x v="38"/>
    <x v="38"/>
    <x v="1"/>
    <s v="22"/>
    <n v="223"/>
    <s v="Transportes."/>
    <n v="2000"/>
    <n v="0"/>
    <n v="2000"/>
    <n v="605"/>
    <n v="605"/>
    <n v="339.81"/>
    <n v="339.81"/>
  </r>
  <r>
    <x v="6"/>
    <x v="38"/>
    <x v="38"/>
    <x v="1"/>
    <s v="22"/>
    <n v="224"/>
    <s v="Primas de seguros."/>
    <n v="2000"/>
    <n v="0"/>
    <n v="2000"/>
    <n v="0"/>
    <n v="0"/>
    <n v="0"/>
    <n v="0"/>
  </r>
  <r>
    <x v="6"/>
    <x v="38"/>
    <x v="38"/>
    <x v="1"/>
    <s v="22"/>
    <n v="225"/>
    <s v="Tributos."/>
    <n v="18000"/>
    <n v="0"/>
    <n v="18000"/>
    <n v="0"/>
    <n v="0"/>
    <n v="0"/>
    <n v="0"/>
  </r>
  <r>
    <x v="6"/>
    <x v="38"/>
    <x v="38"/>
    <x v="1"/>
    <s v="22"/>
    <n v="22602"/>
    <s v="Publicidad y propaganda."/>
    <n v="5000"/>
    <n v="0"/>
    <n v="5000"/>
    <n v="0"/>
    <n v="0"/>
    <n v="0"/>
    <n v="0"/>
  </r>
  <r>
    <x v="6"/>
    <x v="38"/>
    <x v="38"/>
    <x v="1"/>
    <s v="22"/>
    <n v="22603"/>
    <s v="Publicación en Diarios Oficiales"/>
    <n v="1000"/>
    <n v="0"/>
    <n v="1000"/>
    <n v="0"/>
    <n v="0"/>
    <n v="0"/>
    <n v="0"/>
  </r>
  <r>
    <x v="6"/>
    <x v="38"/>
    <x v="38"/>
    <x v="1"/>
    <s v="22"/>
    <n v="22700"/>
    <s v="Limpieza y aseo."/>
    <n v="2500"/>
    <n v="0"/>
    <n v="2500"/>
    <n v="0"/>
    <n v="0"/>
    <n v="0"/>
    <n v="0"/>
  </r>
  <r>
    <x v="6"/>
    <x v="38"/>
    <x v="38"/>
    <x v="1"/>
    <s v="22"/>
    <n v="22706"/>
    <s v="Estudios y trabajos técnicos."/>
    <n v="47000"/>
    <n v="0"/>
    <n v="47000"/>
    <n v="41754.800000000003"/>
    <n v="41754.800000000003"/>
    <n v="6858.28"/>
    <n v="6858.28"/>
  </r>
  <r>
    <x v="6"/>
    <x v="38"/>
    <x v="38"/>
    <x v="1"/>
    <s v="22"/>
    <n v="22799"/>
    <s v="Otros trabajos realizados por otras empresas y profes."/>
    <n v="100000"/>
    <n v="-16700"/>
    <n v="83300"/>
    <n v="86751.4"/>
    <n v="86751.4"/>
    <n v="54565.63"/>
    <n v="37867.629999999997"/>
  </r>
  <r>
    <x v="6"/>
    <x v="38"/>
    <x v="38"/>
    <x v="1"/>
    <s v="23"/>
    <n v="23020"/>
    <s v="Dietas del personal no directivo"/>
    <n v="2000"/>
    <n v="0"/>
    <n v="2000"/>
    <n v="412"/>
    <n v="412"/>
    <n v="412"/>
    <n v="412"/>
  </r>
  <r>
    <x v="6"/>
    <x v="38"/>
    <x v="38"/>
    <x v="1"/>
    <s v="23"/>
    <n v="23120"/>
    <s v="Locomoción del personal no directivo."/>
    <n v="2000"/>
    <n v="0"/>
    <n v="2000"/>
    <n v="254.88"/>
    <n v="254.88"/>
    <n v="254.88"/>
    <n v="254.88"/>
  </r>
  <r>
    <x v="6"/>
    <x v="38"/>
    <x v="38"/>
    <x v="3"/>
    <s v="48"/>
    <n v="48999"/>
    <s v="Otras transf. a Familias e Instituciones sin fines de lucro."/>
    <n v="2500"/>
    <n v="0"/>
    <n v="2500"/>
    <n v="2300"/>
    <n v="2300"/>
    <n v="2300"/>
    <n v="2300"/>
  </r>
  <r>
    <x v="6"/>
    <x v="38"/>
    <x v="38"/>
    <x v="4"/>
    <s v="63"/>
    <n v="633"/>
    <s v="Maquinaria, instalaciones técnicas y utillaje."/>
    <n v="435841"/>
    <n v="16700"/>
    <n v="452541"/>
    <n v="452228.09"/>
    <n v="452228.09"/>
    <n v="254240"/>
    <n v="217920"/>
  </r>
  <r>
    <x v="7"/>
    <x v="39"/>
    <x v="39"/>
    <x v="0"/>
    <s v="12"/>
    <n v="12000"/>
    <s v="Sueldos del Grupo A1."/>
    <n v="108626"/>
    <n v="0"/>
    <n v="108626"/>
    <n v="90000"/>
    <n v="90000"/>
    <n v="64379.81"/>
    <n v="64379.81"/>
  </r>
  <r>
    <x v="7"/>
    <x v="39"/>
    <x v="39"/>
    <x v="0"/>
    <s v="12"/>
    <n v="12001"/>
    <s v="Sueldos del Grupo A2."/>
    <n v="0"/>
    <n v="0"/>
    <n v="0"/>
    <n v="17000"/>
    <n v="17000"/>
    <n v="10470.99"/>
    <n v="10470.99"/>
  </r>
  <r>
    <x v="7"/>
    <x v="39"/>
    <x v="39"/>
    <x v="0"/>
    <s v="12"/>
    <n v="12003"/>
    <s v="Sueldos del Grupo C1."/>
    <n v="36545"/>
    <n v="0"/>
    <n v="36545"/>
    <n v="36000"/>
    <n v="36000"/>
    <n v="23950.38"/>
    <n v="23950.38"/>
  </r>
  <r>
    <x v="7"/>
    <x v="39"/>
    <x v="39"/>
    <x v="0"/>
    <s v="12"/>
    <n v="12004"/>
    <s v="Sueldos del Grupo C2."/>
    <n v="30977"/>
    <n v="0"/>
    <n v="30977"/>
    <n v="15000"/>
    <n v="15000"/>
    <n v="13478.78"/>
    <n v="13478.78"/>
  </r>
  <r>
    <x v="7"/>
    <x v="39"/>
    <x v="39"/>
    <x v="0"/>
    <s v="12"/>
    <n v="12006"/>
    <s v="Trienios."/>
    <n v="43668"/>
    <n v="0"/>
    <n v="43668"/>
    <n v="43000"/>
    <n v="43000"/>
    <n v="31178.03"/>
    <n v="31178.03"/>
  </r>
  <r>
    <x v="7"/>
    <x v="39"/>
    <x v="39"/>
    <x v="0"/>
    <s v="12"/>
    <n v="12100"/>
    <s v="Complemento de destino."/>
    <n v="125625"/>
    <n v="0"/>
    <n v="125625"/>
    <n v="90000"/>
    <n v="90000"/>
    <n v="79465.759999999995"/>
    <n v="79465.759999999995"/>
  </r>
  <r>
    <x v="7"/>
    <x v="39"/>
    <x v="39"/>
    <x v="0"/>
    <s v="12"/>
    <n v="12101"/>
    <s v="Complemento específico."/>
    <n v="302895"/>
    <n v="0"/>
    <n v="302895"/>
    <n v="230000"/>
    <n v="230000"/>
    <n v="189087.45"/>
    <n v="189087.45"/>
  </r>
  <r>
    <x v="7"/>
    <x v="39"/>
    <x v="39"/>
    <x v="0"/>
    <s v="12"/>
    <n v="12103"/>
    <s v="Otros complementos."/>
    <n v="20968"/>
    <n v="0"/>
    <n v="20968"/>
    <n v="25352"/>
    <n v="25352"/>
    <n v="19351.419999999998"/>
    <n v="19351.419999999998"/>
  </r>
  <r>
    <x v="7"/>
    <x v="39"/>
    <x v="39"/>
    <x v="0"/>
    <s v="13"/>
    <n v="13000"/>
    <s v="Retribuciones básicas."/>
    <n v="24066"/>
    <n v="0"/>
    <n v="24066"/>
    <n v="18000"/>
    <n v="18000"/>
    <n v="14288.74"/>
    <n v="14288.74"/>
  </r>
  <r>
    <x v="7"/>
    <x v="39"/>
    <x v="39"/>
    <x v="0"/>
    <s v="13"/>
    <n v="13002"/>
    <s v="Otras remuneraciones."/>
    <n v="22043"/>
    <n v="0"/>
    <n v="22043"/>
    <n v="16135.2"/>
    <n v="16135.2"/>
    <n v="14282.99"/>
    <n v="14282.99"/>
  </r>
  <r>
    <x v="7"/>
    <x v="39"/>
    <x v="39"/>
    <x v="1"/>
    <s v="20"/>
    <n v="203"/>
    <s v="Arrendamientos de maquinaria, instalaciones y utillaje."/>
    <n v="5550"/>
    <n v="0"/>
    <n v="5550"/>
    <n v="5550"/>
    <n v="5550"/>
    <n v="934.92"/>
    <n v="934.92"/>
  </r>
  <r>
    <x v="7"/>
    <x v="39"/>
    <x v="39"/>
    <x v="1"/>
    <s v="21"/>
    <n v="213"/>
    <s v="Reparación de maquinaria, instalaciones técnicas y utillaje."/>
    <n v="6000"/>
    <n v="0"/>
    <n v="6000"/>
    <n v="650"/>
    <n v="650"/>
    <n v="396.98"/>
    <n v="396.98"/>
  </r>
  <r>
    <x v="7"/>
    <x v="39"/>
    <x v="39"/>
    <x v="1"/>
    <s v="22"/>
    <n v="22602"/>
    <s v="Publicidad y propaganda."/>
    <n v="2000"/>
    <n v="0"/>
    <n v="2000"/>
    <n v="13195.7"/>
    <n v="13195.7"/>
    <n v="13195.7"/>
    <n v="13195.7"/>
  </r>
  <r>
    <x v="7"/>
    <x v="39"/>
    <x v="39"/>
    <x v="1"/>
    <s v="22"/>
    <n v="22606"/>
    <s v="Reuniones, conferencias y cursos."/>
    <n v="1350"/>
    <n v="0"/>
    <n v="1350"/>
    <n v="61.85"/>
    <n v="61.85"/>
    <n v="61.85"/>
    <n v="61.85"/>
  </r>
  <r>
    <x v="7"/>
    <x v="39"/>
    <x v="39"/>
    <x v="1"/>
    <s v="22"/>
    <n v="22699"/>
    <s v="Otros gastos diversos"/>
    <n v="10000"/>
    <n v="0"/>
    <n v="10000"/>
    <n v="203.13"/>
    <n v="203.13"/>
    <n v="203.13"/>
    <n v="203.13"/>
  </r>
  <r>
    <x v="7"/>
    <x v="39"/>
    <x v="39"/>
    <x v="1"/>
    <s v="22"/>
    <n v="22706"/>
    <s v="Estudios y trabajos técnicos."/>
    <n v="50000"/>
    <n v="0"/>
    <n v="50000"/>
    <n v="11656.33"/>
    <n v="11656.33"/>
    <n v="8742.2000000000007"/>
    <n v="8742.2000000000007"/>
  </r>
  <r>
    <x v="7"/>
    <x v="39"/>
    <x v="39"/>
    <x v="1"/>
    <s v="23"/>
    <n v="23020"/>
    <s v="Dietas del personal no directivo"/>
    <n v="1000"/>
    <n v="0"/>
    <n v="1000"/>
    <n v="0"/>
    <n v="0"/>
    <n v="0"/>
    <n v="0"/>
  </r>
  <r>
    <x v="7"/>
    <x v="39"/>
    <x v="39"/>
    <x v="1"/>
    <s v="23"/>
    <n v="23120"/>
    <s v="Locomoción del personal no directivo."/>
    <n v="1000"/>
    <n v="0"/>
    <n v="1000"/>
    <n v="0"/>
    <n v="0"/>
    <n v="0"/>
    <n v="0"/>
  </r>
  <r>
    <x v="7"/>
    <x v="39"/>
    <x v="39"/>
    <x v="2"/>
    <s v="35"/>
    <n v="352"/>
    <s v="Intereses de demora."/>
    <n v="3000"/>
    <n v="0"/>
    <n v="3000"/>
    <n v="52.67"/>
    <n v="52.67"/>
    <n v="52.67"/>
    <n v="52.67"/>
  </r>
  <r>
    <x v="7"/>
    <x v="39"/>
    <x v="39"/>
    <x v="3"/>
    <s v="48"/>
    <n v="48099"/>
    <s v="Ayuda entidad asociativa"/>
    <n v="0"/>
    <n v="99000"/>
    <n v="99000"/>
    <n v="0"/>
    <n v="0"/>
    <n v="0"/>
    <n v="0"/>
  </r>
  <r>
    <x v="7"/>
    <x v="40"/>
    <x v="40"/>
    <x v="0"/>
    <s v="12"/>
    <n v="12000"/>
    <s v="Sueldos del Grupo A1."/>
    <n v="54313"/>
    <n v="0"/>
    <n v="54313"/>
    <n v="66080"/>
    <n v="66080"/>
    <n v="65449.67"/>
    <n v="65449.67"/>
  </r>
  <r>
    <x v="7"/>
    <x v="40"/>
    <x v="40"/>
    <x v="0"/>
    <s v="12"/>
    <n v="12001"/>
    <s v="Sueldos del Grupo A2."/>
    <n v="60970"/>
    <n v="0"/>
    <n v="60970"/>
    <n v="45000"/>
    <n v="45000"/>
    <n v="36508.910000000003"/>
    <n v="36508.910000000003"/>
  </r>
  <r>
    <x v="7"/>
    <x v="40"/>
    <x v="40"/>
    <x v="0"/>
    <s v="12"/>
    <n v="12003"/>
    <s v="Sueldos del Grupo C1."/>
    <n v="24363"/>
    <n v="0"/>
    <n v="24363"/>
    <n v="22000"/>
    <n v="22000"/>
    <n v="16017.08"/>
    <n v="16017.08"/>
  </r>
  <r>
    <x v="7"/>
    <x v="40"/>
    <x v="40"/>
    <x v="0"/>
    <s v="12"/>
    <n v="12004"/>
    <s v="Sueldos del Grupo C2."/>
    <n v="20651"/>
    <n v="0"/>
    <n v="20651"/>
    <n v="29000"/>
    <n v="29000"/>
    <n v="22818.31"/>
    <n v="22818.31"/>
  </r>
  <r>
    <x v="7"/>
    <x v="40"/>
    <x v="40"/>
    <x v="0"/>
    <s v="12"/>
    <n v="12006"/>
    <s v="Trienios."/>
    <n v="31179"/>
    <n v="0"/>
    <n v="31179"/>
    <n v="31000"/>
    <n v="31000"/>
    <n v="21834.27"/>
    <n v="21834.27"/>
  </r>
  <r>
    <x v="7"/>
    <x v="40"/>
    <x v="40"/>
    <x v="0"/>
    <s v="12"/>
    <n v="12100"/>
    <s v="Complemento de destino."/>
    <n v="92428"/>
    <n v="0"/>
    <n v="92428"/>
    <n v="86860"/>
    <n v="86860"/>
    <n v="76193.42"/>
    <n v="76193.42"/>
  </r>
  <r>
    <x v="7"/>
    <x v="40"/>
    <x v="40"/>
    <x v="0"/>
    <s v="12"/>
    <n v="12101"/>
    <s v="Complemento específico."/>
    <n v="233353"/>
    <n v="0"/>
    <n v="233353"/>
    <n v="236060"/>
    <n v="236060"/>
    <n v="214699.74"/>
    <n v="214699.74"/>
  </r>
  <r>
    <x v="7"/>
    <x v="40"/>
    <x v="40"/>
    <x v="0"/>
    <s v="12"/>
    <n v="12103"/>
    <s v="Otros complementos."/>
    <n v="14966"/>
    <n v="0"/>
    <n v="14966"/>
    <n v="15064.7"/>
    <n v="15064.7"/>
    <n v="11717.38"/>
    <n v="11717.38"/>
  </r>
  <r>
    <x v="7"/>
    <x v="40"/>
    <x v="40"/>
    <x v="0"/>
    <s v="13"/>
    <n v="13000"/>
    <s v="Retribuciones básicas."/>
    <n v="104039"/>
    <n v="0"/>
    <n v="104039"/>
    <n v="50000"/>
    <n v="50000"/>
    <n v="40861.760000000002"/>
    <n v="40861.760000000002"/>
  </r>
  <r>
    <x v="7"/>
    <x v="40"/>
    <x v="40"/>
    <x v="0"/>
    <s v="13"/>
    <n v="13001"/>
    <s v="Horas extraordinarias"/>
    <n v="5400"/>
    <n v="0"/>
    <n v="5400"/>
    <n v="4113.2"/>
    <n v="4113.2"/>
    <n v="0"/>
    <n v="0"/>
  </r>
  <r>
    <x v="7"/>
    <x v="40"/>
    <x v="40"/>
    <x v="0"/>
    <s v="13"/>
    <n v="13002"/>
    <s v="Otras remuneraciones."/>
    <n v="101263"/>
    <n v="0"/>
    <n v="101263"/>
    <n v="40540.800000000003"/>
    <n v="40540.800000000003"/>
    <n v="36946.69"/>
    <n v="36946.69"/>
  </r>
  <r>
    <x v="7"/>
    <x v="40"/>
    <x v="40"/>
    <x v="0"/>
    <s v="15"/>
    <n v="151"/>
    <s v="Gratificaciones."/>
    <n v="1600"/>
    <n v="0"/>
    <n v="1600"/>
    <n v="1378.2"/>
    <n v="1378.2"/>
    <n v="0"/>
    <n v="0"/>
  </r>
  <r>
    <x v="7"/>
    <x v="40"/>
    <x v="40"/>
    <x v="1"/>
    <s v="20"/>
    <n v="203"/>
    <s v="Arrendamientos de maquinaria, instalaciones y utillaje."/>
    <n v="2500"/>
    <n v="0"/>
    <n v="2500"/>
    <n v="2085"/>
    <n v="2085"/>
    <n v="735.27"/>
    <n v="735.27"/>
  </r>
  <r>
    <x v="7"/>
    <x v="40"/>
    <x v="40"/>
    <x v="1"/>
    <s v="21"/>
    <n v="210"/>
    <s v="Infraestructuras y bienes naturales."/>
    <n v="500"/>
    <n v="0"/>
    <n v="500"/>
    <n v="0"/>
    <n v="0"/>
    <n v="0"/>
    <n v="0"/>
  </r>
  <r>
    <x v="7"/>
    <x v="40"/>
    <x v="40"/>
    <x v="1"/>
    <s v="21"/>
    <n v="213"/>
    <s v="Reparación de maquinaria, instalaciones técnicas y utillaje."/>
    <n v="1500"/>
    <n v="0"/>
    <n v="1500"/>
    <n v="100"/>
    <n v="100"/>
    <n v="0"/>
    <n v="0"/>
  </r>
  <r>
    <x v="7"/>
    <x v="40"/>
    <x v="40"/>
    <x v="1"/>
    <s v="21"/>
    <n v="214"/>
    <s v="Reparación de elementos de transporte."/>
    <n v="1500"/>
    <n v="0"/>
    <n v="1500"/>
    <n v="1102.44"/>
    <n v="611.72"/>
    <n v="611.72"/>
    <n v="611.72"/>
  </r>
  <r>
    <x v="7"/>
    <x v="40"/>
    <x v="40"/>
    <x v="1"/>
    <s v="22"/>
    <n v="22100"/>
    <s v="Energía eléctrica."/>
    <n v="180000"/>
    <n v="0"/>
    <n v="180000"/>
    <n v="210216"/>
    <n v="210216"/>
    <n v="106701.74"/>
    <n v="106701.74"/>
  </r>
  <r>
    <x v="7"/>
    <x v="40"/>
    <x v="40"/>
    <x v="1"/>
    <s v="22"/>
    <n v="22103"/>
    <s v="Combustibles y carburantes."/>
    <n v="100"/>
    <n v="0"/>
    <n v="100"/>
    <n v="0"/>
    <n v="0"/>
    <n v="0"/>
    <n v="0"/>
  </r>
  <r>
    <x v="7"/>
    <x v="40"/>
    <x v="40"/>
    <x v="1"/>
    <s v="22"/>
    <n v="22104"/>
    <s v="Vestuario."/>
    <n v="500"/>
    <n v="0"/>
    <n v="500"/>
    <n v="0"/>
    <n v="0"/>
    <n v="0"/>
    <n v="0"/>
  </r>
  <r>
    <x v="7"/>
    <x v="40"/>
    <x v="40"/>
    <x v="1"/>
    <s v="22"/>
    <n v="22199"/>
    <s v="Otros suministros."/>
    <n v="1000"/>
    <n v="0"/>
    <n v="1000"/>
    <n v="0"/>
    <n v="0"/>
    <n v="0"/>
    <n v="0"/>
  </r>
  <r>
    <x v="7"/>
    <x v="40"/>
    <x v="40"/>
    <x v="1"/>
    <s v="22"/>
    <n v="22200"/>
    <s v="Servicios de Telecomunicaciones."/>
    <n v="500"/>
    <n v="0"/>
    <n v="500"/>
    <n v="0"/>
    <n v="0"/>
    <n v="0"/>
    <n v="0"/>
  </r>
  <r>
    <x v="7"/>
    <x v="40"/>
    <x v="40"/>
    <x v="1"/>
    <s v="22"/>
    <n v="224"/>
    <s v="Primas de seguros."/>
    <n v="500"/>
    <n v="0"/>
    <n v="500"/>
    <n v="0"/>
    <n v="0"/>
    <n v="0"/>
    <n v="0"/>
  </r>
  <r>
    <x v="7"/>
    <x v="40"/>
    <x v="40"/>
    <x v="1"/>
    <s v="22"/>
    <n v="225"/>
    <s v="Tributos."/>
    <n v="100"/>
    <n v="0"/>
    <n v="100"/>
    <n v="0"/>
    <n v="0"/>
    <n v="0"/>
    <n v="0"/>
  </r>
  <r>
    <x v="7"/>
    <x v="40"/>
    <x v="40"/>
    <x v="1"/>
    <s v="22"/>
    <n v="22602"/>
    <s v="Publicidad y propaganda."/>
    <n v="10000"/>
    <n v="0"/>
    <n v="10000"/>
    <n v="19445.91"/>
    <n v="19445.91"/>
    <n v="1295.9100000000001"/>
    <n v="1295.9100000000001"/>
  </r>
  <r>
    <x v="7"/>
    <x v="40"/>
    <x v="40"/>
    <x v="1"/>
    <s v="22"/>
    <n v="22606"/>
    <s v="Reuniones, conferencias y cursos."/>
    <n v="2000"/>
    <n v="0"/>
    <n v="2000"/>
    <n v="0"/>
    <n v="0"/>
    <n v="0"/>
    <n v="0"/>
  </r>
  <r>
    <x v="7"/>
    <x v="40"/>
    <x v="40"/>
    <x v="1"/>
    <s v="22"/>
    <n v="22699"/>
    <s v="Otros gastos diversos"/>
    <n v="20000"/>
    <n v="-8274"/>
    <n v="11726"/>
    <n v="11125.3"/>
    <n v="10182.74"/>
    <n v="5582.74"/>
    <n v="5582.74"/>
  </r>
  <r>
    <x v="7"/>
    <x v="40"/>
    <x v="40"/>
    <x v="1"/>
    <s v="22"/>
    <n v="22706"/>
    <s v="Estudios y trabajos técnicos."/>
    <n v="98435"/>
    <n v="-22107"/>
    <n v="76328"/>
    <n v="5904.8"/>
    <n v="5904.8"/>
    <n v="0"/>
    <n v="0"/>
  </r>
  <r>
    <x v="7"/>
    <x v="40"/>
    <x v="40"/>
    <x v="1"/>
    <s v="22"/>
    <n v="22799"/>
    <s v="Otros trabajos realizados por otras empresas y profes."/>
    <n v="4745000"/>
    <n v="0"/>
    <n v="4745000"/>
    <n v="4342305.5599999996"/>
    <n v="4342305.5599999996"/>
    <n v="1163312.56"/>
    <n v="1163312.56"/>
  </r>
  <r>
    <x v="7"/>
    <x v="40"/>
    <x v="40"/>
    <x v="1"/>
    <s v="23"/>
    <n v="23020"/>
    <s v="Dietas del personal no directivo"/>
    <n v="400"/>
    <n v="0"/>
    <n v="400"/>
    <n v="0"/>
    <n v="0"/>
    <n v="0"/>
    <n v="0"/>
  </r>
  <r>
    <x v="7"/>
    <x v="40"/>
    <x v="40"/>
    <x v="1"/>
    <s v="23"/>
    <n v="23120"/>
    <s v="Locomoción del personal no directivo."/>
    <n v="600"/>
    <n v="0"/>
    <n v="600"/>
    <n v="0"/>
    <n v="0"/>
    <n v="0"/>
    <n v="0"/>
  </r>
  <r>
    <x v="7"/>
    <x v="40"/>
    <x v="40"/>
    <x v="3"/>
    <s v="46"/>
    <n v="463"/>
    <s v="A Mancomunidades."/>
    <n v="2531"/>
    <n v="0"/>
    <n v="2531"/>
    <n v="0"/>
    <n v="0"/>
    <n v="0"/>
    <n v="0"/>
  </r>
  <r>
    <x v="7"/>
    <x v="40"/>
    <x v="40"/>
    <x v="3"/>
    <s v="47"/>
    <n v="479"/>
    <s v="Otras subvenciones a Empresas privadas."/>
    <n v="15000"/>
    <n v="0"/>
    <n v="15000"/>
    <n v="0"/>
    <n v="0"/>
    <n v="0"/>
    <n v="0"/>
  </r>
  <r>
    <x v="7"/>
    <x v="40"/>
    <x v="40"/>
    <x v="4"/>
    <s v="61"/>
    <n v="619"/>
    <s v="Otras inver de reposic en infraest y bienes dest al uso gral"/>
    <n v="2302498"/>
    <n v="242515.45"/>
    <n v="2545013.4500000002"/>
    <n v="2452822.6"/>
    <n v="2452822.6"/>
    <n v="1064844.68"/>
    <n v="1064844.68"/>
  </r>
  <r>
    <x v="7"/>
    <x v="41"/>
    <x v="41"/>
    <x v="0"/>
    <s v="12"/>
    <n v="12000"/>
    <s v="Sueldos del Grupo A1."/>
    <n v="90438"/>
    <n v="0"/>
    <n v="90438"/>
    <n v="90000"/>
    <n v="90000"/>
    <n v="59584.93"/>
    <n v="59584.93"/>
  </r>
  <r>
    <x v="7"/>
    <x v="41"/>
    <x v="41"/>
    <x v="0"/>
    <s v="12"/>
    <n v="12001"/>
    <s v="Sueldos del Grupo A2."/>
    <n v="92781"/>
    <n v="0"/>
    <n v="92781"/>
    <n v="63000"/>
    <n v="63000"/>
    <n v="41883.96"/>
    <n v="41883.96"/>
  </r>
  <r>
    <x v="7"/>
    <x v="41"/>
    <x v="41"/>
    <x v="0"/>
    <s v="12"/>
    <n v="12003"/>
    <s v="Sueldos del Grupo C1."/>
    <n v="60908"/>
    <n v="0"/>
    <n v="60908"/>
    <n v="60000"/>
    <n v="60000"/>
    <n v="42378.89"/>
    <n v="42378.89"/>
  </r>
  <r>
    <x v="7"/>
    <x v="41"/>
    <x v="41"/>
    <x v="0"/>
    <s v="12"/>
    <n v="12004"/>
    <s v="Sueldos del Grupo C2."/>
    <n v="10326"/>
    <n v="0"/>
    <n v="10326"/>
    <n v="5560"/>
    <n v="5560"/>
    <n v="0"/>
    <n v="0"/>
  </r>
  <r>
    <x v="7"/>
    <x v="41"/>
    <x v="41"/>
    <x v="0"/>
    <s v="12"/>
    <n v="12006"/>
    <s v="Trienios."/>
    <n v="41126"/>
    <n v="0"/>
    <n v="41126"/>
    <n v="41000"/>
    <n v="41000"/>
    <n v="28873.66"/>
    <n v="28873.66"/>
  </r>
  <r>
    <x v="7"/>
    <x v="41"/>
    <x v="41"/>
    <x v="0"/>
    <s v="12"/>
    <n v="12100"/>
    <s v="Complemento de destino."/>
    <n v="148167"/>
    <n v="0"/>
    <n v="148167"/>
    <n v="92828"/>
    <n v="92828"/>
    <n v="83574.710000000006"/>
    <n v="83574.710000000006"/>
  </r>
  <r>
    <x v="7"/>
    <x v="41"/>
    <x v="41"/>
    <x v="0"/>
    <s v="12"/>
    <n v="12101"/>
    <s v="Complemento específico."/>
    <n v="377025"/>
    <n v="0"/>
    <n v="377025"/>
    <n v="257512"/>
    <n v="257512"/>
    <n v="226647.59"/>
    <n v="226647.59"/>
  </r>
  <r>
    <x v="7"/>
    <x v="41"/>
    <x v="41"/>
    <x v="0"/>
    <s v="12"/>
    <n v="12103"/>
    <s v="Otros complementos."/>
    <n v="19605"/>
    <n v="0"/>
    <n v="19605"/>
    <n v="20216.8"/>
    <n v="20216.8"/>
    <n v="14797.95"/>
    <n v="14797.95"/>
  </r>
  <r>
    <x v="7"/>
    <x v="41"/>
    <x v="41"/>
    <x v="0"/>
    <s v="13"/>
    <n v="13000"/>
    <s v="Retribuciones básicas."/>
    <n v="637291"/>
    <n v="0"/>
    <n v="637291"/>
    <n v="483750"/>
    <n v="483750"/>
    <n v="312373.99"/>
    <n v="312373.99"/>
  </r>
  <r>
    <x v="7"/>
    <x v="41"/>
    <x v="41"/>
    <x v="0"/>
    <s v="13"/>
    <n v="13001"/>
    <s v="Horas extraordinarias"/>
    <n v="15000"/>
    <n v="0"/>
    <n v="15000"/>
    <n v="14956.5"/>
    <n v="14956.5"/>
    <n v="9147.5"/>
    <n v="9147.5"/>
  </r>
  <r>
    <x v="7"/>
    <x v="41"/>
    <x v="41"/>
    <x v="0"/>
    <s v="13"/>
    <n v="13002"/>
    <s v="Otras remuneraciones."/>
    <n v="704020"/>
    <n v="0"/>
    <n v="704020"/>
    <n v="445571.28"/>
    <n v="445571.28"/>
    <n v="363534.73"/>
    <n v="363534.73"/>
  </r>
  <r>
    <x v="7"/>
    <x v="41"/>
    <x v="41"/>
    <x v="0"/>
    <s v="15"/>
    <n v="151"/>
    <s v="Gratificaciones."/>
    <n v="4000"/>
    <n v="0"/>
    <n v="4000"/>
    <n v="3991.04"/>
    <n v="3991.04"/>
    <n v="1964.34"/>
    <n v="1964.34"/>
  </r>
  <r>
    <x v="7"/>
    <x v="41"/>
    <x v="41"/>
    <x v="1"/>
    <s v="20"/>
    <n v="203"/>
    <s v="Arrendamientos de maquinaria, instalaciones y utillaje."/>
    <n v="25000"/>
    <n v="0"/>
    <n v="25000"/>
    <n v="15866"/>
    <n v="15866"/>
    <n v="1611.03"/>
    <n v="1611.03"/>
  </r>
  <r>
    <x v="7"/>
    <x v="41"/>
    <x v="41"/>
    <x v="1"/>
    <s v="20"/>
    <n v="204"/>
    <s v="Arrendamientos de material de transporte."/>
    <n v="24000"/>
    <n v="0"/>
    <n v="24000"/>
    <n v="4356"/>
    <n v="4356"/>
    <n v="0"/>
    <n v="0"/>
  </r>
  <r>
    <x v="7"/>
    <x v="41"/>
    <x v="41"/>
    <x v="1"/>
    <s v="20"/>
    <n v="206"/>
    <s v="Arrendamientos de equipos para procesos de información."/>
    <n v="0"/>
    <n v="0"/>
    <n v="0"/>
    <n v="6921.2"/>
    <n v="6921.2"/>
    <n v="6921.2"/>
    <n v="6921.2"/>
  </r>
  <r>
    <x v="7"/>
    <x v="41"/>
    <x v="41"/>
    <x v="1"/>
    <s v="21"/>
    <n v="210"/>
    <s v="Infraestructuras y bienes naturales."/>
    <n v="165600"/>
    <n v="0"/>
    <n v="165600"/>
    <n v="104382.84"/>
    <n v="39072.25"/>
    <n v="30100.19"/>
    <n v="30100.19"/>
  </r>
  <r>
    <x v="7"/>
    <x v="41"/>
    <x v="41"/>
    <x v="1"/>
    <s v="21"/>
    <n v="213"/>
    <s v="Reparación de maquinaria, instalaciones técnicas y utillaje."/>
    <n v="20000"/>
    <n v="0"/>
    <n v="20000"/>
    <n v="7809.67"/>
    <n v="7809.67"/>
    <n v="5683.59"/>
    <n v="5683.59"/>
  </r>
  <r>
    <x v="7"/>
    <x v="41"/>
    <x v="41"/>
    <x v="1"/>
    <s v="21"/>
    <n v="214"/>
    <s v="Reparación de elementos de transporte."/>
    <n v="30000"/>
    <n v="0"/>
    <n v="30000"/>
    <n v="23301.13"/>
    <n v="15386.72"/>
    <n v="14763.66"/>
    <n v="14763.66"/>
  </r>
  <r>
    <x v="7"/>
    <x v="41"/>
    <x v="41"/>
    <x v="1"/>
    <s v="22"/>
    <n v="22100"/>
    <s v="Energía eléctrica."/>
    <n v="13500"/>
    <n v="0"/>
    <n v="13500"/>
    <n v="13500"/>
    <n v="13500"/>
    <n v="8302.67"/>
    <n v="8302.67"/>
  </r>
  <r>
    <x v="7"/>
    <x v="41"/>
    <x v="41"/>
    <x v="1"/>
    <s v="22"/>
    <n v="22103"/>
    <s v="Combustibles y carburantes."/>
    <n v="42545"/>
    <n v="0"/>
    <n v="42545"/>
    <n v="49025.55"/>
    <n v="49025.55"/>
    <n v="19309.09"/>
    <n v="12978.39"/>
  </r>
  <r>
    <x v="7"/>
    <x v="41"/>
    <x v="41"/>
    <x v="1"/>
    <s v="22"/>
    <n v="22104"/>
    <s v="Vestuario."/>
    <n v="15000"/>
    <n v="0"/>
    <n v="15000"/>
    <n v="8069.19"/>
    <n v="8069.19"/>
    <n v="8069.19"/>
    <n v="8069.19"/>
  </r>
  <r>
    <x v="7"/>
    <x v="41"/>
    <x v="41"/>
    <x v="1"/>
    <s v="22"/>
    <n v="22199"/>
    <s v="Otros suministros."/>
    <n v="20000"/>
    <n v="0"/>
    <n v="20000"/>
    <n v="11601.1"/>
    <n v="3643.8"/>
    <n v="2758.16"/>
    <n v="2758.16"/>
  </r>
  <r>
    <x v="7"/>
    <x v="41"/>
    <x v="41"/>
    <x v="1"/>
    <s v="22"/>
    <n v="22606"/>
    <s v="Reuniones, conferencias y cursos."/>
    <n v="2000"/>
    <n v="0"/>
    <n v="2000"/>
    <n v="61.85"/>
    <n v="61.85"/>
    <n v="61.85"/>
    <n v="61.85"/>
  </r>
  <r>
    <x v="7"/>
    <x v="41"/>
    <x v="41"/>
    <x v="1"/>
    <s v="22"/>
    <n v="22699"/>
    <s v="Otros gastos diversos"/>
    <n v="4000"/>
    <n v="0"/>
    <n v="4000"/>
    <n v="0"/>
    <n v="0"/>
    <n v="0"/>
    <n v="0"/>
  </r>
  <r>
    <x v="7"/>
    <x v="41"/>
    <x v="41"/>
    <x v="1"/>
    <s v="22"/>
    <n v="22700"/>
    <s v="Limpieza y aseo."/>
    <n v="6200"/>
    <n v="0"/>
    <n v="6200"/>
    <n v="6161.06"/>
    <n v="6161.06"/>
    <n v="3684.54"/>
    <n v="3684.54"/>
  </r>
  <r>
    <x v="7"/>
    <x v="41"/>
    <x v="41"/>
    <x v="1"/>
    <s v="22"/>
    <n v="22706"/>
    <s v="Estudios y trabajos técnicos."/>
    <n v="100000"/>
    <n v="0"/>
    <n v="100000"/>
    <n v="53328.73"/>
    <n v="53328.73"/>
    <n v="18150"/>
    <n v="18150"/>
  </r>
  <r>
    <x v="7"/>
    <x v="41"/>
    <x v="41"/>
    <x v="1"/>
    <s v="22"/>
    <n v="22799"/>
    <s v="Otros trabajos realizados por otras empresas y profes."/>
    <n v="75000"/>
    <n v="0"/>
    <n v="75000"/>
    <n v="8013.21"/>
    <n v="8013.21"/>
    <n v="7259.78"/>
    <n v="7259.78"/>
  </r>
  <r>
    <x v="7"/>
    <x v="41"/>
    <x v="41"/>
    <x v="4"/>
    <s v="60"/>
    <n v="609"/>
    <s v="Otras invers nuevas en infraest y bienes dest al uso gral"/>
    <n v="0"/>
    <n v="0"/>
    <n v="0"/>
    <n v="0"/>
    <n v="0"/>
    <n v="0"/>
    <n v="0"/>
  </r>
  <r>
    <x v="7"/>
    <x v="41"/>
    <x v="41"/>
    <x v="4"/>
    <s v="61"/>
    <n v="619"/>
    <s v="Otras inver de reposic en infraest y bienes dest al uso gral"/>
    <n v="11464101"/>
    <n v="13833.01"/>
    <n v="11477934.01"/>
    <n v="11001954.01"/>
    <n v="10856421.02"/>
    <n v="5966449.3799999999"/>
    <n v="4202892.78"/>
  </r>
  <r>
    <x v="7"/>
    <x v="42"/>
    <x v="42"/>
    <x v="0"/>
    <s v="12"/>
    <n v="12001"/>
    <s v="Sueldos del Grupo A2."/>
    <n v="15905"/>
    <n v="0"/>
    <n v="15905"/>
    <n v="15000"/>
    <n v="15000"/>
    <n v="10470.99"/>
    <n v="10470.99"/>
  </r>
  <r>
    <x v="7"/>
    <x v="42"/>
    <x v="42"/>
    <x v="0"/>
    <s v="12"/>
    <n v="12003"/>
    <s v="Sueldos del Grupo C1."/>
    <n v="12182"/>
    <n v="0"/>
    <n v="12182"/>
    <n v="12000"/>
    <n v="12000"/>
    <n v="0"/>
    <n v="0"/>
  </r>
  <r>
    <x v="7"/>
    <x v="42"/>
    <x v="42"/>
    <x v="0"/>
    <s v="12"/>
    <n v="12006"/>
    <s v="Trienios."/>
    <n v="10676"/>
    <n v="0"/>
    <n v="10676"/>
    <n v="10000"/>
    <n v="10000"/>
    <n v="4096.6899999999996"/>
    <n v="4096.6899999999996"/>
  </r>
  <r>
    <x v="7"/>
    <x v="42"/>
    <x v="42"/>
    <x v="0"/>
    <s v="12"/>
    <n v="12100"/>
    <s v="Complemento de destino."/>
    <n v="17643"/>
    <n v="0"/>
    <n v="17643"/>
    <n v="17000"/>
    <n v="17000"/>
    <n v="6562.26"/>
    <n v="6562.26"/>
  </r>
  <r>
    <x v="7"/>
    <x v="42"/>
    <x v="42"/>
    <x v="0"/>
    <s v="12"/>
    <n v="12101"/>
    <s v="Complemento específico."/>
    <n v="43303"/>
    <n v="0"/>
    <n v="43303"/>
    <n v="30000"/>
    <n v="30000"/>
    <n v="18457.11"/>
    <n v="18457.11"/>
  </r>
  <r>
    <x v="7"/>
    <x v="42"/>
    <x v="42"/>
    <x v="0"/>
    <s v="12"/>
    <n v="12103"/>
    <s v="Otros complementos."/>
    <n v="4782"/>
    <n v="0"/>
    <n v="4782"/>
    <n v="4270.3999999999996"/>
    <n v="4270.3999999999996"/>
    <n v="1847.37"/>
    <n v="1847.37"/>
  </r>
  <r>
    <x v="7"/>
    <x v="42"/>
    <x v="42"/>
    <x v="0"/>
    <s v="13"/>
    <n v="13000"/>
    <s v="Retribuciones básicas."/>
    <n v="99499"/>
    <n v="0"/>
    <n v="99499"/>
    <n v="90000"/>
    <n v="90000"/>
    <n v="56275.48"/>
    <n v="56275.48"/>
  </r>
  <r>
    <x v="7"/>
    <x v="42"/>
    <x v="42"/>
    <x v="0"/>
    <s v="13"/>
    <n v="13001"/>
    <s v="Horas extraordinarias"/>
    <n v="3500"/>
    <n v="0"/>
    <n v="3500"/>
    <n v="0"/>
    <n v="0"/>
    <n v="0"/>
    <n v="0"/>
  </r>
  <r>
    <x v="7"/>
    <x v="42"/>
    <x v="42"/>
    <x v="0"/>
    <s v="13"/>
    <n v="13002"/>
    <s v="Otras remuneraciones."/>
    <n v="114187"/>
    <n v="0"/>
    <n v="114187"/>
    <n v="81718.03"/>
    <n v="81718.03"/>
    <n v="69273.55"/>
    <n v="69273.55"/>
  </r>
  <r>
    <x v="7"/>
    <x v="42"/>
    <x v="42"/>
    <x v="0"/>
    <s v="15"/>
    <n v="151"/>
    <s v="Gratificaciones."/>
    <n v="4000"/>
    <n v="0"/>
    <n v="4000"/>
    <n v="3995.88"/>
    <n v="3995.88"/>
    <n v="2179.44"/>
    <n v="2179.44"/>
  </r>
  <r>
    <x v="7"/>
    <x v="42"/>
    <x v="42"/>
    <x v="1"/>
    <s v="20"/>
    <n v="204"/>
    <s v="Arrendamientos de material de transporte."/>
    <n v="3000"/>
    <n v="0"/>
    <n v="3000"/>
    <n v="0"/>
    <n v="0"/>
    <n v="0"/>
    <n v="0"/>
  </r>
  <r>
    <x v="7"/>
    <x v="42"/>
    <x v="42"/>
    <x v="1"/>
    <s v="21"/>
    <n v="213"/>
    <s v="Reparación de maquinaria, instalaciones técnicas y utillaje."/>
    <n v="108000"/>
    <n v="0"/>
    <n v="108000"/>
    <n v="90000"/>
    <n v="90000"/>
    <n v="11315.82"/>
    <n v="11315.82"/>
  </r>
  <r>
    <x v="7"/>
    <x v="42"/>
    <x v="42"/>
    <x v="1"/>
    <s v="21"/>
    <n v="214"/>
    <s v="Reparación de elementos de transporte."/>
    <n v="18000"/>
    <n v="0"/>
    <n v="18000"/>
    <n v="12775.05"/>
    <n v="775.05"/>
    <n v="86.56"/>
    <n v="86.56"/>
  </r>
  <r>
    <x v="7"/>
    <x v="42"/>
    <x v="42"/>
    <x v="1"/>
    <s v="22"/>
    <n v="22100"/>
    <s v="Energía eléctrica."/>
    <n v="3073000"/>
    <n v="0"/>
    <n v="3073000"/>
    <n v="3000000"/>
    <n v="3000000"/>
    <n v="1244511.52"/>
    <n v="1244511.52"/>
  </r>
  <r>
    <x v="7"/>
    <x v="42"/>
    <x v="42"/>
    <x v="1"/>
    <s v="22"/>
    <n v="22104"/>
    <s v="Vestuario."/>
    <n v="3900"/>
    <n v="0"/>
    <n v="3900"/>
    <n v="0"/>
    <n v="0"/>
    <n v="0"/>
    <n v="0"/>
  </r>
  <r>
    <x v="7"/>
    <x v="42"/>
    <x v="42"/>
    <x v="1"/>
    <s v="22"/>
    <n v="22199"/>
    <s v="Otros suministros."/>
    <n v="15000"/>
    <n v="0"/>
    <n v="15000"/>
    <n v="13000"/>
    <n v="278.8"/>
    <n v="278.8"/>
    <n v="278.8"/>
  </r>
  <r>
    <x v="7"/>
    <x v="42"/>
    <x v="42"/>
    <x v="1"/>
    <s v="22"/>
    <n v="22606"/>
    <s v="Reuniones, conferencias y cursos."/>
    <n v="1000"/>
    <n v="0"/>
    <n v="1000"/>
    <n v="0"/>
    <n v="0"/>
    <n v="0"/>
    <n v="0"/>
  </r>
  <r>
    <x v="7"/>
    <x v="42"/>
    <x v="42"/>
    <x v="1"/>
    <s v="22"/>
    <n v="22699"/>
    <s v="Otros gastos diversos"/>
    <n v="3000"/>
    <n v="0"/>
    <n v="3000"/>
    <n v="550"/>
    <n v="550"/>
    <n v="550"/>
    <n v="550"/>
  </r>
  <r>
    <x v="7"/>
    <x v="42"/>
    <x v="42"/>
    <x v="1"/>
    <s v="22"/>
    <n v="22700"/>
    <s v="Limpieza y aseo."/>
    <n v="1500"/>
    <n v="0"/>
    <n v="1500"/>
    <n v="1087.25"/>
    <n v="1087.25"/>
    <n v="453"/>
    <n v="453"/>
  </r>
  <r>
    <x v="7"/>
    <x v="42"/>
    <x v="42"/>
    <x v="1"/>
    <s v="22"/>
    <n v="22706"/>
    <s v="Estudios y trabajos técnicos."/>
    <n v="10000"/>
    <n v="0"/>
    <n v="10000"/>
    <n v="0"/>
    <n v="0"/>
    <n v="0"/>
    <n v="0"/>
  </r>
  <r>
    <x v="7"/>
    <x v="42"/>
    <x v="42"/>
    <x v="4"/>
    <s v="61"/>
    <n v="619"/>
    <s v="Otras inver de reposic en infraest y bienes dest al uso gral"/>
    <n v="1987375"/>
    <n v="0"/>
    <n v="1987375"/>
    <n v="1977920.91"/>
    <n v="1599310.11"/>
    <n v="792139.2"/>
    <n v="723423.49"/>
  </r>
  <r>
    <x v="7"/>
    <x v="43"/>
    <x v="43"/>
    <x v="3"/>
    <s v="44"/>
    <n v="44901"/>
    <s v="Aportación corriente a AUVASA"/>
    <n v="20638808"/>
    <n v="2162763.56"/>
    <n v="22801571.559999999"/>
    <n v="22801571.559999999"/>
    <n v="22801571.559999999"/>
    <n v="22801571.559999999"/>
    <n v="22801571.559999999"/>
  </r>
  <r>
    <x v="7"/>
    <x v="43"/>
    <x v="43"/>
    <x v="3"/>
    <s v="46"/>
    <n v="462"/>
    <s v="A Ayuntamientos."/>
    <n v="125352"/>
    <n v="-99000"/>
    <n v="26352"/>
    <n v="0"/>
    <n v="0"/>
    <n v="0"/>
    <n v="0"/>
  </r>
  <r>
    <x v="7"/>
    <x v="43"/>
    <x v="43"/>
    <x v="5"/>
    <s v="74"/>
    <n v="74901"/>
    <s v="Aportación de capital a AUVASA"/>
    <n v="200000"/>
    <n v="969000"/>
    <n v="1169000"/>
    <n v="1169000"/>
    <n v="1169000"/>
    <n v="1069000"/>
    <n v="1069000"/>
  </r>
  <r>
    <x v="8"/>
    <x v="44"/>
    <x v="44"/>
    <x v="0"/>
    <s v="13"/>
    <n v="131"/>
    <s v="Laboral temporal."/>
    <n v="100000"/>
    <n v="-7200"/>
    <n v="92800"/>
    <n v="0"/>
    <n v="0"/>
    <n v="0"/>
    <n v="0"/>
  </r>
  <r>
    <x v="8"/>
    <x v="44"/>
    <x v="44"/>
    <x v="1"/>
    <s v="20"/>
    <n v="200"/>
    <s v="Arrendamientos de terrenos y bienes naturales."/>
    <n v="35400"/>
    <n v="0"/>
    <n v="35400"/>
    <n v="33786.410000000003"/>
    <n v="33786.410000000003"/>
    <n v="16893.2"/>
    <n v="16893.2"/>
  </r>
  <r>
    <x v="8"/>
    <x v="44"/>
    <x v="44"/>
    <x v="1"/>
    <s v="21"/>
    <n v="212"/>
    <s v="Reparación de edificios y otras construcciones."/>
    <n v="6000"/>
    <n v="0"/>
    <n v="6000"/>
    <n v="0"/>
    <n v="0"/>
    <n v="0"/>
    <n v="0"/>
  </r>
  <r>
    <x v="8"/>
    <x v="44"/>
    <x v="44"/>
    <x v="1"/>
    <s v="21"/>
    <n v="213"/>
    <s v="Reparación de maquinaria, instalaciones técnicas y utillaje."/>
    <n v="35000"/>
    <n v="0"/>
    <n v="35000"/>
    <n v="31231.89"/>
    <n v="27374.75"/>
    <n v="5838.75"/>
    <n v="5838.75"/>
  </r>
  <r>
    <x v="8"/>
    <x v="44"/>
    <x v="44"/>
    <x v="1"/>
    <s v="21"/>
    <n v="215"/>
    <s v="Mobiliario."/>
    <n v="12000"/>
    <n v="0"/>
    <n v="12000"/>
    <n v="0"/>
    <n v="0"/>
    <n v="0"/>
    <n v="0"/>
  </r>
  <r>
    <x v="8"/>
    <x v="44"/>
    <x v="44"/>
    <x v="1"/>
    <s v="22"/>
    <n v="22100"/>
    <s v="Energía eléctrica."/>
    <n v="180800"/>
    <n v="0"/>
    <n v="180800"/>
    <n v="128000"/>
    <n v="128000"/>
    <n v="76119.56"/>
    <n v="76119.56"/>
  </r>
  <r>
    <x v="8"/>
    <x v="44"/>
    <x v="44"/>
    <x v="1"/>
    <s v="22"/>
    <n v="224"/>
    <s v="Primas de seguros."/>
    <n v="500"/>
    <n v="0"/>
    <n v="500"/>
    <n v="0"/>
    <n v="0"/>
    <n v="0"/>
    <n v="0"/>
  </r>
  <r>
    <x v="8"/>
    <x v="44"/>
    <x v="44"/>
    <x v="1"/>
    <s v="22"/>
    <n v="22602"/>
    <s v="Publicidad y propaganda."/>
    <n v="15000"/>
    <n v="0"/>
    <n v="15000"/>
    <n v="1500"/>
    <n v="1500"/>
    <n v="1500"/>
    <n v="1500"/>
  </r>
  <r>
    <x v="8"/>
    <x v="44"/>
    <x v="44"/>
    <x v="1"/>
    <s v="22"/>
    <n v="22609"/>
    <s v="Actividades culturales y deportivas"/>
    <n v="76000"/>
    <n v="0"/>
    <n v="76000"/>
    <n v="22144.87"/>
    <n v="22144.87"/>
    <n v="19239.62"/>
    <n v="19239.62"/>
  </r>
  <r>
    <x v="8"/>
    <x v="44"/>
    <x v="44"/>
    <x v="1"/>
    <s v="22"/>
    <n v="22699"/>
    <s v="Otros gastos diversos"/>
    <n v="25000"/>
    <n v="0"/>
    <n v="25000"/>
    <n v="4103.96"/>
    <n v="4103.96"/>
    <n v="2399.96"/>
    <n v="2399.96"/>
  </r>
  <r>
    <x v="8"/>
    <x v="44"/>
    <x v="44"/>
    <x v="1"/>
    <s v="22"/>
    <n v="22700"/>
    <s v="Limpieza y aseo."/>
    <n v="37000"/>
    <n v="0"/>
    <n v="37000"/>
    <n v="10675.17"/>
    <n v="10675.17"/>
    <n v="4448"/>
    <n v="4448"/>
  </r>
  <r>
    <x v="8"/>
    <x v="44"/>
    <x v="44"/>
    <x v="1"/>
    <s v="22"/>
    <n v="22701"/>
    <s v="Seguridad."/>
    <n v="25000"/>
    <n v="0"/>
    <n v="25000"/>
    <n v="2510.14"/>
    <n v="2510.14"/>
    <n v="1117.44"/>
    <n v="1117.44"/>
  </r>
  <r>
    <x v="8"/>
    <x v="44"/>
    <x v="44"/>
    <x v="1"/>
    <s v="22"/>
    <n v="22799"/>
    <s v="Otros trabajos realizados por otras empresas y profes."/>
    <n v="221000"/>
    <n v="-75000"/>
    <n v="146000"/>
    <n v="43501.68"/>
    <n v="43501.68"/>
    <n v="25643.57"/>
    <n v="25643.57"/>
  </r>
  <r>
    <x v="8"/>
    <x v="44"/>
    <x v="44"/>
    <x v="3"/>
    <s v="44"/>
    <n v="44902"/>
    <s v="Aportación corriente a la sociedad mixta de Turismo"/>
    <n v="7600000"/>
    <n v="0"/>
    <n v="7600000"/>
    <n v="7600000"/>
    <n v="7600000"/>
    <n v="4560000"/>
    <n v="0"/>
  </r>
  <r>
    <x v="8"/>
    <x v="44"/>
    <x v="44"/>
    <x v="3"/>
    <s v="46"/>
    <n v="466"/>
    <s v="A otras Entidades que agrupen municipios."/>
    <n v="2500"/>
    <n v="0"/>
    <n v="2500"/>
    <n v="0"/>
    <n v="0"/>
    <n v="0"/>
    <n v="0"/>
  </r>
  <r>
    <x v="8"/>
    <x v="44"/>
    <x v="44"/>
    <x v="3"/>
    <s v="47"/>
    <n v="47999"/>
    <s v="Otras subvenciones a Empresas privadas."/>
    <n v="30000"/>
    <n v="0"/>
    <n v="30000"/>
    <n v="0"/>
    <n v="0"/>
    <n v="0"/>
    <n v="0"/>
  </r>
  <r>
    <x v="8"/>
    <x v="44"/>
    <x v="44"/>
    <x v="3"/>
    <s v="48"/>
    <n v="48205"/>
    <s v="Transf. Fundación Casa de la India"/>
    <n v="156000"/>
    <n v="0"/>
    <n v="156000"/>
    <n v="156000"/>
    <n v="156000"/>
    <n v="156000"/>
    <n v="156000"/>
  </r>
  <r>
    <x v="8"/>
    <x v="44"/>
    <x v="44"/>
    <x v="3"/>
    <s v="48"/>
    <n v="48226"/>
    <s v="Transf. convenio FUVA"/>
    <n v="30000"/>
    <n v="0"/>
    <n v="30000"/>
    <n v="30000"/>
    <n v="30000"/>
    <n v="0"/>
    <n v="0"/>
  </r>
  <r>
    <x v="8"/>
    <x v="44"/>
    <x v="44"/>
    <x v="3"/>
    <s v="48"/>
    <n v="48922"/>
    <s v="Transf. Asociación Pajarillos Educa"/>
    <n v="17000"/>
    <n v="0"/>
    <n v="17000"/>
    <n v="10400"/>
    <n v="10400"/>
    <n v="0"/>
    <n v="0"/>
  </r>
  <r>
    <x v="8"/>
    <x v="44"/>
    <x v="44"/>
    <x v="3"/>
    <s v="48"/>
    <n v="48942"/>
    <s v="Transf. convenio Coordinadora de Peñas"/>
    <n v="30000"/>
    <n v="0"/>
    <n v="30000"/>
    <n v="30000"/>
    <n v="30000"/>
    <n v="0"/>
    <n v="0"/>
  </r>
  <r>
    <x v="8"/>
    <x v="44"/>
    <x v="44"/>
    <x v="3"/>
    <s v="48"/>
    <n v="48947"/>
    <s v="Transf. Junta de Semana Santa"/>
    <n v="105000"/>
    <n v="0"/>
    <n v="105000"/>
    <n v="105000"/>
    <n v="105000"/>
    <n v="105000"/>
    <n v="105000"/>
  </r>
  <r>
    <x v="8"/>
    <x v="44"/>
    <x v="44"/>
    <x v="3"/>
    <s v="48"/>
    <n v="48952"/>
    <s v="Transf. Fundación Triángulo"/>
    <n v="15000"/>
    <n v="0"/>
    <n v="15000"/>
    <n v="15000"/>
    <n v="15000"/>
    <n v="0"/>
    <n v="0"/>
  </r>
  <r>
    <x v="8"/>
    <x v="44"/>
    <x v="44"/>
    <x v="3"/>
    <s v="48"/>
    <n v="48954"/>
    <s v="Transf. ASOFED"/>
    <n v="9000"/>
    <n v="0"/>
    <n v="9000"/>
    <n v="9000"/>
    <n v="9000"/>
    <n v="7000"/>
    <n v="7000"/>
  </r>
  <r>
    <x v="8"/>
    <x v="44"/>
    <x v="44"/>
    <x v="3"/>
    <s v="48"/>
    <n v="48957"/>
    <s v="Transf. convenio FEVAPEÑAS"/>
    <n v="12000"/>
    <n v="0"/>
    <n v="12000"/>
    <n v="12000"/>
    <n v="12000"/>
    <n v="7000"/>
    <n v="0"/>
  </r>
  <r>
    <x v="8"/>
    <x v="44"/>
    <x v="44"/>
    <x v="3"/>
    <s v="48"/>
    <n v="48958"/>
    <s v="Transf. Fundación INTRAS"/>
    <n v="5000"/>
    <n v="0"/>
    <n v="5000"/>
    <n v="5000"/>
    <n v="5000"/>
    <n v="2500"/>
    <n v="2500"/>
  </r>
  <r>
    <x v="8"/>
    <x v="44"/>
    <x v="44"/>
    <x v="4"/>
    <s v="60"/>
    <n v="609"/>
    <s v="Otras invers nuevas en infraest y bienes dest al uso gral"/>
    <n v="0"/>
    <n v="0"/>
    <n v="0"/>
    <n v="0"/>
    <n v="0"/>
    <n v="0"/>
    <n v="0"/>
  </r>
  <r>
    <x v="8"/>
    <x v="44"/>
    <x v="44"/>
    <x v="4"/>
    <s v="62"/>
    <n v="623"/>
    <s v="Maquinaria, instalaciones técnicas y utillaje."/>
    <n v="0"/>
    <n v="0"/>
    <n v="0"/>
    <n v="0"/>
    <n v="0"/>
    <n v="0"/>
    <n v="0"/>
  </r>
  <r>
    <x v="8"/>
    <x v="44"/>
    <x v="44"/>
    <x v="4"/>
    <s v="63"/>
    <n v="635"/>
    <s v="Mobiliario."/>
    <n v="0"/>
    <n v="0"/>
    <n v="0"/>
    <n v="0"/>
    <n v="0"/>
    <n v="0"/>
    <n v="0"/>
  </r>
  <r>
    <x v="8"/>
    <x v="44"/>
    <x v="44"/>
    <x v="4"/>
    <s v="64"/>
    <n v="641"/>
    <s v="Gastos en aplicaciones informáticas."/>
    <n v="401715"/>
    <n v="0"/>
    <n v="401715"/>
    <n v="312822.44"/>
    <n v="312822.44"/>
    <n v="3388.46"/>
    <n v="3388.46"/>
  </r>
  <r>
    <x v="8"/>
    <x v="45"/>
    <x v="45"/>
    <x v="0"/>
    <s v="12"/>
    <n v="12000"/>
    <s v="Sueldos del Grupo A1."/>
    <n v="54263"/>
    <n v="0"/>
    <n v="54263"/>
    <n v="54000"/>
    <n v="54000"/>
    <n v="44009.02"/>
    <n v="44009.02"/>
  </r>
  <r>
    <x v="8"/>
    <x v="45"/>
    <x v="45"/>
    <x v="0"/>
    <s v="12"/>
    <n v="12001"/>
    <s v="Sueldos del Grupo A2."/>
    <n v="15905"/>
    <n v="0"/>
    <n v="15905"/>
    <n v="15000"/>
    <n v="15000"/>
    <n v="10470.99"/>
    <n v="10470.99"/>
  </r>
  <r>
    <x v="8"/>
    <x v="45"/>
    <x v="45"/>
    <x v="0"/>
    <s v="12"/>
    <n v="12003"/>
    <s v="Sueldos del Grupo C1."/>
    <n v="42636"/>
    <n v="0"/>
    <n v="42636"/>
    <n v="24000"/>
    <n v="24000"/>
    <n v="15966.92"/>
    <n v="15966.92"/>
  </r>
  <r>
    <x v="8"/>
    <x v="45"/>
    <x v="45"/>
    <x v="0"/>
    <s v="12"/>
    <n v="12006"/>
    <s v="Trienios."/>
    <n v="37237"/>
    <n v="0"/>
    <n v="37237"/>
    <n v="31000"/>
    <n v="31000"/>
    <n v="25472.78"/>
    <n v="25472.78"/>
  </r>
  <r>
    <x v="8"/>
    <x v="45"/>
    <x v="45"/>
    <x v="0"/>
    <s v="12"/>
    <n v="12100"/>
    <s v="Complemento de destino."/>
    <n v="83649"/>
    <n v="0"/>
    <n v="83649"/>
    <n v="82000"/>
    <n v="82000"/>
    <n v="51398"/>
    <n v="51398"/>
  </r>
  <r>
    <x v="8"/>
    <x v="45"/>
    <x v="45"/>
    <x v="0"/>
    <s v="12"/>
    <n v="12101"/>
    <s v="Complemento específico."/>
    <n v="203181"/>
    <n v="0"/>
    <n v="203181"/>
    <n v="180000"/>
    <n v="180000"/>
    <n v="139607.32999999999"/>
    <n v="139607.32999999999"/>
  </r>
  <r>
    <x v="8"/>
    <x v="45"/>
    <x v="45"/>
    <x v="0"/>
    <s v="12"/>
    <n v="12103"/>
    <s v="Otros complementos."/>
    <n v="18227"/>
    <n v="0"/>
    <n v="18227"/>
    <n v="15811.2"/>
    <n v="15811.2"/>
    <n v="12919.49"/>
    <n v="12919.49"/>
  </r>
  <r>
    <x v="8"/>
    <x v="45"/>
    <x v="45"/>
    <x v="0"/>
    <s v="15"/>
    <n v="151"/>
    <s v="Gratificaciones."/>
    <n v="0"/>
    <n v="7200"/>
    <n v="7200"/>
    <n v="6752.52"/>
    <n v="6752.52"/>
    <n v="0"/>
    <n v="0"/>
  </r>
  <r>
    <x v="8"/>
    <x v="45"/>
    <x v="45"/>
    <x v="1"/>
    <s v="20"/>
    <n v="203"/>
    <s v="Arrendamientos de maquinaria, instalaciones y utillaje."/>
    <n v="0"/>
    <n v="3080"/>
    <n v="3080"/>
    <n v="3080"/>
    <n v="3080"/>
    <n v="431.55"/>
    <n v="431.55"/>
  </r>
  <r>
    <x v="8"/>
    <x v="45"/>
    <x v="45"/>
    <x v="1"/>
    <s v="21"/>
    <n v="213"/>
    <s v="Reparación de maquinaria, instalaciones técnicas y utillaje."/>
    <n v="3500"/>
    <n v="-3080"/>
    <n v="420"/>
    <n v="359.67"/>
    <n v="359.67"/>
    <n v="310.08"/>
    <n v="310.08"/>
  </r>
  <r>
    <x v="8"/>
    <x v="45"/>
    <x v="45"/>
    <x v="1"/>
    <s v="22"/>
    <n v="223"/>
    <s v="Transportes."/>
    <n v="500"/>
    <n v="0"/>
    <n v="500"/>
    <n v="0"/>
    <n v="0"/>
    <n v="0"/>
    <n v="0"/>
  </r>
  <r>
    <x v="8"/>
    <x v="45"/>
    <x v="45"/>
    <x v="1"/>
    <s v="22"/>
    <n v="22699"/>
    <s v="Otros gastos diversos"/>
    <n v="5023"/>
    <n v="0"/>
    <n v="5023"/>
    <n v="0"/>
    <n v="0"/>
    <n v="0"/>
    <n v="0"/>
  </r>
  <r>
    <x v="8"/>
    <x v="45"/>
    <x v="45"/>
    <x v="1"/>
    <s v="22"/>
    <n v="22706"/>
    <s v="Estudios y trabajos técnicos."/>
    <n v="55000"/>
    <n v="-15000"/>
    <n v="40000"/>
    <n v="36557"/>
    <n v="36557"/>
    <n v="0"/>
    <n v="0"/>
  </r>
  <r>
    <x v="8"/>
    <x v="45"/>
    <x v="45"/>
    <x v="1"/>
    <s v="22"/>
    <n v="22799"/>
    <s v="Otros trabajos realizados por otras empresas y profes."/>
    <n v="86300"/>
    <n v="0"/>
    <n v="86300"/>
    <n v="64120.62"/>
    <n v="64120.62"/>
    <n v="37233.03"/>
    <n v="37233.03"/>
  </r>
  <r>
    <x v="8"/>
    <x v="45"/>
    <x v="45"/>
    <x v="1"/>
    <s v="23"/>
    <n v="23010"/>
    <s v="Del personal directivo."/>
    <n v="1400"/>
    <n v="0"/>
    <n v="1400"/>
    <n v="0"/>
    <n v="0"/>
    <n v="0"/>
    <n v="0"/>
  </r>
  <r>
    <x v="8"/>
    <x v="45"/>
    <x v="45"/>
    <x v="1"/>
    <s v="23"/>
    <n v="23020"/>
    <s v="Dietas del personal no directivo"/>
    <n v="700"/>
    <n v="0"/>
    <n v="700"/>
    <n v="0"/>
    <n v="0"/>
    <n v="0"/>
    <n v="0"/>
  </r>
  <r>
    <x v="8"/>
    <x v="45"/>
    <x v="45"/>
    <x v="1"/>
    <s v="23"/>
    <n v="23110"/>
    <s v="Del personal directivo."/>
    <n v="1920"/>
    <n v="0"/>
    <n v="1920"/>
    <n v="0"/>
    <n v="0"/>
    <n v="0"/>
    <n v="0"/>
  </r>
  <r>
    <x v="8"/>
    <x v="45"/>
    <x v="45"/>
    <x v="1"/>
    <s v="23"/>
    <n v="23120"/>
    <s v="Locomoción del personal no directivo."/>
    <n v="1000"/>
    <n v="0"/>
    <n v="1000"/>
    <n v="0"/>
    <n v="0"/>
    <n v="0"/>
    <n v="0"/>
  </r>
  <r>
    <x v="8"/>
    <x v="45"/>
    <x v="45"/>
    <x v="2"/>
    <s v="35"/>
    <n v="352"/>
    <s v="Intereses de demora."/>
    <n v="200"/>
    <n v="0"/>
    <n v="200"/>
    <n v="0"/>
    <n v="0"/>
    <n v="0"/>
    <n v="0"/>
  </r>
  <r>
    <x v="8"/>
    <x v="45"/>
    <x v="45"/>
    <x v="3"/>
    <s v="41"/>
    <n v="411"/>
    <s v="Transf. corriente a la F.M. Cultura"/>
    <n v="2407500"/>
    <n v="90000"/>
    <n v="2497500"/>
    <n v="2407500"/>
    <n v="2407500"/>
    <n v="2407500"/>
    <n v="2407500"/>
  </r>
  <r>
    <x v="9"/>
    <x v="46"/>
    <x v="46"/>
    <x v="0"/>
    <s v="12"/>
    <n v="12000"/>
    <s v="Sueldos del Grupo A1."/>
    <n v="217052"/>
    <n v="0"/>
    <n v="217052"/>
    <n v="205000"/>
    <n v="205000"/>
    <n v="137131.96"/>
    <n v="137131.96"/>
  </r>
  <r>
    <x v="9"/>
    <x v="46"/>
    <x v="46"/>
    <x v="0"/>
    <s v="12"/>
    <n v="12001"/>
    <s v="Sueldos del Grupo A2."/>
    <n v="1898472"/>
    <n v="0"/>
    <n v="1898472"/>
    <n v="1654439.88"/>
    <n v="1654439.88"/>
    <n v="1126844.53"/>
    <n v="1126844.53"/>
  </r>
  <r>
    <x v="9"/>
    <x v="46"/>
    <x v="46"/>
    <x v="0"/>
    <s v="12"/>
    <n v="12003"/>
    <s v="Sueldos del Grupo C1."/>
    <n v="24363"/>
    <n v="0"/>
    <n v="24363"/>
    <n v="17000"/>
    <n v="17000"/>
    <n v="15966.92"/>
    <n v="15966.92"/>
  </r>
  <r>
    <x v="9"/>
    <x v="46"/>
    <x v="46"/>
    <x v="0"/>
    <s v="12"/>
    <n v="12004"/>
    <s v="Sueldos del Grupo C2."/>
    <n v="219160"/>
    <n v="0"/>
    <n v="219160"/>
    <n v="240027"/>
    <n v="240027"/>
    <n v="143913.09"/>
    <n v="143913.09"/>
  </r>
  <r>
    <x v="9"/>
    <x v="46"/>
    <x v="46"/>
    <x v="0"/>
    <s v="12"/>
    <n v="12006"/>
    <s v="Trienios."/>
    <n v="374512"/>
    <n v="0"/>
    <n v="374512"/>
    <n v="317000"/>
    <n v="317000"/>
    <n v="237878.14"/>
    <n v="237878.14"/>
  </r>
  <r>
    <x v="9"/>
    <x v="46"/>
    <x v="46"/>
    <x v="0"/>
    <s v="12"/>
    <n v="12100"/>
    <s v="Complemento de destino."/>
    <n v="1163421"/>
    <n v="0"/>
    <n v="1163421"/>
    <n v="1007365.7"/>
    <n v="1007365.7"/>
    <n v="697930.6"/>
    <n v="697930.6"/>
  </r>
  <r>
    <x v="9"/>
    <x v="46"/>
    <x v="46"/>
    <x v="0"/>
    <s v="12"/>
    <n v="12101"/>
    <s v="Complemento específico."/>
    <n v="2859287"/>
    <n v="-70000"/>
    <n v="2789287"/>
    <n v="2675922.69"/>
    <n v="2675922.69"/>
    <n v="1899051.31"/>
    <n v="1899051.31"/>
  </r>
  <r>
    <x v="9"/>
    <x v="46"/>
    <x v="46"/>
    <x v="0"/>
    <s v="12"/>
    <n v="12103"/>
    <s v="Otros complementos."/>
    <n v="161812"/>
    <n v="0"/>
    <n v="161812"/>
    <n v="171501.19"/>
    <n v="171501.19"/>
    <n v="126370.9"/>
    <n v="126370.9"/>
  </r>
  <r>
    <x v="9"/>
    <x v="46"/>
    <x v="46"/>
    <x v="0"/>
    <s v="13"/>
    <n v="13000"/>
    <s v="Retribuciones básicas."/>
    <n v="193024"/>
    <n v="0"/>
    <n v="193024"/>
    <n v="115000"/>
    <n v="115000"/>
    <n v="96275.21"/>
    <n v="96275.21"/>
  </r>
  <r>
    <x v="9"/>
    <x v="46"/>
    <x v="46"/>
    <x v="0"/>
    <s v="13"/>
    <n v="13001"/>
    <s v="Horas extraordinarias"/>
    <n v="10000"/>
    <n v="0"/>
    <n v="10000"/>
    <n v="3305.14"/>
    <n v="3305.14"/>
    <n v="2432.04"/>
    <n v="2432.04"/>
  </r>
  <r>
    <x v="9"/>
    <x v="46"/>
    <x v="46"/>
    <x v="0"/>
    <s v="13"/>
    <n v="13002"/>
    <s v="Otras remuneraciones."/>
    <n v="179114"/>
    <n v="0"/>
    <n v="179114"/>
    <n v="127081.60000000001"/>
    <n v="127081.60000000001"/>
    <n v="88168.05"/>
    <n v="88168.05"/>
  </r>
  <r>
    <x v="9"/>
    <x v="46"/>
    <x v="46"/>
    <x v="0"/>
    <s v="15"/>
    <n v="151"/>
    <s v="Gratificaciones."/>
    <n v="75000"/>
    <n v="0"/>
    <n v="75000"/>
    <n v="74396.160000000003"/>
    <n v="74396.160000000003"/>
    <n v="20636.46"/>
    <n v="20636.46"/>
  </r>
  <r>
    <x v="9"/>
    <x v="46"/>
    <x v="46"/>
    <x v="1"/>
    <s v="20"/>
    <n v="203"/>
    <s v="Arrendamientos de maquinaria, instalaciones y utillaje."/>
    <n v="26818"/>
    <n v="0"/>
    <n v="26818"/>
    <n v="22348"/>
    <n v="22348"/>
    <n v="5224.53"/>
    <n v="3716.83"/>
  </r>
  <r>
    <x v="9"/>
    <x v="46"/>
    <x v="46"/>
    <x v="1"/>
    <s v="21"/>
    <n v="212"/>
    <s v="Reparación de edificios y otras construcciones."/>
    <n v="35000"/>
    <n v="0"/>
    <n v="35000"/>
    <n v="12500"/>
    <n v="5420.32"/>
    <n v="3482.74"/>
    <n v="3482.74"/>
  </r>
  <r>
    <x v="9"/>
    <x v="46"/>
    <x v="46"/>
    <x v="1"/>
    <s v="21"/>
    <n v="213"/>
    <s v="Reparación de maquinaria, instalaciones técnicas y utillaje."/>
    <n v="29800"/>
    <n v="0"/>
    <n v="29800"/>
    <n v="25340.799999999999"/>
    <n v="25340.799999999999"/>
    <n v="12969.47"/>
    <n v="12721.42"/>
  </r>
  <r>
    <x v="9"/>
    <x v="46"/>
    <x v="46"/>
    <x v="1"/>
    <s v="22"/>
    <n v="22100"/>
    <s v="Energía eléctrica."/>
    <n v="41900"/>
    <n v="0"/>
    <n v="41900"/>
    <n v="41900"/>
    <n v="41900"/>
    <n v="21498.6"/>
    <n v="21478.44"/>
  </r>
  <r>
    <x v="9"/>
    <x v="46"/>
    <x v="46"/>
    <x v="1"/>
    <s v="22"/>
    <n v="22102"/>
    <s v="Gas."/>
    <n v="52000"/>
    <n v="0"/>
    <n v="52000"/>
    <n v="54500"/>
    <n v="54500"/>
    <n v="36115.86"/>
    <n v="35050.15"/>
  </r>
  <r>
    <x v="9"/>
    <x v="46"/>
    <x v="46"/>
    <x v="1"/>
    <s v="22"/>
    <n v="22104"/>
    <s v="Vestuario."/>
    <n v="1327"/>
    <n v="0"/>
    <n v="1327"/>
    <n v="1370.14"/>
    <n v="1370.14"/>
    <n v="0"/>
    <n v="0"/>
  </r>
  <r>
    <x v="9"/>
    <x v="46"/>
    <x v="46"/>
    <x v="1"/>
    <s v="22"/>
    <n v="22106"/>
    <s v="Productos farmacéuticos y material sanitario."/>
    <n v="100"/>
    <n v="0"/>
    <n v="100"/>
    <n v="0"/>
    <n v="0"/>
    <n v="0"/>
    <n v="0"/>
  </r>
  <r>
    <x v="9"/>
    <x v="46"/>
    <x v="46"/>
    <x v="1"/>
    <s v="22"/>
    <n v="22199"/>
    <s v="Otros suministros."/>
    <n v="7000"/>
    <n v="0"/>
    <n v="7000"/>
    <n v="1386.34"/>
    <n v="1386.34"/>
    <n v="825.96"/>
    <n v="825.96"/>
  </r>
  <r>
    <x v="9"/>
    <x v="46"/>
    <x v="46"/>
    <x v="1"/>
    <s v="22"/>
    <n v="223"/>
    <s v="Transportes."/>
    <n v="500"/>
    <n v="0"/>
    <n v="500"/>
    <n v="0"/>
    <n v="0"/>
    <n v="0"/>
    <n v="0"/>
  </r>
  <r>
    <x v="9"/>
    <x v="46"/>
    <x v="46"/>
    <x v="1"/>
    <s v="22"/>
    <n v="22602"/>
    <s v="Publicidad y propaganda."/>
    <n v="0"/>
    <n v="0"/>
    <n v="0"/>
    <n v="6050"/>
    <n v="6050"/>
    <n v="3025"/>
    <n v="3025"/>
  </r>
  <r>
    <x v="9"/>
    <x v="46"/>
    <x v="46"/>
    <x v="1"/>
    <s v="22"/>
    <n v="22616"/>
    <s v="Plan Municipal de Convivencia"/>
    <n v="10000"/>
    <n v="0"/>
    <n v="10000"/>
    <n v="0"/>
    <n v="0"/>
    <n v="0"/>
    <n v="0"/>
  </r>
  <r>
    <x v="9"/>
    <x v="46"/>
    <x v="46"/>
    <x v="1"/>
    <s v="22"/>
    <n v="22622"/>
    <s v="Observatorio de Derechos Humanos"/>
    <n v="4000"/>
    <n v="0"/>
    <n v="4000"/>
    <n v="0"/>
    <n v="0"/>
    <n v="0"/>
    <n v="0"/>
  </r>
  <r>
    <x v="9"/>
    <x v="46"/>
    <x v="46"/>
    <x v="1"/>
    <s v="22"/>
    <n v="22699"/>
    <s v="Otros gastos diversos"/>
    <n v="44493"/>
    <n v="0"/>
    <n v="44493"/>
    <n v="50337.96"/>
    <n v="50337.96"/>
    <n v="23192.5"/>
    <n v="23072.5"/>
  </r>
  <r>
    <x v="9"/>
    <x v="46"/>
    <x v="46"/>
    <x v="1"/>
    <s v="22"/>
    <n v="22700"/>
    <s v="Limpieza y aseo."/>
    <n v="79781"/>
    <n v="0"/>
    <n v="79781"/>
    <n v="77958.460000000006"/>
    <n v="77958.460000000006"/>
    <n v="37862.94"/>
    <n v="37862.94"/>
  </r>
  <r>
    <x v="9"/>
    <x v="46"/>
    <x v="46"/>
    <x v="1"/>
    <s v="22"/>
    <n v="22706"/>
    <s v="Estudios y trabajos técnicos."/>
    <n v="7986"/>
    <n v="0"/>
    <n v="7986"/>
    <n v="26075.5"/>
    <n v="26075.5"/>
    <n v="0"/>
    <n v="0"/>
  </r>
  <r>
    <x v="9"/>
    <x v="46"/>
    <x v="46"/>
    <x v="1"/>
    <s v="22"/>
    <n v="22799"/>
    <s v="Otros trabajos realizados por otras empresas y profes."/>
    <n v="26556834"/>
    <n v="0"/>
    <n v="26556834"/>
    <n v="26261133.48"/>
    <n v="26261133.48"/>
    <n v="12680328.23"/>
    <n v="12678940.33"/>
  </r>
  <r>
    <x v="9"/>
    <x v="46"/>
    <x v="46"/>
    <x v="1"/>
    <s v="23"/>
    <n v="23020"/>
    <s v="Dietas del personal no directivo"/>
    <n v="800"/>
    <n v="0"/>
    <n v="800"/>
    <n v="93.5"/>
    <n v="93.5"/>
    <n v="93.5"/>
    <n v="93.5"/>
  </r>
  <r>
    <x v="9"/>
    <x v="46"/>
    <x v="46"/>
    <x v="1"/>
    <s v="23"/>
    <n v="23120"/>
    <s v="Locomoción del personal no directivo."/>
    <n v="400"/>
    <n v="0"/>
    <n v="400"/>
    <n v="38.65"/>
    <n v="38.65"/>
    <n v="38.65"/>
    <n v="38.65"/>
  </r>
  <r>
    <x v="9"/>
    <x v="46"/>
    <x v="46"/>
    <x v="3"/>
    <s v="48"/>
    <n v="48000"/>
    <s v="Subvenciones a asociaciones y atenciones benéficas"/>
    <n v="210000"/>
    <n v="-94878"/>
    <n v="115122"/>
    <n v="110116.74"/>
    <n v="110116.74"/>
    <n v="110116.74"/>
    <n v="110116.74"/>
  </r>
  <r>
    <x v="9"/>
    <x v="46"/>
    <x v="46"/>
    <x v="3"/>
    <s v="48"/>
    <n v="48001"/>
    <s v="Atenc. beneficas ayuda a familias"/>
    <n v="1753000"/>
    <n v="0"/>
    <n v="1753000"/>
    <n v="1688000"/>
    <n v="1031448.96"/>
    <n v="1031165.96"/>
    <n v="1000385.02"/>
  </r>
  <r>
    <x v="9"/>
    <x v="46"/>
    <x v="46"/>
    <x v="3"/>
    <s v="48"/>
    <n v="48958"/>
    <s v="Transf. Fundación INTRAS"/>
    <n v="0"/>
    <n v="0"/>
    <n v="0"/>
    <n v="14960"/>
    <n v="14960"/>
    <n v="14960"/>
    <n v="14960"/>
  </r>
  <r>
    <x v="9"/>
    <x v="46"/>
    <x v="46"/>
    <x v="3"/>
    <s v="48"/>
    <n v="48999"/>
    <s v="Otras transf. a Familias e Instituciones sin fines de lucro."/>
    <n v="104960"/>
    <n v="8100"/>
    <n v="113060"/>
    <n v="28100"/>
    <n v="28100"/>
    <n v="0"/>
    <n v="0"/>
  </r>
  <r>
    <x v="9"/>
    <x v="46"/>
    <x v="46"/>
    <x v="4"/>
    <s v="62"/>
    <n v="623"/>
    <s v="Maquinaria, instalaciones técnicas y utillaje."/>
    <n v="0"/>
    <n v="5880.65"/>
    <n v="5880.65"/>
    <n v="5880.65"/>
    <n v="5880.65"/>
    <n v="2355.92"/>
    <n v="0"/>
  </r>
  <r>
    <x v="9"/>
    <x v="46"/>
    <x v="46"/>
    <x v="4"/>
    <s v="63"/>
    <n v="632"/>
    <s v="Edificios y otras construcciones."/>
    <n v="53000"/>
    <n v="0"/>
    <n v="53000"/>
    <n v="4827.8999999999996"/>
    <n v="4827.8999999999996"/>
    <n v="0"/>
    <n v="0"/>
  </r>
  <r>
    <x v="9"/>
    <x v="46"/>
    <x v="46"/>
    <x v="4"/>
    <s v="63"/>
    <n v="633"/>
    <s v="Maquinaria, instalaciones técnicas y utillaje."/>
    <n v="0"/>
    <n v="2763.13"/>
    <n v="2763.13"/>
    <n v="2763.13"/>
    <n v="2763.13"/>
    <n v="2763.13"/>
    <n v="2763.13"/>
  </r>
  <r>
    <x v="9"/>
    <x v="47"/>
    <x v="47"/>
    <x v="0"/>
    <s v="12"/>
    <n v="12000"/>
    <s v="Sueldos del Grupo A1."/>
    <n v="18088"/>
    <n v="0"/>
    <n v="18088"/>
    <n v="19000"/>
    <n v="19000"/>
    <n v="11907.77"/>
    <n v="11907.77"/>
  </r>
  <r>
    <x v="9"/>
    <x v="47"/>
    <x v="47"/>
    <x v="0"/>
    <s v="12"/>
    <n v="12001"/>
    <s v="Sueldos del Grupo A2."/>
    <n v="302244"/>
    <n v="0"/>
    <n v="302244"/>
    <n v="199750.68"/>
    <n v="199750.68"/>
    <n v="165774.37"/>
    <n v="165774.37"/>
  </r>
  <r>
    <x v="9"/>
    <x v="47"/>
    <x v="47"/>
    <x v="0"/>
    <s v="12"/>
    <n v="12003"/>
    <s v="Sueldos del Grupo C1."/>
    <n v="12182"/>
    <n v="0"/>
    <n v="12182"/>
    <n v="13000"/>
    <n v="13000"/>
    <n v="7983.46"/>
    <n v="7983.46"/>
  </r>
  <r>
    <x v="9"/>
    <x v="47"/>
    <x v="47"/>
    <x v="0"/>
    <s v="12"/>
    <n v="12006"/>
    <s v="Trienios."/>
    <n v="84787"/>
    <n v="0"/>
    <n v="84787"/>
    <n v="68000"/>
    <n v="68000"/>
    <n v="47842.43"/>
    <n v="47842.43"/>
  </r>
  <r>
    <x v="9"/>
    <x v="47"/>
    <x v="47"/>
    <x v="0"/>
    <s v="12"/>
    <n v="12100"/>
    <s v="Complemento de destino."/>
    <n v="173040"/>
    <n v="0"/>
    <n v="173040"/>
    <n v="147956.35999999999"/>
    <n v="147956.35999999999"/>
    <n v="97764.18"/>
    <n v="97764.18"/>
  </r>
  <r>
    <x v="9"/>
    <x v="47"/>
    <x v="47"/>
    <x v="0"/>
    <s v="12"/>
    <n v="12101"/>
    <s v="Complemento específico."/>
    <n v="422752"/>
    <n v="0"/>
    <n v="422752"/>
    <n v="348573.26"/>
    <n v="348573.26"/>
    <n v="268368.58"/>
    <n v="268368.58"/>
  </r>
  <r>
    <x v="9"/>
    <x v="47"/>
    <x v="47"/>
    <x v="0"/>
    <s v="12"/>
    <n v="12103"/>
    <s v="Otros complementos."/>
    <n v="36697"/>
    <n v="0"/>
    <n v="36697"/>
    <n v="34575.699999999997"/>
    <n v="34575.699999999997"/>
    <n v="22798.54"/>
    <n v="22798.54"/>
  </r>
  <r>
    <x v="9"/>
    <x v="47"/>
    <x v="47"/>
    <x v="0"/>
    <s v="13"/>
    <n v="13000"/>
    <s v="Retribuciones básicas."/>
    <n v="367338"/>
    <n v="0"/>
    <n v="367338"/>
    <n v="265230"/>
    <n v="265230"/>
    <n v="189290.36"/>
    <n v="189290.36"/>
  </r>
  <r>
    <x v="9"/>
    <x v="47"/>
    <x v="47"/>
    <x v="0"/>
    <s v="13"/>
    <n v="13002"/>
    <s v="Otras remuneraciones."/>
    <n v="323372"/>
    <n v="0"/>
    <n v="323372"/>
    <n v="323032.40000000002"/>
    <n v="323032.40000000002"/>
    <n v="236449.74"/>
    <n v="236449.74"/>
  </r>
  <r>
    <x v="9"/>
    <x v="47"/>
    <x v="47"/>
    <x v="1"/>
    <s v="20"/>
    <n v="203"/>
    <s v="Arrendamientos de maquinaria, instalaciones y utillaje."/>
    <n v="14112"/>
    <n v="0"/>
    <n v="14112"/>
    <n v="11760"/>
    <n v="11760"/>
    <n v="3750.15"/>
    <n v="3750.15"/>
  </r>
  <r>
    <x v="9"/>
    <x v="47"/>
    <x v="47"/>
    <x v="1"/>
    <s v="21"/>
    <n v="212"/>
    <s v="Reparación de edificios y otras construcciones."/>
    <n v="70000"/>
    <n v="0"/>
    <n v="70000"/>
    <n v="65467.33"/>
    <n v="36189.21"/>
    <n v="16705.61"/>
    <n v="16705.61"/>
  </r>
  <r>
    <x v="9"/>
    <x v="47"/>
    <x v="47"/>
    <x v="1"/>
    <s v="21"/>
    <n v="213"/>
    <s v="Reparación de maquinaria, instalaciones técnicas y utillaje."/>
    <n v="52822"/>
    <n v="0"/>
    <n v="52822"/>
    <n v="80349.05"/>
    <n v="80349.05"/>
    <n v="53862.51"/>
    <n v="53862.51"/>
  </r>
  <r>
    <x v="9"/>
    <x v="47"/>
    <x v="47"/>
    <x v="1"/>
    <s v="21"/>
    <n v="215"/>
    <s v="Mobiliario."/>
    <n v="1000"/>
    <n v="0"/>
    <n v="1000"/>
    <n v="208"/>
    <n v="208"/>
    <n v="208"/>
    <n v="208"/>
  </r>
  <r>
    <x v="9"/>
    <x v="47"/>
    <x v="47"/>
    <x v="1"/>
    <s v="21"/>
    <n v="216"/>
    <s v="Equipos para procesos de información."/>
    <n v="11523"/>
    <n v="0"/>
    <n v="11523"/>
    <n v="11522.1"/>
    <n v="11522.1"/>
    <n v="6015.38"/>
    <n v="6015.38"/>
  </r>
  <r>
    <x v="9"/>
    <x v="47"/>
    <x v="47"/>
    <x v="1"/>
    <s v="22"/>
    <n v="22001"/>
    <s v="Prensa, revistas, libros y otras publicaciones."/>
    <n v="21980"/>
    <n v="0"/>
    <n v="21980"/>
    <n v="14920.1"/>
    <n v="14920.1"/>
    <n v="14920.07"/>
    <n v="14920.07"/>
  </r>
  <r>
    <x v="9"/>
    <x v="47"/>
    <x v="47"/>
    <x v="1"/>
    <s v="22"/>
    <n v="22100"/>
    <s v="Energía eléctrica."/>
    <n v="199000"/>
    <n v="0"/>
    <n v="199000"/>
    <n v="199000"/>
    <n v="199000"/>
    <n v="103052.37"/>
    <n v="103052.37"/>
  </r>
  <r>
    <x v="9"/>
    <x v="47"/>
    <x v="47"/>
    <x v="1"/>
    <s v="22"/>
    <n v="22102"/>
    <s v="Gas."/>
    <n v="133600"/>
    <n v="0"/>
    <n v="133600"/>
    <n v="106000"/>
    <n v="106000"/>
    <n v="66865.55"/>
    <n v="66865.55"/>
  </r>
  <r>
    <x v="9"/>
    <x v="47"/>
    <x v="47"/>
    <x v="1"/>
    <s v="22"/>
    <n v="22103"/>
    <s v="Combustibles y carburantes."/>
    <n v="1000"/>
    <n v="0"/>
    <n v="1000"/>
    <n v="0"/>
    <n v="0"/>
    <n v="0"/>
    <n v="0"/>
  </r>
  <r>
    <x v="9"/>
    <x v="47"/>
    <x v="47"/>
    <x v="1"/>
    <s v="22"/>
    <n v="22104"/>
    <s v="Vestuario."/>
    <n v="4200"/>
    <n v="0"/>
    <n v="4200"/>
    <n v="4235.46"/>
    <n v="4235.46"/>
    <n v="0"/>
    <n v="0"/>
  </r>
  <r>
    <x v="9"/>
    <x v="47"/>
    <x v="47"/>
    <x v="1"/>
    <s v="22"/>
    <n v="22199"/>
    <s v="Otros suministros."/>
    <n v="10700"/>
    <n v="0"/>
    <n v="10700"/>
    <n v="15732.03"/>
    <n v="15223.58"/>
    <n v="14679.39"/>
    <n v="14679.39"/>
  </r>
  <r>
    <x v="9"/>
    <x v="47"/>
    <x v="47"/>
    <x v="1"/>
    <s v="22"/>
    <n v="223"/>
    <s v="Transportes."/>
    <n v="3000"/>
    <n v="0"/>
    <n v="3000"/>
    <n v="0"/>
    <n v="0"/>
    <n v="0"/>
    <n v="0"/>
  </r>
  <r>
    <x v="9"/>
    <x v="47"/>
    <x v="47"/>
    <x v="1"/>
    <s v="22"/>
    <n v="22602"/>
    <s v="Publicidad y propaganda."/>
    <n v="1000"/>
    <n v="0"/>
    <n v="1000"/>
    <n v="0"/>
    <n v="0"/>
    <n v="0"/>
    <n v="0"/>
  </r>
  <r>
    <x v="9"/>
    <x v="47"/>
    <x v="47"/>
    <x v="1"/>
    <s v="22"/>
    <n v="22606"/>
    <s v="Reuniones, conferencias y cursos."/>
    <n v="38000"/>
    <n v="0"/>
    <n v="38000"/>
    <n v="28658.73"/>
    <n v="28658.73"/>
    <n v="28410.49"/>
    <n v="28410.49"/>
  </r>
  <r>
    <x v="9"/>
    <x v="47"/>
    <x v="47"/>
    <x v="1"/>
    <s v="22"/>
    <n v="22612"/>
    <s v="Plan Solidaridad"/>
    <n v="12000"/>
    <n v="0"/>
    <n v="12000"/>
    <n v="2751.46"/>
    <n v="2751.46"/>
    <n v="2569.96"/>
    <n v="2569.96"/>
  </r>
  <r>
    <x v="9"/>
    <x v="47"/>
    <x v="47"/>
    <x v="1"/>
    <s v="22"/>
    <n v="22617"/>
    <s v="Plan de Accesibilidad"/>
    <n v="31600"/>
    <n v="0"/>
    <n v="31600"/>
    <n v="10121.15"/>
    <n v="10121.15"/>
    <n v="10121.08"/>
    <n v="10121.08"/>
  </r>
  <r>
    <x v="9"/>
    <x v="47"/>
    <x v="47"/>
    <x v="1"/>
    <s v="22"/>
    <n v="22618"/>
    <s v="Plan Municipal de Ciudad Amigable con los Mayores"/>
    <n v="37260"/>
    <n v="0"/>
    <n v="37260"/>
    <n v="21461.88"/>
    <n v="21461.88"/>
    <n v="14322.88"/>
    <n v="14322.88"/>
  </r>
  <r>
    <x v="9"/>
    <x v="47"/>
    <x v="47"/>
    <x v="1"/>
    <s v="22"/>
    <n v="22699"/>
    <s v="Otros gastos diversos"/>
    <n v="48408"/>
    <n v="0"/>
    <n v="48408"/>
    <n v="61673.72"/>
    <n v="61673.72"/>
    <n v="42416.31"/>
    <n v="41008.17"/>
  </r>
  <r>
    <x v="9"/>
    <x v="47"/>
    <x v="47"/>
    <x v="1"/>
    <s v="22"/>
    <n v="22700"/>
    <s v="Limpieza y aseo."/>
    <n v="370000"/>
    <n v="0"/>
    <n v="370000"/>
    <n v="369460.12"/>
    <n v="369460.12"/>
    <n v="183632.46"/>
    <n v="183632.46"/>
  </r>
  <r>
    <x v="9"/>
    <x v="47"/>
    <x v="47"/>
    <x v="1"/>
    <s v="22"/>
    <n v="22706"/>
    <s v="Estudios y trabajos técnicos."/>
    <n v="10000"/>
    <n v="0"/>
    <n v="10000"/>
    <n v="0"/>
    <n v="0"/>
    <n v="0"/>
    <n v="0"/>
  </r>
  <r>
    <x v="9"/>
    <x v="47"/>
    <x v="47"/>
    <x v="1"/>
    <s v="22"/>
    <n v="22799"/>
    <s v="Otros trabajos realizados por otras empresas y profes."/>
    <n v="3058121"/>
    <n v="34682.879999999997"/>
    <n v="3092803.88"/>
    <n v="2916138.77"/>
    <n v="2916138.77"/>
    <n v="1708347.29"/>
    <n v="1708347.29"/>
  </r>
  <r>
    <x v="9"/>
    <x v="47"/>
    <x v="47"/>
    <x v="1"/>
    <s v="23"/>
    <n v="23020"/>
    <s v="Dietas del personal no directivo"/>
    <n v="300"/>
    <n v="0"/>
    <n v="300"/>
    <n v="0"/>
    <n v="0"/>
    <n v="0"/>
    <n v="0"/>
  </r>
  <r>
    <x v="9"/>
    <x v="47"/>
    <x v="47"/>
    <x v="1"/>
    <s v="23"/>
    <n v="23120"/>
    <s v="Locomoción del personal no directivo."/>
    <n v="300"/>
    <n v="0"/>
    <n v="300"/>
    <n v="0"/>
    <n v="0"/>
    <n v="0"/>
    <n v="0"/>
  </r>
  <r>
    <x v="9"/>
    <x v="47"/>
    <x v="47"/>
    <x v="3"/>
    <s v="48"/>
    <n v="48000"/>
    <s v="Subvenciones a asociaciones y atenciones benéficas"/>
    <n v="53240"/>
    <n v="0"/>
    <n v="53240"/>
    <n v="51488.84"/>
    <n v="51488.84"/>
    <n v="51488.84"/>
    <n v="51488.84"/>
  </r>
  <r>
    <x v="9"/>
    <x v="47"/>
    <x v="47"/>
    <x v="3"/>
    <s v="48"/>
    <n v="48001"/>
    <s v="Atenc. beneficas ayuda a familias"/>
    <n v="101700"/>
    <n v="0"/>
    <n v="101700"/>
    <n v="101821.9"/>
    <n v="81362.679999999993"/>
    <n v="81099.179999999993"/>
    <n v="81099.179999999993"/>
  </r>
  <r>
    <x v="9"/>
    <x v="47"/>
    <x v="47"/>
    <x v="3"/>
    <s v="48"/>
    <n v="48099"/>
    <s v="Ayuda entidad asociativa"/>
    <n v="0"/>
    <n v="0"/>
    <n v="0"/>
    <n v="6000"/>
    <n v="6000"/>
    <n v="0"/>
    <n v="0"/>
  </r>
  <r>
    <x v="9"/>
    <x v="47"/>
    <x v="47"/>
    <x v="3"/>
    <s v="48"/>
    <n v="48968"/>
    <s v="Transf. Federación de asociaciones de personas sordas CyL"/>
    <n v="14850"/>
    <n v="0"/>
    <n v="14850"/>
    <n v="14850"/>
    <n v="14850"/>
    <n v="14850"/>
    <n v="14850"/>
  </r>
  <r>
    <x v="9"/>
    <x v="47"/>
    <x v="47"/>
    <x v="3"/>
    <s v="48"/>
    <n v="48970"/>
    <s v="Transf. Asociación Intern. Teléfono de la Esperanza"/>
    <n v="3500"/>
    <n v="0"/>
    <n v="3500"/>
    <n v="3500"/>
    <n v="3500"/>
    <n v="3500"/>
    <n v="3500"/>
  </r>
  <r>
    <x v="9"/>
    <x v="47"/>
    <x v="47"/>
    <x v="3"/>
    <s v="48"/>
    <n v="48971"/>
    <s v="Transf. Fundación Cauce"/>
    <n v="2970"/>
    <n v="0"/>
    <n v="2970"/>
    <n v="2970"/>
    <n v="2970"/>
    <n v="2970"/>
    <n v="2970"/>
  </r>
  <r>
    <x v="9"/>
    <x v="47"/>
    <x v="47"/>
    <x v="3"/>
    <s v="48"/>
    <n v="48972"/>
    <s v="Transf. Coordinadora O.N.G.D. Castilla y León"/>
    <n v="7700"/>
    <n v="0"/>
    <n v="7700"/>
    <n v="0"/>
    <n v="0"/>
    <n v="0"/>
    <n v="0"/>
  </r>
  <r>
    <x v="9"/>
    <x v="47"/>
    <x v="47"/>
    <x v="3"/>
    <s v="48"/>
    <n v="48974"/>
    <s v="Transf. Asociación familiares de enfermos de Alzheimer"/>
    <n v="5850"/>
    <n v="0"/>
    <n v="5850"/>
    <n v="0"/>
    <n v="0"/>
    <n v="0"/>
    <n v="0"/>
  </r>
  <r>
    <x v="9"/>
    <x v="47"/>
    <x v="47"/>
    <x v="3"/>
    <s v="48"/>
    <n v="48975"/>
    <s v="Transf. Asocición de voluntarios mayores de CyL"/>
    <n v="4000"/>
    <n v="0"/>
    <n v="4000"/>
    <n v="4000"/>
    <n v="4000"/>
    <n v="4000"/>
    <n v="4000"/>
  </r>
  <r>
    <x v="9"/>
    <x v="47"/>
    <x v="47"/>
    <x v="3"/>
    <s v="48"/>
    <n v="48976"/>
    <s v="Transf. UVA: alojamientos compartidos"/>
    <n v="1500"/>
    <n v="0"/>
    <n v="1500"/>
    <n v="1500"/>
    <n v="1500"/>
    <n v="1500"/>
    <n v="1500"/>
  </r>
  <r>
    <x v="9"/>
    <x v="47"/>
    <x v="47"/>
    <x v="3"/>
    <s v="48"/>
    <n v="48977"/>
    <s v="Transf. INEA: huertos ecológicos, envejecimiento activo"/>
    <n v="68000"/>
    <n v="0"/>
    <n v="68000"/>
    <n v="66000"/>
    <n v="66000"/>
    <n v="66000"/>
    <n v="66000"/>
  </r>
  <r>
    <x v="9"/>
    <x v="47"/>
    <x v="47"/>
    <x v="3"/>
    <s v="48"/>
    <n v="48978"/>
    <s v="Transf. A.C. Amigos Pueblo Saharaui CyL: vacaciones en paz"/>
    <n v="3000"/>
    <n v="0"/>
    <n v="3000"/>
    <n v="3000"/>
    <n v="3000"/>
    <n v="3000"/>
    <n v="3000"/>
  </r>
  <r>
    <x v="9"/>
    <x v="47"/>
    <x v="47"/>
    <x v="3"/>
    <s v="48"/>
    <n v="48982"/>
    <s v="Transf. Asociación COSOCIAL"/>
    <n v="3000"/>
    <n v="3000"/>
    <n v="6000"/>
    <n v="6000"/>
    <n v="6000"/>
    <n v="0"/>
    <n v="0"/>
  </r>
  <r>
    <x v="9"/>
    <x v="47"/>
    <x v="47"/>
    <x v="3"/>
    <s v="48"/>
    <n v="48991"/>
    <s v="Transf. Universidad de la Experiencia"/>
    <n v="3000"/>
    <n v="0"/>
    <n v="3000"/>
    <n v="3000"/>
    <n v="3000"/>
    <n v="3000"/>
    <n v="3000"/>
  </r>
  <r>
    <x v="9"/>
    <x v="47"/>
    <x v="47"/>
    <x v="3"/>
    <s v="48"/>
    <n v="48996"/>
    <s v="Transf. Asociación Fundación Rondilla Personas Adultas"/>
    <n v="25000"/>
    <n v="0"/>
    <n v="25000"/>
    <n v="25000"/>
    <n v="25000"/>
    <n v="25000"/>
    <n v="25000"/>
  </r>
  <r>
    <x v="9"/>
    <x v="47"/>
    <x v="47"/>
    <x v="3"/>
    <s v="48"/>
    <n v="48999"/>
    <s v="Otras transf. a Familias e Instituciones sin fines de lucro."/>
    <n v="67570"/>
    <n v="0"/>
    <n v="67570"/>
    <n v="67570"/>
    <n v="67570"/>
    <n v="48660"/>
    <n v="48660"/>
  </r>
  <r>
    <x v="9"/>
    <x v="47"/>
    <x v="47"/>
    <x v="3"/>
    <s v="49"/>
    <n v="49002"/>
    <s v="Transf. INCIDEM"/>
    <n v="20000"/>
    <n v="0"/>
    <n v="20000"/>
    <n v="0"/>
    <n v="0"/>
    <n v="0"/>
    <n v="0"/>
  </r>
  <r>
    <x v="9"/>
    <x v="47"/>
    <x v="47"/>
    <x v="3"/>
    <s v="49"/>
    <n v="49003"/>
    <s v="Transf. FUNDEMUCA"/>
    <n v="20000"/>
    <n v="0"/>
    <n v="20000"/>
    <n v="0"/>
    <n v="0"/>
    <n v="0"/>
    <n v="0"/>
  </r>
  <r>
    <x v="9"/>
    <x v="47"/>
    <x v="47"/>
    <x v="3"/>
    <s v="49"/>
    <n v="49099"/>
    <s v="Al exterior."/>
    <n v="455485"/>
    <n v="3000"/>
    <n v="458485"/>
    <n v="441485"/>
    <n v="13000"/>
    <n v="13000"/>
    <n v="13000"/>
  </r>
  <r>
    <x v="9"/>
    <x v="47"/>
    <x v="47"/>
    <x v="4"/>
    <s v="62"/>
    <n v="625"/>
    <s v="Mobiliario."/>
    <n v="0"/>
    <n v="15150"/>
    <n v="15150"/>
    <n v="11167.09"/>
    <n v="11167.09"/>
    <n v="0"/>
    <n v="0"/>
  </r>
  <r>
    <x v="9"/>
    <x v="47"/>
    <x v="47"/>
    <x v="4"/>
    <s v="63"/>
    <n v="632"/>
    <s v="Edificios y otras construcciones."/>
    <n v="2421461"/>
    <n v="267398.77"/>
    <n v="2688859.77"/>
    <n v="2589770.21"/>
    <n v="2589770.21"/>
    <n v="1848969.93"/>
    <n v="1848969.93"/>
  </r>
  <r>
    <x v="9"/>
    <x v="47"/>
    <x v="47"/>
    <x v="4"/>
    <s v="63"/>
    <n v="633"/>
    <s v="Maquinaria, instalaciones técnicas y utillaje."/>
    <n v="0"/>
    <n v="0"/>
    <n v="0"/>
    <n v="2855.2"/>
    <n v="2855.2"/>
    <n v="0"/>
    <n v="0"/>
  </r>
  <r>
    <x v="9"/>
    <x v="48"/>
    <x v="48"/>
    <x v="0"/>
    <s v="12"/>
    <n v="12000"/>
    <s v="Sueldos del Grupo A1."/>
    <n v="63307"/>
    <n v="0"/>
    <n v="63307"/>
    <n v="55035"/>
    <n v="55035"/>
    <n v="33497.08"/>
    <n v="33497.08"/>
  </r>
  <r>
    <x v="9"/>
    <x v="48"/>
    <x v="48"/>
    <x v="0"/>
    <s v="12"/>
    <n v="12001"/>
    <s v="Sueldos del Grupo A2."/>
    <n v="47716"/>
    <n v="0"/>
    <n v="47716"/>
    <n v="22000"/>
    <n v="22000"/>
    <n v="18578.400000000001"/>
    <n v="18578.400000000001"/>
  </r>
  <r>
    <x v="9"/>
    <x v="48"/>
    <x v="48"/>
    <x v="0"/>
    <s v="12"/>
    <n v="12003"/>
    <s v="Sueldos del Grupo C1."/>
    <n v="24363"/>
    <n v="0"/>
    <n v="24363"/>
    <n v="38030"/>
    <n v="38030"/>
    <n v="30132.58"/>
    <n v="30132.58"/>
  </r>
  <r>
    <x v="9"/>
    <x v="48"/>
    <x v="48"/>
    <x v="0"/>
    <s v="12"/>
    <n v="12004"/>
    <s v="Sueldos del Grupo C2."/>
    <n v="30977"/>
    <n v="0"/>
    <n v="30977"/>
    <n v="14000"/>
    <n v="14000"/>
    <n v="8249.33"/>
    <n v="8249.33"/>
  </r>
  <r>
    <x v="9"/>
    <x v="48"/>
    <x v="48"/>
    <x v="0"/>
    <s v="12"/>
    <n v="12006"/>
    <s v="Trienios."/>
    <n v="41561"/>
    <n v="0"/>
    <n v="41561"/>
    <n v="34000"/>
    <n v="34000"/>
    <n v="28121.49"/>
    <n v="28121.49"/>
  </r>
  <r>
    <x v="9"/>
    <x v="48"/>
    <x v="48"/>
    <x v="0"/>
    <s v="12"/>
    <n v="12100"/>
    <s v="Complemento de destino."/>
    <n v="109311"/>
    <n v="0"/>
    <n v="109311"/>
    <n v="88020"/>
    <n v="88020"/>
    <n v="55815.1"/>
    <n v="55815.1"/>
  </r>
  <r>
    <x v="9"/>
    <x v="48"/>
    <x v="48"/>
    <x v="0"/>
    <s v="12"/>
    <n v="12101"/>
    <s v="Complemento específico."/>
    <n v="272251"/>
    <n v="0"/>
    <n v="272251"/>
    <n v="254345"/>
    <n v="254345"/>
    <n v="161695.35999999999"/>
    <n v="161695.35999999999"/>
  </r>
  <r>
    <x v="9"/>
    <x v="48"/>
    <x v="48"/>
    <x v="0"/>
    <s v="12"/>
    <n v="12103"/>
    <s v="Otros complementos."/>
    <n v="18932"/>
    <n v="0"/>
    <n v="18932"/>
    <n v="21816.799999999999"/>
    <n v="21816.799999999999"/>
    <n v="14739.19"/>
    <n v="14739.19"/>
  </r>
  <r>
    <x v="9"/>
    <x v="48"/>
    <x v="48"/>
    <x v="0"/>
    <s v="13"/>
    <n v="13000"/>
    <s v="Retribuciones básicas."/>
    <n v="32668"/>
    <n v="0"/>
    <n v="32668"/>
    <n v="61100"/>
    <n v="61100"/>
    <n v="39759.769999999997"/>
    <n v="39759.769999999997"/>
  </r>
  <r>
    <x v="9"/>
    <x v="48"/>
    <x v="48"/>
    <x v="0"/>
    <s v="13"/>
    <n v="13002"/>
    <s v="Otras remuneraciones."/>
    <n v="28903"/>
    <n v="0"/>
    <n v="28903"/>
    <n v="43735.199999999997"/>
    <n v="43735.199999999997"/>
    <n v="37486.76"/>
    <n v="37486.76"/>
  </r>
  <r>
    <x v="9"/>
    <x v="48"/>
    <x v="48"/>
    <x v="1"/>
    <s v="20"/>
    <n v="203"/>
    <s v="Arrendamientos de maquinaria, instalaciones y utillaje."/>
    <n v="2468"/>
    <n v="0"/>
    <n v="2468"/>
    <n v="2056"/>
    <n v="2056"/>
    <n v="363.1"/>
    <n v="363.1"/>
  </r>
  <r>
    <x v="9"/>
    <x v="48"/>
    <x v="48"/>
    <x v="1"/>
    <s v="21"/>
    <n v="213"/>
    <s v="Reparación de maquinaria, instalaciones técnicas y utillaje."/>
    <n v="290"/>
    <n v="0"/>
    <n v="290"/>
    <n v="421.35"/>
    <n v="421.35"/>
    <n v="186.32"/>
    <n v="186.32"/>
  </r>
  <r>
    <x v="9"/>
    <x v="48"/>
    <x v="48"/>
    <x v="1"/>
    <s v="22"/>
    <n v="22699"/>
    <s v="Otros gastos diversos"/>
    <n v="10000"/>
    <n v="0"/>
    <n v="10000"/>
    <n v="10564.2"/>
    <n v="10564.2"/>
    <n v="2070"/>
    <n v="2070"/>
  </r>
  <r>
    <x v="9"/>
    <x v="48"/>
    <x v="48"/>
    <x v="1"/>
    <s v="22"/>
    <n v="22799"/>
    <s v="Otros trabajos realizados por otras empresas y profes."/>
    <n v="173440"/>
    <n v="0"/>
    <n v="173440"/>
    <n v="146435.73000000001"/>
    <n v="146435.73000000001"/>
    <n v="60335.55"/>
    <n v="60335.55"/>
  </r>
  <r>
    <x v="9"/>
    <x v="48"/>
    <x v="48"/>
    <x v="2"/>
    <s v="35"/>
    <n v="352"/>
    <s v="Intereses de demora."/>
    <n v="1500"/>
    <n v="0"/>
    <n v="1500"/>
    <n v="0"/>
    <n v="0"/>
    <n v="0"/>
    <n v="0"/>
  </r>
  <r>
    <x v="9"/>
    <x v="49"/>
    <x v="49"/>
    <x v="0"/>
    <s v="12"/>
    <n v="12001"/>
    <s v="Sueldos del Grupo A2."/>
    <n v="15905"/>
    <n v="0"/>
    <n v="15905"/>
    <n v="17000"/>
    <n v="17000"/>
    <n v="9348.84"/>
    <n v="9348.84"/>
  </r>
  <r>
    <x v="9"/>
    <x v="49"/>
    <x v="49"/>
    <x v="0"/>
    <s v="12"/>
    <n v="12004"/>
    <s v="Sueldos del Grupo C2."/>
    <n v="10326"/>
    <n v="0"/>
    <n v="10326"/>
    <n v="0"/>
    <n v="0"/>
    <n v="0"/>
    <n v="0"/>
  </r>
  <r>
    <x v="9"/>
    <x v="49"/>
    <x v="49"/>
    <x v="0"/>
    <s v="12"/>
    <n v="12006"/>
    <s v="Trienios."/>
    <n v="6350"/>
    <n v="0"/>
    <n v="6350"/>
    <n v="7500"/>
    <n v="7500"/>
    <n v="4071.94"/>
    <n v="4071.94"/>
  </r>
  <r>
    <x v="9"/>
    <x v="49"/>
    <x v="49"/>
    <x v="0"/>
    <s v="12"/>
    <n v="12100"/>
    <s v="Complemento de destino."/>
    <n v="17310"/>
    <n v="0"/>
    <n v="17310"/>
    <n v="12500"/>
    <n v="12500"/>
    <n v="7043.37"/>
    <n v="7043.37"/>
  </r>
  <r>
    <x v="9"/>
    <x v="49"/>
    <x v="49"/>
    <x v="0"/>
    <s v="12"/>
    <n v="12101"/>
    <s v="Complemento específico."/>
    <n v="45444"/>
    <n v="0"/>
    <n v="45444"/>
    <n v="33500"/>
    <n v="33500"/>
    <n v="23954.92"/>
    <n v="23954.92"/>
  </r>
  <r>
    <x v="9"/>
    <x v="49"/>
    <x v="49"/>
    <x v="0"/>
    <s v="12"/>
    <n v="12103"/>
    <s v="Otros complementos."/>
    <n v="2729"/>
    <n v="0"/>
    <n v="2729"/>
    <n v="3135.2"/>
    <n v="3135.2"/>
    <n v="1854.34"/>
    <n v="1854.34"/>
  </r>
  <r>
    <x v="9"/>
    <x v="49"/>
    <x v="49"/>
    <x v="0"/>
    <s v="13"/>
    <n v="13000"/>
    <s v="Retribuciones básicas."/>
    <n v="24325"/>
    <n v="0"/>
    <n v="24325"/>
    <n v="24000"/>
    <n v="24000"/>
    <n v="16350.85"/>
    <n v="16350.85"/>
  </r>
  <r>
    <x v="9"/>
    <x v="49"/>
    <x v="49"/>
    <x v="0"/>
    <s v="13"/>
    <n v="13002"/>
    <s v="Otras remuneraciones."/>
    <n v="24373"/>
    <n v="0"/>
    <n v="24373"/>
    <n v="23135.200000000001"/>
    <n v="23135.200000000001"/>
    <n v="16010.28"/>
    <n v="16010.28"/>
  </r>
  <r>
    <x v="9"/>
    <x v="49"/>
    <x v="49"/>
    <x v="1"/>
    <s v="21"/>
    <n v="212"/>
    <s v="Reparación de edificios y otras construcciones."/>
    <n v="7000"/>
    <n v="0"/>
    <n v="7000"/>
    <n v="5074.03"/>
    <n v="3037.27"/>
    <n v="2157.48"/>
    <n v="868.83"/>
  </r>
  <r>
    <x v="9"/>
    <x v="49"/>
    <x v="49"/>
    <x v="1"/>
    <s v="21"/>
    <n v="213"/>
    <s v="Reparación de maquinaria, instalaciones técnicas y utillaje."/>
    <n v="14050"/>
    <n v="0"/>
    <n v="14050"/>
    <n v="13815.53"/>
    <n v="13815.53"/>
    <n v="6273.48"/>
    <n v="5659.19"/>
  </r>
  <r>
    <x v="9"/>
    <x v="49"/>
    <x v="49"/>
    <x v="1"/>
    <s v="22"/>
    <n v="22100"/>
    <s v="Energía eléctrica."/>
    <n v="50000"/>
    <n v="0"/>
    <n v="50000"/>
    <n v="42500"/>
    <n v="42500"/>
    <n v="21453.72"/>
    <n v="21453.72"/>
  </r>
  <r>
    <x v="9"/>
    <x v="49"/>
    <x v="49"/>
    <x v="1"/>
    <s v="22"/>
    <n v="22613"/>
    <s v="Plan de Juventud"/>
    <n v="79500"/>
    <n v="0"/>
    <n v="79500"/>
    <n v="14463.65"/>
    <n v="14463.65"/>
    <n v="7166.01"/>
    <n v="7166.01"/>
  </r>
  <r>
    <x v="9"/>
    <x v="49"/>
    <x v="49"/>
    <x v="1"/>
    <s v="22"/>
    <n v="22615"/>
    <s v="Plan Municipal Drogas"/>
    <n v="10000"/>
    <n v="0"/>
    <n v="10000"/>
    <n v="4053.56"/>
    <n v="4053.56"/>
    <n v="2420.06"/>
    <n v="2420.06"/>
  </r>
  <r>
    <x v="9"/>
    <x v="49"/>
    <x v="49"/>
    <x v="1"/>
    <s v="22"/>
    <n v="22699"/>
    <s v="Otros gastos diversos"/>
    <n v="3500"/>
    <n v="0"/>
    <n v="3500"/>
    <n v="4925.6899999999996"/>
    <n v="4925.6899999999996"/>
    <n v="2763.64"/>
    <n v="2763.64"/>
  </r>
  <r>
    <x v="9"/>
    <x v="49"/>
    <x v="49"/>
    <x v="1"/>
    <s v="22"/>
    <n v="22700"/>
    <s v="Limpieza y aseo."/>
    <n v="58800"/>
    <n v="0"/>
    <n v="58800"/>
    <n v="58723.72"/>
    <n v="58723.72"/>
    <n v="34255.480000000003"/>
    <n v="29361.84"/>
  </r>
  <r>
    <x v="9"/>
    <x v="49"/>
    <x v="49"/>
    <x v="1"/>
    <s v="22"/>
    <n v="22799"/>
    <s v="Otros trabajos realizados por otras empresas y profes."/>
    <n v="887472"/>
    <n v="0"/>
    <n v="887472"/>
    <n v="851032.54"/>
    <n v="851032.54"/>
    <n v="482477.08"/>
    <n v="433966.84"/>
  </r>
  <r>
    <x v="9"/>
    <x v="49"/>
    <x v="49"/>
    <x v="3"/>
    <s v="48"/>
    <n v="48000"/>
    <s v="Subvenciones a asociaciones y atenciones benéficas"/>
    <n v="131065"/>
    <n v="0"/>
    <n v="131065"/>
    <n v="126325"/>
    <n v="126325"/>
    <n v="126325"/>
    <n v="126325"/>
  </r>
  <r>
    <x v="9"/>
    <x v="49"/>
    <x v="49"/>
    <x v="3"/>
    <s v="48"/>
    <n v="48926"/>
    <s v="Transf. Consejo Local de la Juventud.- Actividad ordinaria"/>
    <n v="0"/>
    <n v="0"/>
    <n v="0"/>
    <n v="58500"/>
    <n v="58500"/>
    <n v="58500"/>
    <n v="58500"/>
  </r>
  <r>
    <x v="9"/>
    <x v="49"/>
    <x v="49"/>
    <x v="3"/>
    <s v="48"/>
    <n v="48927"/>
    <s v="Transf. Convenio con la Cámara de Comercio"/>
    <n v="6500"/>
    <n v="0"/>
    <n v="6500"/>
    <n v="6500"/>
    <n v="6500"/>
    <n v="0"/>
    <n v="0"/>
  </r>
  <r>
    <x v="9"/>
    <x v="49"/>
    <x v="49"/>
    <x v="3"/>
    <s v="48"/>
    <n v="48997"/>
    <s v="Trasnf. Convenio SONDERSLAND"/>
    <n v="7500"/>
    <n v="0"/>
    <n v="7500"/>
    <n v="0"/>
    <n v="0"/>
    <n v="0"/>
    <n v="0"/>
  </r>
  <r>
    <x v="9"/>
    <x v="49"/>
    <x v="49"/>
    <x v="3"/>
    <s v="48"/>
    <n v="48999"/>
    <s v="Otras transf. a Familias e Instituciones sin fines de lucro."/>
    <n v="58500"/>
    <n v="0"/>
    <n v="58500"/>
    <n v="0"/>
    <n v="0"/>
    <n v="0"/>
    <n v="0"/>
  </r>
  <r>
    <x v="9"/>
    <x v="49"/>
    <x v="49"/>
    <x v="4"/>
    <s v="62"/>
    <n v="622"/>
    <s v="Edificios y otras construcciones."/>
    <n v="20000"/>
    <n v="0"/>
    <n v="20000"/>
    <n v="20000"/>
    <n v="0"/>
    <n v="0"/>
    <n v="0"/>
  </r>
  <r>
    <x v="9"/>
    <x v="50"/>
    <x v="50"/>
    <x v="0"/>
    <s v="12"/>
    <n v="12000"/>
    <s v="Sueldos del Grupo A1."/>
    <n v="36175"/>
    <n v="0"/>
    <n v="36175"/>
    <n v="19000"/>
    <n v="19000"/>
    <n v="11953.97"/>
    <n v="11953.97"/>
  </r>
  <r>
    <x v="9"/>
    <x v="50"/>
    <x v="50"/>
    <x v="0"/>
    <s v="12"/>
    <n v="12001"/>
    <s v="Sueldos del Grupo A2."/>
    <n v="47716"/>
    <n v="0"/>
    <n v="47716"/>
    <n v="54900.27"/>
    <n v="54900.27"/>
    <n v="19167.560000000001"/>
    <n v="19167.560000000001"/>
  </r>
  <r>
    <x v="9"/>
    <x v="50"/>
    <x v="50"/>
    <x v="0"/>
    <s v="12"/>
    <n v="12003"/>
    <s v="Sueldos del Grupo C1."/>
    <n v="0"/>
    <n v="0"/>
    <n v="0"/>
    <n v="13000"/>
    <n v="13000"/>
    <n v="7983.46"/>
    <n v="7983.46"/>
  </r>
  <r>
    <x v="9"/>
    <x v="50"/>
    <x v="50"/>
    <x v="0"/>
    <s v="12"/>
    <n v="12004"/>
    <s v="Sueldos del Grupo C2."/>
    <n v="20651"/>
    <n v="0"/>
    <n v="20651"/>
    <n v="22454"/>
    <n v="22454"/>
    <n v="9383.77"/>
    <n v="9383.77"/>
  </r>
  <r>
    <x v="9"/>
    <x v="50"/>
    <x v="50"/>
    <x v="0"/>
    <s v="12"/>
    <n v="12006"/>
    <s v="Trienios."/>
    <n v="8174"/>
    <n v="0"/>
    <n v="8174"/>
    <n v="7000"/>
    <n v="7000"/>
    <n v="5335.89"/>
    <n v="5335.89"/>
  </r>
  <r>
    <x v="9"/>
    <x v="50"/>
    <x v="50"/>
    <x v="0"/>
    <s v="12"/>
    <n v="12100"/>
    <s v="Complemento de destino."/>
    <n v="56443"/>
    <n v="0"/>
    <n v="56443"/>
    <n v="40998.54"/>
    <n v="40998.54"/>
    <n v="27734.33"/>
    <n v="27734.33"/>
  </r>
  <r>
    <x v="9"/>
    <x v="50"/>
    <x v="50"/>
    <x v="0"/>
    <s v="12"/>
    <n v="12101"/>
    <s v="Complemento específico."/>
    <n v="142080"/>
    <n v="0"/>
    <n v="142080"/>
    <n v="87852.3"/>
    <n v="87852.3"/>
    <n v="66600.75"/>
    <n v="66600.75"/>
  </r>
  <r>
    <x v="9"/>
    <x v="50"/>
    <x v="50"/>
    <x v="0"/>
    <s v="12"/>
    <n v="12103"/>
    <s v="Otros complementos."/>
    <n v="1467"/>
    <n v="0"/>
    <n v="1467"/>
    <n v="4935.2"/>
    <n v="4935.2"/>
    <n v="2761.53"/>
    <n v="2761.53"/>
  </r>
  <r>
    <x v="9"/>
    <x v="50"/>
    <x v="50"/>
    <x v="0"/>
    <s v="13"/>
    <n v="13000"/>
    <s v="Retribuciones básicas."/>
    <n v="32668"/>
    <n v="0"/>
    <n v="32668"/>
    <n v="5000"/>
    <n v="5000"/>
    <n v="4048.91"/>
    <n v="4048.91"/>
  </r>
  <r>
    <x v="9"/>
    <x v="50"/>
    <x v="50"/>
    <x v="0"/>
    <s v="13"/>
    <n v="13002"/>
    <s v="Otras remuneraciones."/>
    <n v="27948"/>
    <n v="0"/>
    <n v="27948"/>
    <n v="51135.199999999997"/>
    <n v="51135.199999999997"/>
    <n v="34683.47"/>
    <n v="34683.47"/>
  </r>
  <r>
    <x v="9"/>
    <x v="50"/>
    <x v="50"/>
    <x v="1"/>
    <s v="20"/>
    <n v="203"/>
    <s v="Arrendamientos de maquinaria, instalaciones y utillaje."/>
    <n v="2231"/>
    <n v="0"/>
    <n v="2231"/>
    <n v="1859"/>
    <n v="1859"/>
    <n v="608.51"/>
    <n v="478.13"/>
  </r>
  <r>
    <x v="9"/>
    <x v="50"/>
    <x v="50"/>
    <x v="1"/>
    <s v="21"/>
    <n v="212"/>
    <s v="Reparación de edificios y otras construcciones."/>
    <n v="2500"/>
    <n v="0"/>
    <n v="2500"/>
    <n v="2134.0100000000002"/>
    <n v="262.67"/>
    <n v="262.67"/>
    <n v="262.67"/>
  </r>
  <r>
    <x v="9"/>
    <x v="50"/>
    <x v="50"/>
    <x v="1"/>
    <s v="21"/>
    <n v="213"/>
    <s v="Reparación de maquinaria, instalaciones técnicas y utillaje."/>
    <n v="4138"/>
    <n v="0"/>
    <n v="4138"/>
    <n v="3455.28"/>
    <n v="3455.28"/>
    <n v="1905.7"/>
    <n v="1771.44"/>
  </r>
  <r>
    <x v="9"/>
    <x v="50"/>
    <x v="50"/>
    <x v="1"/>
    <s v="22"/>
    <n v="22100"/>
    <s v="Energía eléctrica."/>
    <n v="4000"/>
    <n v="0"/>
    <n v="4000"/>
    <n v="4000"/>
    <n v="4000"/>
    <n v="1563.83"/>
    <n v="1563.83"/>
  </r>
  <r>
    <x v="9"/>
    <x v="50"/>
    <x v="50"/>
    <x v="1"/>
    <s v="22"/>
    <n v="22102"/>
    <s v="Gas."/>
    <n v="5500"/>
    <n v="0"/>
    <n v="5500"/>
    <n v="4200"/>
    <n v="4200"/>
    <n v="2375.66"/>
    <n v="2375.66"/>
  </r>
  <r>
    <x v="9"/>
    <x v="50"/>
    <x v="50"/>
    <x v="1"/>
    <s v="22"/>
    <n v="22611"/>
    <s v="Plan contra la violencia de género e igualdad de oportunidad"/>
    <n v="50000"/>
    <n v="0"/>
    <n v="50000"/>
    <n v="29687.37"/>
    <n v="29687.37"/>
    <n v="19941.759999999998"/>
    <n v="19620.509999999998"/>
  </r>
  <r>
    <x v="9"/>
    <x v="50"/>
    <x v="50"/>
    <x v="1"/>
    <s v="22"/>
    <n v="22619"/>
    <s v="Actuaciones de Conciliación"/>
    <n v="5900"/>
    <n v="0"/>
    <n v="5900"/>
    <n v="0"/>
    <n v="0"/>
    <n v="0"/>
    <n v="0"/>
  </r>
  <r>
    <x v="9"/>
    <x v="50"/>
    <x v="50"/>
    <x v="1"/>
    <s v="22"/>
    <n v="22620"/>
    <s v="Actuaciones de Inserción Laboral"/>
    <n v="75000"/>
    <n v="0"/>
    <n v="75000"/>
    <n v="68407.95"/>
    <n v="51094.400000000001"/>
    <n v="49473.48"/>
    <n v="49473.48"/>
  </r>
  <r>
    <x v="9"/>
    <x v="50"/>
    <x v="50"/>
    <x v="1"/>
    <s v="22"/>
    <n v="22621"/>
    <s v="Actuaciones por la diversidad"/>
    <n v="20000"/>
    <n v="0"/>
    <n v="20000"/>
    <n v="2738.15"/>
    <n v="2738.15"/>
    <n v="2124.15"/>
    <n v="2124.15"/>
  </r>
  <r>
    <x v="9"/>
    <x v="50"/>
    <x v="50"/>
    <x v="1"/>
    <s v="22"/>
    <n v="22699"/>
    <s v="Otros gastos diversos"/>
    <n v="0"/>
    <n v="0"/>
    <n v="0"/>
    <n v="913.31"/>
    <n v="913.31"/>
    <n v="0"/>
    <n v="0"/>
  </r>
  <r>
    <x v="9"/>
    <x v="50"/>
    <x v="50"/>
    <x v="1"/>
    <s v="22"/>
    <n v="22700"/>
    <s v="Limpieza y aseo."/>
    <n v="6515"/>
    <n v="0"/>
    <n v="6515"/>
    <n v="6611.44"/>
    <n v="6611.44"/>
    <n v="3257.34"/>
    <n v="3257.34"/>
  </r>
  <r>
    <x v="9"/>
    <x v="50"/>
    <x v="50"/>
    <x v="1"/>
    <s v="22"/>
    <n v="22706"/>
    <s v="Estudios y trabajos técnicos."/>
    <n v="18000"/>
    <n v="0"/>
    <n v="18000"/>
    <n v="0"/>
    <n v="0"/>
    <n v="0"/>
    <n v="0"/>
  </r>
  <r>
    <x v="9"/>
    <x v="50"/>
    <x v="50"/>
    <x v="1"/>
    <s v="22"/>
    <n v="22799"/>
    <s v="Otros trabajos realizados por otras empresas y profes."/>
    <n v="217406"/>
    <n v="0"/>
    <n v="217406"/>
    <n v="177612.52"/>
    <n v="177612.52"/>
    <n v="70034.100000000006"/>
    <n v="66986.350000000006"/>
  </r>
  <r>
    <x v="9"/>
    <x v="50"/>
    <x v="50"/>
    <x v="1"/>
    <s v="23"/>
    <n v="23020"/>
    <s v="Dietas del personal no directivo"/>
    <n v="500"/>
    <n v="0"/>
    <n v="500"/>
    <n v="0"/>
    <n v="0"/>
    <n v="0"/>
    <n v="0"/>
  </r>
  <r>
    <x v="9"/>
    <x v="50"/>
    <x v="50"/>
    <x v="1"/>
    <s v="23"/>
    <n v="23120"/>
    <s v="Locomoción del personal no directivo."/>
    <n v="500"/>
    <n v="0"/>
    <n v="500"/>
    <n v="0"/>
    <n v="0"/>
    <n v="0"/>
    <n v="0"/>
  </r>
  <r>
    <x v="9"/>
    <x v="50"/>
    <x v="50"/>
    <x v="3"/>
    <s v="48"/>
    <n v="48000"/>
    <s v="Subvenciones a asociaciones y atenciones benéficas"/>
    <n v="42500"/>
    <n v="0"/>
    <n v="42500"/>
    <n v="44134.42"/>
    <n v="44134.42"/>
    <n v="44134.42"/>
    <n v="44134.42"/>
  </r>
  <r>
    <x v="9"/>
    <x v="50"/>
    <x v="50"/>
    <x v="3"/>
    <s v="48"/>
    <n v="48931"/>
    <s v="Transf. Asociación Rosa Chacel"/>
    <n v="6100"/>
    <n v="0"/>
    <n v="6100"/>
    <n v="0"/>
    <n v="0"/>
    <n v="0"/>
    <n v="0"/>
  </r>
  <r>
    <x v="9"/>
    <x v="50"/>
    <x v="50"/>
    <x v="3"/>
    <s v="48"/>
    <n v="48934"/>
    <s v="Transf. semana de la diversidad"/>
    <n v="36500"/>
    <n v="0"/>
    <n v="36500"/>
    <n v="0"/>
    <n v="0"/>
    <n v="0"/>
    <n v="0"/>
  </r>
  <r>
    <x v="9"/>
    <x v="50"/>
    <x v="50"/>
    <x v="3"/>
    <s v="48"/>
    <n v="48938"/>
    <s v="Transf. Secretariado Gitano: proyecto POISES"/>
    <n v="5000"/>
    <n v="0"/>
    <n v="5000"/>
    <n v="5000"/>
    <n v="5000"/>
    <n v="5000"/>
    <n v="0"/>
  </r>
  <r>
    <x v="9"/>
    <x v="50"/>
    <x v="50"/>
    <x v="3"/>
    <s v="48"/>
    <n v="48939"/>
    <s v="Transf. ASIES"/>
    <n v="3000"/>
    <n v="0"/>
    <n v="3000"/>
    <n v="3000"/>
    <n v="3000"/>
    <n v="3000"/>
    <n v="3000"/>
  </r>
  <r>
    <x v="9"/>
    <x v="50"/>
    <x v="50"/>
    <x v="3"/>
    <s v="48"/>
    <n v="48941"/>
    <s v="Transf. Foro Feminista"/>
    <n v="3500"/>
    <n v="0"/>
    <n v="3500"/>
    <n v="3500"/>
    <n v="3500"/>
    <n v="3500"/>
    <n v="0"/>
  </r>
  <r>
    <x v="9"/>
    <x v="50"/>
    <x v="50"/>
    <x v="3"/>
    <s v="48"/>
    <n v="48973"/>
    <s v="Transf. Red Madre"/>
    <n v="10000"/>
    <n v="0"/>
    <n v="10000"/>
    <n v="10000"/>
    <n v="10000"/>
    <n v="10000"/>
    <n v="0"/>
  </r>
  <r>
    <x v="9"/>
    <x v="50"/>
    <x v="50"/>
    <x v="3"/>
    <s v="48"/>
    <n v="48981"/>
    <s v="Transf. PROCOMAR Valladolid Acoge"/>
    <n v="12000"/>
    <n v="0"/>
    <n v="12000"/>
    <n v="12000"/>
    <n v="12000"/>
    <n v="12000"/>
    <n v="12000"/>
  </r>
  <r>
    <x v="9"/>
    <x v="50"/>
    <x v="50"/>
    <x v="3"/>
    <s v="48"/>
    <n v="48999"/>
    <s v="Otras transf. a Familias e Instituciones sin fines de lucro."/>
    <n v="41900"/>
    <n v="0"/>
    <n v="41900"/>
    <n v="28350"/>
    <n v="28350"/>
    <n v="17350"/>
    <n v="17350"/>
  </r>
  <r>
    <x v="9"/>
    <x v="51"/>
    <x v="51"/>
    <x v="0"/>
    <s v="12"/>
    <n v="12003"/>
    <s v="Sueldos del Grupo C1."/>
    <n v="12182"/>
    <n v="0"/>
    <n v="12182"/>
    <n v="10000"/>
    <n v="10000"/>
    <n v="7983.46"/>
    <n v="7983.46"/>
  </r>
  <r>
    <x v="9"/>
    <x v="51"/>
    <x v="51"/>
    <x v="0"/>
    <s v="12"/>
    <n v="12006"/>
    <s v="Trienios."/>
    <n v="5349"/>
    <n v="0"/>
    <n v="5349"/>
    <n v="4600"/>
    <n v="4600"/>
    <n v="3505.56"/>
    <n v="3505.56"/>
  </r>
  <r>
    <x v="9"/>
    <x v="51"/>
    <x v="51"/>
    <x v="0"/>
    <s v="12"/>
    <n v="12100"/>
    <s v="Complemento de destino."/>
    <n v="7586"/>
    <n v="0"/>
    <n v="7586"/>
    <n v="8000"/>
    <n v="8000"/>
    <n v="4950.09"/>
    <n v="4950.09"/>
  </r>
  <r>
    <x v="9"/>
    <x v="51"/>
    <x v="51"/>
    <x v="0"/>
    <s v="12"/>
    <n v="12101"/>
    <s v="Complemento específico."/>
    <n v="15016"/>
    <n v="0"/>
    <n v="15016"/>
    <n v="12000"/>
    <n v="12000"/>
    <n v="9797.85"/>
    <n v="9797.85"/>
  </r>
  <r>
    <x v="9"/>
    <x v="51"/>
    <x v="51"/>
    <x v="0"/>
    <s v="12"/>
    <n v="12103"/>
    <s v="Otros complementos."/>
    <n v="2510"/>
    <n v="0"/>
    <n v="2510"/>
    <n v="2835.2"/>
    <n v="2835.2"/>
    <n v="1757.48"/>
    <n v="1757.48"/>
  </r>
  <r>
    <x v="9"/>
    <x v="51"/>
    <x v="51"/>
    <x v="0"/>
    <s v="14"/>
    <n v="143"/>
    <s v="Otro personal."/>
    <n v="148000"/>
    <n v="342389.4"/>
    <n v="490389.4"/>
    <n v="421056"/>
    <n v="421056"/>
    <n v="324429.67"/>
    <n v="324429.67"/>
  </r>
  <r>
    <x v="9"/>
    <x v="51"/>
    <x v="51"/>
    <x v="1"/>
    <s v="20"/>
    <n v="203"/>
    <s v="Arrendamientos de maquinaria, instalaciones y utillaje."/>
    <n v="2935"/>
    <n v="0"/>
    <n v="2935"/>
    <n v="1612"/>
    <n v="1612"/>
    <n v="287.95999999999998"/>
    <n v="287.95999999999998"/>
  </r>
  <r>
    <x v="9"/>
    <x v="51"/>
    <x v="51"/>
    <x v="1"/>
    <s v="20"/>
    <n v="204"/>
    <s v="Arrendamientos de material de transporte."/>
    <n v="700"/>
    <n v="0"/>
    <n v="700"/>
    <n v="0"/>
    <n v="0"/>
    <n v="0"/>
    <n v="0"/>
  </r>
  <r>
    <x v="9"/>
    <x v="51"/>
    <x v="51"/>
    <x v="1"/>
    <s v="21"/>
    <n v="212"/>
    <s v="Reparación de edificios y otras construcciones."/>
    <n v="5000"/>
    <n v="0"/>
    <n v="5000"/>
    <n v="4500"/>
    <n v="3027.34"/>
    <n v="2674.89"/>
    <n v="2674.89"/>
  </r>
  <r>
    <x v="9"/>
    <x v="51"/>
    <x v="51"/>
    <x v="1"/>
    <s v="21"/>
    <n v="213"/>
    <s v="Reparación de maquinaria, instalaciones técnicas y utillaje."/>
    <n v="8075"/>
    <n v="200"/>
    <n v="8275"/>
    <n v="11632.61"/>
    <n v="8894.93"/>
    <n v="6178.37"/>
    <n v="6178.37"/>
  </r>
  <r>
    <x v="9"/>
    <x v="51"/>
    <x v="51"/>
    <x v="1"/>
    <s v="21"/>
    <n v="214"/>
    <s v="Reparación de elementos de transporte."/>
    <n v="8000"/>
    <n v="0"/>
    <n v="8000"/>
    <n v="5000"/>
    <n v="0"/>
    <n v="0"/>
    <n v="0"/>
  </r>
  <r>
    <x v="9"/>
    <x v="51"/>
    <x v="51"/>
    <x v="1"/>
    <s v="22"/>
    <n v="22001"/>
    <s v="Prensa, revistas, libros y otras publicaciones."/>
    <n v="0"/>
    <n v="3300"/>
    <n v="3300"/>
    <n v="2139.6"/>
    <n v="2139.6"/>
    <n v="2139.6"/>
    <n v="2139.6"/>
  </r>
  <r>
    <x v="9"/>
    <x v="51"/>
    <x v="51"/>
    <x v="1"/>
    <s v="22"/>
    <n v="22100"/>
    <s v="Energía eléctrica."/>
    <n v="10000"/>
    <n v="0"/>
    <n v="10000"/>
    <n v="10000"/>
    <n v="10000"/>
    <n v="4350.93"/>
    <n v="4350.93"/>
  </r>
  <r>
    <x v="9"/>
    <x v="51"/>
    <x v="51"/>
    <x v="1"/>
    <s v="22"/>
    <n v="22102"/>
    <s v="Gas."/>
    <n v="15500"/>
    <n v="0"/>
    <n v="15500"/>
    <n v="13645.48"/>
    <n v="13645.48"/>
    <n v="13244.31"/>
    <n v="13244.31"/>
  </r>
  <r>
    <x v="9"/>
    <x v="51"/>
    <x v="51"/>
    <x v="1"/>
    <s v="22"/>
    <n v="22103"/>
    <s v="Combustibles y carburantes."/>
    <n v="3050"/>
    <n v="0"/>
    <n v="3050"/>
    <n v="3050"/>
    <n v="3050"/>
    <n v="0"/>
    <n v="0"/>
  </r>
  <r>
    <x v="9"/>
    <x v="51"/>
    <x v="51"/>
    <x v="1"/>
    <s v="22"/>
    <n v="22104"/>
    <s v="Vestuario."/>
    <n v="0"/>
    <n v="4100"/>
    <n v="4100"/>
    <n v="6435.45"/>
    <n v="6435.45"/>
    <n v="4426.6099999999997"/>
    <n v="4426.6099999999997"/>
  </r>
  <r>
    <x v="9"/>
    <x v="51"/>
    <x v="51"/>
    <x v="1"/>
    <s v="22"/>
    <n v="22110"/>
    <s v="Productos de limpieza y aseo."/>
    <n v="600"/>
    <n v="100"/>
    <n v="700"/>
    <n v="700"/>
    <n v="700"/>
    <n v="404.77"/>
    <n v="404.77"/>
  </r>
  <r>
    <x v="9"/>
    <x v="51"/>
    <x v="51"/>
    <x v="1"/>
    <s v="22"/>
    <n v="22199"/>
    <s v="Otros suministros."/>
    <n v="6740"/>
    <n v="10153.36"/>
    <n v="16893.36"/>
    <n v="20921.509999999998"/>
    <n v="14979.17"/>
    <n v="9975.81"/>
    <n v="9975.81"/>
  </r>
  <r>
    <x v="9"/>
    <x v="51"/>
    <x v="51"/>
    <x v="1"/>
    <s v="22"/>
    <n v="223"/>
    <s v="Transportes."/>
    <n v="500"/>
    <n v="0"/>
    <n v="500"/>
    <n v="825"/>
    <n v="825"/>
    <n v="165"/>
    <n v="165"/>
  </r>
  <r>
    <x v="9"/>
    <x v="51"/>
    <x v="51"/>
    <x v="1"/>
    <s v="22"/>
    <n v="22699"/>
    <s v="Otros gastos diversos"/>
    <n v="5000"/>
    <n v="4000"/>
    <n v="9000"/>
    <n v="1833.9"/>
    <n v="1833.9"/>
    <n v="1833.89"/>
    <n v="1833.89"/>
  </r>
  <r>
    <x v="9"/>
    <x v="51"/>
    <x v="51"/>
    <x v="1"/>
    <s v="22"/>
    <n v="22700"/>
    <s v="Limpieza y aseo."/>
    <n v="23412"/>
    <n v="0"/>
    <n v="23412"/>
    <n v="23215.29"/>
    <n v="23215.29"/>
    <n v="13541.99"/>
    <n v="11607.42"/>
  </r>
  <r>
    <x v="9"/>
    <x v="51"/>
    <x v="51"/>
    <x v="1"/>
    <s v="22"/>
    <n v="22706"/>
    <s v="Estudios y trabajos técnicos."/>
    <n v="2025"/>
    <n v="1100"/>
    <n v="3125"/>
    <n v="3685.73"/>
    <n v="3685.73"/>
    <n v="2022.04"/>
    <n v="2022.04"/>
  </r>
  <r>
    <x v="9"/>
    <x v="51"/>
    <x v="51"/>
    <x v="1"/>
    <s v="22"/>
    <n v="22799"/>
    <s v="Otros trabajos realizados por otras empresas y profes."/>
    <n v="105500"/>
    <n v="0"/>
    <n v="105500"/>
    <n v="105350"/>
    <n v="105350"/>
    <n v="9351.2800000000007"/>
    <n v="9351.2800000000007"/>
  </r>
  <r>
    <x v="9"/>
    <x v="51"/>
    <x v="51"/>
    <x v="3"/>
    <s v="48"/>
    <n v="48983"/>
    <s v="Transf. Fundación Secretariado General Gitano"/>
    <n v="20000"/>
    <n v="0"/>
    <n v="20000"/>
    <n v="20000"/>
    <n v="20000"/>
    <n v="20000"/>
    <n v="20000"/>
  </r>
  <r>
    <x v="9"/>
    <x v="51"/>
    <x v="51"/>
    <x v="3"/>
    <s v="48"/>
    <n v="48984"/>
    <s v="Transf. Cruz Roja Española"/>
    <n v="20882"/>
    <n v="0"/>
    <n v="20882"/>
    <n v="20882"/>
    <n v="20882"/>
    <n v="20882"/>
    <n v="20882"/>
  </r>
  <r>
    <x v="9"/>
    <x v="51"/>
    <x v="51"/>
    <x v="3"/>
    <s v="48"/>
    <n v="48985"/>
    <s v="Transf. Fundación Juan Soñador"/>
    <n v="0"/>
    <n v="0"/>
    <n v="0"/>
    <n v="0"/>
    <n v="0"/>
    <n v="0"/>
    <n v="0"/>
  </r>
  <r>
    <x v="9"/>
    <x v="51"/>
    <x v="51"/>
    <x v="3"/>
    <s v="48"/>
    <n v="48999"/>
    <s v="Otras transf. a Familias e Instituciones sin fines de lucro."/>
    <n v="150000"/>
    <n v="5000"/>
    <n v="155000"/>
    <n v="155000"/>
    <n v="155000"/>
    <n v="155000"/>
    <n v="155000"/>
  </r>
  <r>
    <x v="10"/>
    <x v="52"/>
    <x v="52"/>
    <x v="0"/>
    <s v="12"/>
    <n v="12000"/>
    <s v="Sueldos del Grupo A1."/>
    <n v="99482"/>
    <n v="0"/>
    <n v="99482"/>
    <n v="72000"/>
    <n v="72000"/>
    <n v="39056.949999999997"/>
    <n v="39056.949999999997"/>
  </r>
  <r>
    <x v="10"/>
    <x v="52"/>
    <x v="52"/>
    <x v="0"/>
    <s v="12"/>
    <n v="12001"/>
    <s v="Sueldos del Grupo A2."/>
    <n v="15905"/>
    <n v="0"/>
    <n v="15905"/>
    <n v="15000"/>
    <n v="15000"/>
    <n v="10470.99"/>
    <n v="10470.99"/>
  </r>
  <r>
    <x v="10"/>
    <x v="52"/>
    <x v="52"/>
    <x v="0"/>
    <s v="12"/>
    <n v="12004"/>
    <s v="Sueldos del Grupo C2."/>
    <n v="30977"/>
    <n v="0"/>
    <n v="30977"/>
    <n v="27500"/>
    <n v="27500"/>
    <n v="16670.68"/>
    <n v="16670.68"/>
  </r>
  <r>
    <x v="10"/>
    <x v="52"/>
    <x v="52"/>
    <x v="0"/>
    <s v="12"/>
    <n v="12006"/>
    <s v="Trienios."/>
    <n v="17727"/>
    <n v="0"/>
    <n v="17727"/>
    <n v="17000"/>
    <n v="17000"/>
    <n v="11636.19"/>
    <n v="11636.19"/>
  </r>
  <r>
    <x v="10"/>
    <x v="52"/>
    <x v="52"/>
    <x v="0"/>
    <s v="12"/>
    <n v="12100"/>
    <s v="Complemento de destino."/>
    <n v="96461"/>
    <n v="0"/>
    <n v="96461"/>
    <n v="71447"/>
    <n v="71447"/>
    <n v="44758.73"/>
    <n v="44758.73"/>
  </r>
  <r>
    <x v="10"/>
    <x v="52"/>
    <x v="52"/>
    <x v="0"/>
    <s v="12"/>
    <n v="12101"/>
    <s v="Complemento específico."/>
    <n v="243814"/>
    <n v="0"/>
    <n v="243814"/>
    <n v="157044"/>
    <n v="157044"/>
    <n v="124957.44"/>
    <n v="124957.44"/>
  </r>
  <r>
    <x v="10"/>
    <x v="52"/>
    <x v="52"/>
    <x v="0"/>
    <s v="12"/>
    <n v="12103"/>
    <s v="Otros complementos."/>
    <n v="6028"/>
    <n v="0"/>
    <n v="6028"/>
    <n v="11702.66"/>
    <n v="11702.66"/>
    <n v="7238.95"/>
    <n v="7238.95"/>
  </r>
  <r>
    <x v="10"/>
    <x v="52"/>
    <x v="52"/>
    <x v="0"/>
    <s v="13"/>
    <n v="13000"/>
    <s v="Retribuciones básicas."/>
    <n v="50646"/>
    <n v="0"/>
    <n v="50646"/>
    <n v="37000"/>
    <n v="37000"/>
    <n v="33399.19"/>
    <n v="33399.19"/>
  </r>
  <r>
    <x v="10"/>
    <x v="52"/>
    <x v="52"/>
    <x v="0"/>
    <s v="13"/>
    <n v="13002"/>
    <s v="Otras remuneraciones."/>
    <n v="42924"/>
    <n v="0"/>
    <n v="42924"/>
    <n v="30405.599999999999"/>
    <n v="30405.599999999999"/>
    <n v="27998.25"/>
    <n v="27998.25"/>
  </r>
  <r>
    <x v="10"/>
    <x v="52"/>
    <x v="52"/>
    <x v="1"/>
    <s v="20"/>
    <n v="203"/>
    <s v="Arrendamientos de maquinaria, instalaciones y utillaje."/>
    <n v="500"/>
    <n v="-210"/>
    <n v="290"/>
    <n v="0"/>
    <n v="0"/>
    <n v="0"/>
    <n v="0"/>
  </r>
  <r>
    <x v="10"/>
    <x v="52"/>
    <x v="52"/>
    <x v="1"/>
    <s v="21"/>
    <n v="213"/>
    <s v="Reparación de maquinaria, instalaciones técnicas y utillaje."/>
    <n v="500"/>
    <n v="0"/>
    <n v="500"/>
    <n v="0"/>
    <n v="0"/>
    <n v="0"/>
    <n v="0"/>
  </r>
  <r>
    <x v="10"/>
    <x v="52"/>
    <x v="52"/>
    <x v="1"/>
    <s v="22"/>
    <n v="22602"/>
    <s v="Publicidad y propaganda."/>
    <n v="500"/>
    <n v="210"/>
    <n v="710"/>
    <n v="705.64"/>
    <n v="705.64"/>
    <n v="705.64"/>
    <n v="705.64"/>
  </r>
  <r>
    <x v="10"/>
    <x v="52"/>
    <x v="52"/>
    <x v="1"/>
    <s v="23"/>
    <n v="23020"/>
    <s v="Dietas del personal no directivo"/>
    <n v="250"/>
    <n v="0"/>
    <n v="250"/>
    <n v="0"/>
    <n v="0"/>
    <n v="0"/>
    <n v="0"/>
  </r>
  <r>
    <x v="10"/>
    <x v="52"/>
    <x v="52"/>
    <x v="1"/>
    <s v="23"/>
    <n v="23110"/>
    <s v="Del personal directivo."/>
    <n v="250"/>
    <n v="0"/>
    <n v="250"/>
    <n v="85.95"/>
    <n v="85.95"/>
    <n v="85.95"/>
    <n v="85.95"/>
  </r>
  <r>
    <x v="10"/>
    <x v="52"/>
    <x v="52"/>
    <x v="1"/>
    <s v="23"/>
    <n v="23120"/>
    <s v="Locomoción del personal no directivo."/>
    <n v="500"/>
    <n v="0"/>
    <n v="500"/>
    <n v="0"/>
    <n v="0"/>
    <n v="0"/>
    <n v="0"/>
  </r>
  <r>
    <x v="10"/>
    <x v="52"/>
    <x v="52"/>
    <x v="2"/>
    <s v="35"/>
    <n v="352"/>
    <s v="Intereses de demora."/>
    <n v="200"/>
    <n v="0"/>
    <n v="200"/>
    <n v="0"/>
    <n v="0"/>
    <n v="0"/>
    <n v="0"/>
  </r>
  <r>
    <x v="10"/>
    <x v="52"/>
    <x v="52"/>
    <x v="6"/>
    <s v="83"/>
    <n v="83000"/>
    <s v="Anuncios por cuenta de particulares"/>
    <n v="500"/>
    <n v="0"/>
    <n v="500"/>
    <n v="0"/>
    <n v="0"/>
    <n v="0"/>
    <n v="0"/>
  </r>
  <r>
    <x v="10"/>
    <x v="53"/>
    <x v="53"/>
    <x v="0"/>
    <s v="12"/>
    <n v="12000"/>
    <s v="Sueldos del Grupo A1."/>
    <n v="126764"/>
    <n v="0"/>
    <n v="126764"/>
    <n v="100000"/>
    <n v="100000"/>
    <n v="83241.78"/>
    <n v="83241.78"/>
  </r>
  <r>
    <x v="10"/>
    <x v="53"/>
    <x v="53"/>
    <x v="0"/>
    <s v="12"/>
    <n v="12001"/>
    <s v="Sueldos del Grupo A2."/>
    <n v="414682"/>
    <n v="0"/>
    <n v="414682"/>
    <n v="250000"/>
    <n v="250000"/>
    <n v="191100.88"/>
    <n v="191100.88"/>
  </r>
  <r>
    <x v="10"/>
    <x v="53"/>
    <x v="53"/>
    <x v="0"/>
    <s v="12"/>
    <n v="12003"/>
    <s v="Sueldos del Grupo C1."/>
    <n v="5309153"/>
    <n v="0"/>
    <n v="5309153"/>
    <n v="3150000"/>
    <n v="3150000"/>
    <n v="3037363.52"/>
    <n v="3037363.52"/>
  </r>
  <r>
    <x v="10"/>
    <x v="53"/>
    <x v="53"/>
    <x v="0"/>
    <s v="12"/>
    <n v="12004"/>
    <s v="Sueldos del Grupo C2."/>
    <n v="144558"/>
    <n v="0"/>
    <n v="144558"/>
    <n v="116900"/>
    <n v="116900"/>
    <n v="100068.47"/>
    <n v="100068.47"/>
  </r>
  <r>
    <x v="10"/>
    <x v="53"/>
    <x v="53"/>
    <x v="0"/>
    <s v="12"/>
    <n v="12006"/>
    <s v="Trienios."/>
    <n v="1087750"/>
    <n v="0"/>
    <n v="1087750"/>
    <n v="800000"/>
    <n v="800000"/>
    <n v="693014.83"/>
    <n v="693014.83"/>
  </r>
  <r>
    <x v="10"/>
    <x v="53"/>
    <x v="53"/>
    <x v="0"/>
    <s v="12"/>
    <n v="12100"/>
    <s v="Complemento de destino."/>
    <n v="3393147"/>
    <n v="0"/>
    <n v="3393147"/>
    <n v="2008810"/>
    <n v="2008810"/>
    <n v="1924141.08"/>
    <n v="1924141.08"/>
  </r>
  <r>
    <x v="10"/>
    <x v="53"/>
    <x v="53"/>
    <x v="0"/>
    <s v="12"/>
    <n v="12101"/>
    <s v="Complemento específico."/>
    <n v="10414076"/>
    <n v="-400000"/>
    <n v="10014076"/>
    <n v="9523479.75"/>
    <n v="9523479.75"/>
    <n v="6903335.0800000001"/>
    <n v="6903335.0800000001"/>
  </r>
  <r>
    <x v="10"/>
    <x v="53"/>
    <x v="53"/>
    <x v="0"/>
    <s v="12"/>
    <n v="12103"/>
    <s v="Otros complementos."/>
    <n v="477096"/>
    <n v="0"/>
    <n v="477096"/>
    <n v="449185.75"/>
    <n v="449185.75"/>
    <n v="376941.87"/>
    <n v="376941.87"/>
  </r>
  <r>
    <x v="10"/>
    <x v="53"/>
    <x v="53"/>
    <x v="0"/>
    <s v="12"/>
    <n v="124"/>
    <s v="Retrib. de funcionarios en prácticas."/>
    <n v="0"/>
    <n v="0"/>
    <n v="0"/>
    <n v="64304"/>
    <n v="64304"/>
    <n v="62284.95"/>
    <n v="62284.95"/>
  </r>
  <r>
    <x v="10"/>
    <x v="53"/>
    <x v="53"/>
    <x v="0"/>
    <s v="13"/>
    <n v="13000"/>
    <s v="Retribuciones básicas."/>
    <n v="372154"/>
    <n v="0"/>
    <n v="372154"/>
    <n v="316750"/>
    <n v="316750"/>
    <n v="214639.84"/>
    <n v="214639.84"/>
  </r>
  <r>
    <x v="10"/>
    <x v="53"/>
    <x v="53"/>
    <x v="0"/>
    <s v="13"/>
    <n v="13001"/>
    <s v="Horas extraordinarias"/>
    <n v="40000"/>
    <n v="0"/>
    <n v="40000"/>
    <n v="35176.550000000003"/>
    <n v="35176.550000000003"/>
    <n v="31885.41"/>
    <n v="31885.41"/>
  </r>
  <r>
    <x v="10"/>
    <x v="53"/>
    <x v="53"/>
    <x v="0"/>
    <s v="13"/>
    <n v="13002"/>
    <s v="Otras remuneraciones."/>
    <n v="403240"/>
    <n v="0"/>
    <n v="403240"/>
    <n v="393778"/>
    <n v="393778"/>
    <n v="265491.83"/>
    <n v="265491.83"/>
  </r>
  <r>
    <x v="10"/>
    <x v="53"/>
    <x v="53"/>
    <x v="0"/>
    <s v="13"/>
    <n v="131"/>
    <s v="Laboral temporal."/>
    <n v="35000"/>
    <n v="0"/>
    <n v="35000"/>
    <n v="60000"/>
    <n v="60000"/>
    <n v="36020.699999999997"/>
    <n v="36020.699999999997"/>
  </r>
  <r>
    <x v="10"/>
    <x v="53"/>
    <x v="53"/>
    <x v="0"/>
    <s v="15"/>
    <n v="150"/>
    <s v="Productividad."/>
    <n v="317000"/>
    <n v="0"/>
    <n v="317000"/>
    <n v="202179.01"/>
    <n v="202179.01"/>
    <n v="202020.67"/>
    <n v="202020.67"/>
  </r>
  <r>
    <x v="10"/>
    <x v="53"/>
    <x v="53"/>
    <x v="0"/>
    <s v="15"/>
    <n v="151"/>
    <s v="Gratificaciones."/>
    <n v="1000000"/>
    <n v="400000"/>
    <n v="1400000"/>
    <n v="1225439.78"/>
    <n v="1225439.78"/>
    <n v="839563.58"/>
    <n v="839563.58"/>
  </r>
  <r>
    <x v="10"/>
    <x v="53"/>
    <x v="53"/>
    <x v="0"/>
    <s v="16"/>
    <n v="16200"/>
    <s v="Formación y perfeccionamiento del personal."/>
    <n v="100000"/>
    <n v="0"/>
    <n v="100000"/>
    <n v="100000"/>
    <n v="24208"/>
    <n v="24208"/>
    <n v="24208"/>
  </r>
  <r>
    <x v="10"/>
    <x v="53"/>
    <x v="53"/>
    <x v="1"/>
    <s v="20"/>
    <n v="202"/>
    <s v="Arrendamientos de edificios y otras construcciones."/>
    <n v="2500"/>
    <n v="0"/>
    <n v="2500"/>
    <n v="1659.6"/>
    <n v="1659.6"/>
    <n v="829.8"/>
    <n v="829.8"/>
  </r>
  <r>
    <x v="10"/>
    <x v="53"/>
    <x v="53"/>
    <x v="1"/>
    <s v="20"/>
    <n v="203"/>
    <s v="Arrendamientos de maquinaria, instalaciones y utillaje."/>
    <n v="22000"/>
    <n v="0"/>
    <n v="22000"/>
    <n v="10345.299999999999"/>
    <n v="10345.299999999999"/>
    <n v="5458.3"/>
    <n v="4248.84"/>
  </r>
  <r>
    <x v="10"/>
    <x v="53"/>
    <x v="53"/>
    <x v="1"/>
    <s v="20"/>
    <n v="204"/>
    <s v="Arrendamientos de material de transporte."/>
    <n v="335000"/>
    <n v="0"/>
    <n v="335000"/>
    <n v="328920.83"/>
    <n v="328920.83"/>
    <n v="191870.14"/>
    <n v="164460.12"/>
  </r>
  <r>
    <x v="10"/>
    <x v="53"/>
    <x v="53"/>
    <x v="1"/>
    <s v="21"/>
    <n v="212"/>
    <s v="Reparación de edificios y otras construcciones."/>
    <n v="25000"/>
    <n v="0"/>
    <n v="25000"/>
    <n v="5020.29"/>
    <n v="5020.29"/>
    <n v="5020.29"/>
    <n v="5020.29"/>
  </r>
  <r>
    <x v="10"/>
    <x v="53"/>
    <x v="53"/>
    <x v="1"/>
    <s v="21"/>
    <n v="213"/>
    <s v="Reparación de maquinaria, instalaciones técnicas y utillaje."/>
    <n v="91000"/>
    <n v="0"/>
    <n v="91000"/>
    <n v="102351.85"/>
    <n v="80014.720000000001"/>
    <n v="39998.120000000003"/>
    <n v="37784.65"/>
  </r>
  <r>
    <x v="10"/>
    <x v="53"/>
    <x v="53"/>
    <x v="1"/>
    <s v="21"/>
    <n v="214"/>
    <s v="Reparación de elementos de transporte."/>
    <n v="150000"/>
    <n v="0"/>
    <n v="150000"/>
    <n v="150000"/>
    <n v="99567.58"/>
    <n v="99567.58"/>
    <n v="99567.58"/>
  </r>
  <r>
    <x v="10"/>
    <x v="53"/>
    <x v="53"/>
    <x v="1"/>
    <s v="22"/>
    <n v="22100"/>
    <s v="Energía eléctrica."/>
    <n v="150000"/>
    <n v="0"/>
    <n v="150000"/>
    <n v="150000"/>
    <n v="150000"/>
    <n v="73325.11"/>
    <n v="73325.11"/>
  </r>
  <r>
    <x v="10"/>
    <x v="53"/>
    <x v="53"/>
    <x v="1"/>
    <s v="22"/>
    <n v="22101"/>
    <s v="Agua."/>
    <n v="1000"/>
    <n v="0"/>
    <n v="1000"/>
    <n v="214.72"/>
    <n v="214.72"/>
    <n v="214.72"/>
    <n v="214.72"/>
  </r>
  <r>
    <x v="10"/>
    <x v="53"/>
    <x v="53"/>
    <x v="1"/>
    <s v="22"/>
    <n v="22102"/>
    <s v="Gas."/>
    <n v="85000"/>
    <n v="0"/>
    <n v="85000"/>
    <n v="98570.39"/>
    <n v="98570.39"/>
    <n v="64875.72"/>
    <n v="64875.72"/>
  </r>
  <r>
    <x v="10"/>
    <x v="53"/>
    <x v="53"/>
    <x v="1"/>
    <s v="22"/>
    <n v="22103"/>
    <s v="Combustibles y carburantes."/>
    <n v="206000"/>
    <n v="0"/>
    <n v="206000"/>
    <n v="206000"/>
    <n v="206000"/>
    <n v="59029.99"/>
    <n v="32747.46"/>
  </r>
  <r>
    <x v="10"/>
    <x v="53"/>
    <x v="53"/>
    <x v="1"/>
    <s v="22"/>
    <n v="22104"/>
    <s v="Vestuario."/>
    <n v="241705"/>
    <n v="-45836.14"/>
    <n v="195868.86"/>
    <n v="0"/>
    <n v="0"/>
    <n v="0"/>
    <n v="0"/>
  </r>
  <r>
    <x v="10"/>
    <x v="53"/>
    <x v="53"/>
    <x v="1"/>
    <s v="22"/>
    <n v="22106"/>
    <s v="Productos farmacéuticos y material sanitario."/>
    <n v="600"/>
    <n v="0"/>
    <n v="600"/>
    <n v="0"/>
    <n v="0"/>
    <n v="0"/>
    <n v="0"/>
  </r>
  <r>
    <x v="10"/>
    <x v="53"/>
    <x v="53"/>
    <x v="1"/>
    <s v="22"/>
    <n v="22110"/>
    <s v="Productos de limpieza y aseo."/>
    <n v="600"/>
    <n v="0"/>
    <n v="600"/>
    <n v="0"/>
    <n v="0"/>
    <n v="0"/>
    <n v="0"/>
  </r>
  <r>
    <x v="10"/>
    <x v="53"/>
    <x v="53"/>
    <x v="1"/>
    <s v="22"/>
    <n v="22199"/>
    <s v="Otros suministros."/>
    <n v="35000"/>
    <n v="0"/>
    <n v="35000"/>
    <n v="48718.400000000001"/>
    <n v="48689.01"/>
    <n v="45969.39"/>
    <n v="34014.589999999997"/>
  </r>
  <r>
    <x v="10"/>
    <x v="53"/>
    <x v="53"/>
    <x v="1"/>
    <s v="22"/>
    <n v="22200"/>
    <s v="Servicios de Telecomunicaciones."/>
    <n v="2000"/>
    <n v="0"/>
    <n v="2000"/>
    <n v="0"/>
    <n v="0"/>
    <n v="0"/>
    <n v="0"/>
  </r>
  <r>
    <x v="10"/>
    <x v="53"/>
    <x v="53"/>
    <x v="1"/>
    <s v="22"/>
    <n v="223"/>
    <s v="Transportes."/>
    <n v="300"/>
    <n v="0"/>
    <n v="300"/>
    <n v="90.73"/>
    <n v="90.73"/>
    <n v="90.73"/>
    <n v="66.86"/>
  </r>
  <r>
    <x v="10"/>
    <x v="53"/>
    <x v="53"/>
    <x v="1"/>
    <s v="22"/>
    <n v="224"/>
    <s v="Primas de seguros."/>
    <n v="1500"/>
    <n v="0"/>
    <n v="1500"/>
    <n v="874.25"/>
    <n v="874.25"/>
    <n v="874.25"/>
    <n v="874.25"/>
  </r>
  <r>
    <x v="10"/>
    <x v="53"/>
    <x v="53"/>
    <x v="1"/>
    <s v="22"/>
    <n v="225"/>
    <s v="Tributos."/>
    <n v="3000"/>
    <n v="0"/>
    <n v="3000"/>
    <n v="2633.6"/>
    <n v="2633.6"/>
    <n v="2633.6"/>
    <n v="2633.6"/>
  </r>
  <r>
    <x v="10"/>
    <x v="53"/>
    <x v="53"/>
    <x v="1"/>
    <s v="22"/>
    <n v="22601"/>
    <s v="Atenciones protocolarias y representativas."/>
    <n v="58000"/>
    <n v="0"/>
    <n v="58000"/>
    <n v="53266.76"/>
    <n v="53266.76"/>
    <n v="24123.14"/>
    <n v="24123.14"/>
  </r>
  <r>
    <x v="10"/>
    <x v="53"/>
    <x v="53"/>
    <x v="1"/>
    <s v="22"/>
    <n v="22602"/>
    <s v="Publicidad y propaganda."/>
    <n v="5000"/>
    <n v="0"/>
    <n v="5000"/>
    <n v="5929"/>
    <n v="5929"/>
    <n v="5929"/>
    <n v="5929"/>
  </r>
  <r>
    <x v="10"/>
    <x v="53"/>
    <x v="53"/>
    <x v="1"/>
    <s v="22"/>
    <n v="22604"/>
    <s v="Jurídicos, contenciosos."/>
    <n v="1000"/>
    <n v="0"/>
    <n v="1000"/>
    <n v="1500"/>
    <n v="1500"/>
    <n v="1500"/>
    <n v="1500"/>
  </r>
  <r>
    <x v="10"/>
    <x v="53"/>
    <x v="53"/>
    <x v="1"/>
    <s v="22"/>
    <n v="22699"/>
    <s v="Otros gastos diversos"/>
    <n v="38500"/>
    <n v="0"/>
    <n v="38500"/>
    <n v="23837.23"/>
    <n v="19117.02"/>
    <n v="15326.65"/>
    <n v="14941.62"/>
  </r>
  <r>
    <x v="10"/>
    <x v="53"/>
    <x v="53"/>
    <x v="1"/>
    <s v="22"/>
    <n v="22700"/>
    <s v="Limpieza y aseo."/>
    <n v="196699"/>
    <n v="0"/>
    <n v="196699"/>
    <n v="196698.95"/>
    <n v="196698.95"/>
    <n v="114740.99"/>
    <n v="98349.42"/>
  </r>
  <r>
    <x v="10"/>
    <x v="53"/>
    <x v="53"/>
    <x v="1"/>
    <s v="22"/>
    <n v="22701"/>
    <s v="Seguridad."/>
    <n v="890000"/>
    <n v="0"/>
    <n v="890000"/>
    <n v="900000"/>
    <n v="900000"/>
    <n v="536829.29"/>
    <n v="466131.75"/>
  </r>
  <r>
    <x v="10"/>
    <x v="53"/>
    <x v="53"/>
    <x v="1"/>
    <s v="22"/>
    <n v="22706"/>
    <s v="Estudios y trabajos técnicos."/>
    <n v="10000"/>
    <n v="0"/>
    <n v="10000"/>
    <n v="2642.64"/>
    <n v="2642.64"/>
    <n v="2642.64"/>
    <n v="2642.64"/>
  </r>
  <r>
    <x v="10"/>
    <x v="53"/>
    <x v="53"/>
    <x v="1"/>
    <s v="22"/>
    <n v="22799"/>
    <s v="Otros trabajos realizados por otras empresas y profes."/>
    <n v="400000"/>
    <n v="0"/>
    <n v="400000"/>
    <n v="454825.81"/>
    <n v="299135.96000000002"/>
    <n v="229855.23"/>
    <n v="229855.23"/>
  </r>
  <r>
    <x v="10"/>
    <x v="53"/>
    <x v="53"/>
    <x v="1"/>
    <s v="23"/>
    <n v="23020"/>
    <s v="Dietas del personal no directivo"/>
    <n v="30000"/>
    <n v="0"/>
    <n v="30000"/>
    <n v="12882.4"/>
    <n v="12882.4"/>
    <n v="12882.4"/>
    <n v="12882.4"/>
  </r>
  <r>
    <x v="10"/>
    <x v="53"/>
    <x v="53"/>
    <x v="1"/>
    <s v="23"/>
    <n v="23120"/>
    <s v="Locomoción del personal no directivo."/>
    <n v="2500"/>
    <n v="0"/>
    <n v="2500"/>
    <n v="876.96"/>
    <n v="876.96"/>
    <n v="876.96"/>
    <n v="876.96"/>
  </r>
  <r>
    <x v="10"/>
    <x v="53"/>
    <x v="53"/>
    <x v="4"/>
    <s v="62"/>
    <n v="626"/>
    <s v="Equipos para procesos de información."/>
    <n v="15007"/>
    <n v="51365.73"/>
    <n v="66372.73"/>
    <n v="20536.41"/>
    <n v="20536.41"/>
    <n v="15082.33"/>
    <n v="15082.33"/>
  </r>
  <r>
    <x v="10"/>
    <x v="53"/>
    <x v="53"/>
    <x v="4"/>
    <s v="62"/>
    <n v="629"/>
    <s v="Otras inv nuevas asoc al funcionam operativo de los serv"/>
    <n v="35000"/>
    <n v="805.4"/>
    <n v="35805.4"/>
    <n v="35805.4"/>
    <n v="35805.4"/>
    <n v="34194.6"/>
    <n v="34194.6"/>
  </r>
  <r>
    <x v="10"/>
    <x v="53"/>
    <x v="53"/>
    <x v="4"/>
    <s v="63"/>
    <n v="632"/>
    <s v="Edificios y otras construcciones."/>
    <n v="647229"/>
    <n v="282329.98"/>
    <n v="929558.98"/>
    <n v="892838.89"/>
    <n v="892838.89"/>
    <n v="798731.4"/>
    <n v="790261.4"/>
  </r>
  <r>
    <x v="10"/>
    <x v="53"/>
    <x v="53"/>
    <x v="4"/>
    <s v="64"/>
    <n v="641"/>
    <s v="Gastos en aplicaciones informáticas."/>
    <n v="74104"/>
    <n v="0"/>
    <n v="74104"/>
    <n v="27852.36"/>
    <n v="27852.36"/>
    <n v="16247.14"/>
    <n v="16247.14"/>
  </r>
  <r>
    <x v="10"/>
    <x v="54"/>
    <x v="54"/>
    <x v="1"/>
    <s v="22"/>
    <n v="224"/>
    <s v="Primas de seguros."/>
    <n v="2550"/>
    <n v="0"/>
    <n v="2550"/>
    <n v="537.54"/>
    <n v="537.54"/>
    <n v="537.54"/>
    <n v="537.54"/>
  </r>
  <r>
    <x v="10"/>
    <x v="54"/>
    <x v="54"/>
    <x v="3"/>
    <s v="48"/>
    <n v="48986"/>
    <s v="Transf. Oficina provincial de Cruz Roja"/>
    <n v="17500"/>
    <n v="0"/>
    <n v="17500"/>
    <n v="17500"/>
    <n v="17500"/>
    <n v="17500"/>
    <n v="17500"/>
  </r>
  <r>
    <x v="10"/>
    <x v="54"/>
    <x v="54"/>
    <x v="3"/>
    <s v="48"/>
    <n v="48987"/>
    <s v="Transf. Asociación de Salvamento y Rescate"/>
    <n v="7500"/>
    <n v="0"/>
    <n v="7500"/>
    <n v="7500"/>
    <n v="7500"/>
    <n v="0"/>
    <n v="0"/>
  </r>
  <r>
    <x v="10"/>
    <x v="54"/>
    <x v="54"/>
    <x v="3"/>
    <s v="48"/>
    <n v="48988"/>
    <s v="Transf. Asociación P. de Colaboradores de Protección Civil"/>
    <n v="10000"/>
    <n v="0"/>
    <n v="10000"/>
    <n v="10000"/>
    <n v="10000"/>
    <n v="10000"/>
    <n v="10000"/>
  </r>
  <r>
    <x v="10"/>
    <x v="54"/>
    <x v="54"/>
    <x v="4"/>
    <s v="63"/>
    <n v="632"/>
    <s v="Edificios y otras construcciones."/>
    <n v="0"/>
    <n v="8885.51"/>
    <n v="8885.51"/>
    <n v="0"/>
    <n v="0"/>
    <n v="0"/>
    <n v="0"/>
  </r>
  <r>
    <x v="10"/>
    <x v="55"/>
    <x v="55"/>
    <x v="0"/>
    <s v="12"/>
    <n v="120"/>
    <s v="Retribuciones básicas."/>
    <n v="6844"/>
    <n v="0"/>
    <n v="6844"/>
    <n v="0"/>
    <n v="0"/>
    <n v="0"/>
    <n v="0"/>
  </r>
  <r>
    <x v="10"/>
    <x v="55"/>
    <x v="55"/>
    <x v="0"/>
    <s v="12"/>
    <n v="12000"/>
    <s v="Sueldos del Grupo A1."/>
    <n v="27132"/>
    <n v="0"/>
    <n v="27132"/>
    <n v="18000"/>
    <n v="18000"/>
    <n v="11953.97"/>
    <n v="11953.97"/>
  </r>
  <r>
    <x v="10"/>
    <x v="55"/>
    <x v="55"/>
    <x v="0"/>
    <s v="12"/>
    <n v="12001"/>
    <s v="Sueldos del Grupo A2."/>
    <n v="206769"/>
    <n v="0"/>
    <n v="206769"/>
    <n v="206610"/>
    <n v="206610"/>
    <n v="144992.87"/>
    <n v="144992.87"/>
  </r>
  <r>
    <x v="10"/>
    <x v="55"/>
    <x v="55"/>
    <x v="0"/>
    <s v="12"/>
    <n v="12003"/>
    <s v="Sueldos del Grupo C1."/>
    <n v="2124084"/>
    <n v="-35000"/>
    <n v="2089084"/>
    <n v="1181957.33"/>
    <n v="1181957.33"/>
    <n v="1022509.05"/>
    <n v="1022509.05"/>
  </r>
  <r>
    <x v="10"/>
    <x v="55"/>
    <x v="55"/>
    <x v="0"/>
    <s v="12"/>
    <n v="12004"/>
    <s v="Sueldos del Grupo C2."/>
    <n v="10326"/>
    <n v="0"/>
    <n v="10326"/>
    <n v="18000"/>
    <n v="18000"/>
    <n v="13016.45"/>
    <n v="13016.45"/>
  </r>
  <r>
    <x v="10"/>
    <x v="55"/>
    <x v="55"/>
    <x v="0"/>
    <s v="12"/>
    <n v="12006"/>
    <s v="Trienios."/>
    <n v="316375"/>
    <n v="0"/>
    <n v="316375"/>
    <n v="200000"/>
    <n v="200000"/>
    <n v="191351.23"/>
    <n v="191351.23"/>
  </r>
  <r>
    <x v="10"/>
    <x v="55"/>
    <x v="55"/>
    <x v="0"/>
    <s v="12"/>
    <n v="12100"/>
    <s v="Complemento de destino."/>
    <n v="1311597"/>
    <n v="0"/>
    <n v="1311597"/>
    <n v="760715.26"/>
    <n v="760715.26"/>
    <n v="670349.92000000004"/>
    <n v="670349.92000000004"/>
  </r>
  <r>
    <x v="10"/>
    <x v="55"/>
    <x v="55"/>
    <x v="0"/>
    <s v="12"/>
    <n v="12101"/>
    <s v="Complemento específico."/>
    <n v="3960979"/>
    <n v="0"/>
    <n v="3960979"/>
    <n v="2786436.64"/>
    <n v="2786436.64"/>
    <n v="2457899.29"/>
    <n v="2457899.29"/>
  </r>
  <r>
    <x v="10"/>
    <x v="55"/>
    <x v="55"/>
    <x v="0"/>
    <s v="12"/>
    <n v="12103"/>
    <s v="Otros complementos."/>
    <n v="144304"/>
    <n v="0"/>
    <n v="144304"/>
    <n v="159309.51999999999"/>
    <n v="159309.51999999999"/>
    <n v="102896.31"/>
    <n v="102896.31"/>
  </r>
  <r>
    <x v="10"/>
    <x v="55"/>
    <x v="55"/>
    <x v="0"/>
    <s v="12"/>
    <n v="124"/>
    <s v="Retrib. de funcionarios en prácticas."/>
    <n v="0"/>
    <n v="0"/>
    <n v="0"/>
    <n v="44000"/>
    <n v="44000"/>
    <n v="42015.82"/>
    <n v="42015.82"/>
  </r>
  <r>
    <x v="10"/>
    <x v="55"/>
    <x v="55"/>
    <x v="0"/>
    <s v="15"/>
    <n v="150"/>
    <s v="Productividad."/>
    <n v="560000"/>
    <n v="0"/>
    <n v="560000"/>
    <n v="372418.98"/>
    <n v="372418.98"/>
    <n v="372418.98"/>
    <n v="372418.98"/>
  </r>
  <r>
    <x v="10"/>
    <x v="55"/>
    <x v="55"/>
    <x v="0"/>
    <s v="15"/>
    <n v="151"/>
    <s v="Gratificaciones."/>
    <n v="800000"/>
    <n v="0"/>
    <n v="800000"/>
    <n v="772671.12"/>
    <n v="772671.12"/>
    <n v="550691.81000000006"/>
    <n v="550691.81000000006"/>
  </r>
  <r>
    <x v="10"/>
    <x v="55"/>
    <x v="55"/>
    <x v="0"/>
    <s v="16"/>
    <n v="16200"/>
    <s v="Formación y perfeccionamiento del personal."/>
    <n v="70000"/>
    <n v="35000"/>
    <n v="105000"/>
    <n v="104896"/>
    <n v="36096"/>
    <n v="36096"/>
    <n v="36096"/>
  </r>
  <r>
    <x v="10"/>
    <x v="55"/>
    <x v="55"/>
    <x v="1"/>
    <s v="20"/>
    <n v="203"/>
    <s v="Arrendamientos de maquinaria, instalaciones y utillaje."/>
    <n v="1700"/>
    <n v="0"/>
    <n v="1700"/>
    <n v="2823.6"/>
    <n v="2823.6"/>
    <n v="1378.83"/>
    <n v="1378.83"/>
  </r>
  <r>
    <x v="10"/>
    <x v="55"/>
    <x v="55"/>
    <x v="1"/>
    <s v="20"/>
    <n v="204"/>
    <s v="Arrendamientos de material de transporte."/>
    <n v="1500"/>
    <n v="0"/>
    <n v="1500"/>
    <n v="0"/>
    <n v="0"/>
    <n v="0"/>
    <n v="0"/>
  </r>
  <r>
    <x v="10"/>
    <x v="55"/>
    <x v="55"/>
    <x v="1"/>
    <s v="21"/>
    <n v="212"/>
    <s v="Reparación de edificios y otras construcciones."/>
    <n v="988"/>
    <n v="0"/>
    <n v="988"/>
    <n v="0"/>
    <n v="0"/>
    <n v="0"/>
    <n v="0"/>
  </r>
  <r>
    <x v="10"/>
    <x v="55"/>
    <x v="55"/>
    <x v="1"/>
    <s v="21"/>
    <n v="213"/>
    <s v="Reparación de maquinaria, instalaciones técnicas y utillaje."/>
    <n v="139000"/>
    <n v="0"/>
    <n v="139000"/>
    <n v="118551.85"/>
    <n v="117996.65"/>
    <n v="38297.050000000003"/>
    <n v="35420.69"/>
  </r>
  <r>
    <x v="10"/>
    <x v="55"/>
    <x v="55"/>
    <x v="1"/>
    <s v="21"/>
    <n v="214"/>
    <s v="Reparación de elementos de transporte."/>
    <n v="50000"/>
    <n v="0"/>
    <n v="50000"/>
    <n v="20900"/>
    <n v="4962.82"/>
    <n v="4062.82"/>
    <n v="4062.82"/>
  </r>
  <r>
    <x v="10"/>
    <x v="55"/>
    <x v="55"/>
    <x v="1"/>
    <s v="22"/>
    <n v="22100"/>
    <s v="Energía eléctrica."/>
    <n v="40000"/>
    <n v="0"/>
    <n v="40000"/>
    <n v="35000"/>
    <n v="35000"/>
    <n v="21128.77"/>
    <n v="19361.580000000002"/>
  </r>
  <r>
    <x v="10"/>
    <x v="55"/>
    <x v="55"/>
    <x v="1"/>
    <s v="22"/>
    <n v="22102"/>
    <s v="Gas."/>
    <n v="40000"/>
    <n v="0"/>
    <n v="40000"/>
    <n v="30000"/>
    <n v="30000"/>
    <n v="29991.88"/>
    <n v="29991.88"/>
  </r>
  <r>
    <x v="10"/>
    <x v="55"/>
    <x v="55"/>
    <x v="1"/>
    <s v="22"/>
    <n v="22103"/>
    <s v="Combustibles y carburantes."/>
    <n v="25000"/>
    <n v="0"/>
    <n v="25000"/>
    <n v="26500"/>
    <n v="26500"/>
    <n v="17353.240000000002"/>
    <n v="16671.18"/>
  </r>
  <r>
    <x v="10"/>
    <x v="55"/>
    <x v="55"/>
    <x v="1"/>
    <s v="22"/>
    <n v="22104"/>
    <s v="Vestuario."/>
    <n v="100000"/>
    <n v="0"/>
    <n v="100000"/>
    <n v="7937.9"/>
    <n v="7937.9"/>
    <n v="7937.9"/>
    <n v="7937.9"/>
  </r>
  <r>
    <x v="10"/>
    <x v="55"/>
    <x v="55"/>
    <x v="1"/>
    <s v="22"/>
    <n v="22106"/>
    <s v="Productos farmacéuticos y material sanitario."/>
    <n v="384"/>
    <n v="0"/>
    <n v="384"/>
    <n v="0"/>
    <n v="0"/>
    <n v="0"/>
    <n v="0"/>
  </r>
  <r>
    <x v="10"/>
    <x v="55"/>
    <x v="55"/>
    <x v="1"/>
    <s v="22"/>
    <n v="22110"/>
    <s v="Productos de limpieza y aseo."/>
    <n v="2881"/>
    <n v="0"/>
    <n v="2881"/>
    <n v="0"/>
    <n v="0"/>
    <n v="0"/>
    <n v="0"/>
  </r>
  <r>
    <x v="10"/>
    <x v="55"/>
    <x v="55"/>
    <x v="1"/>
    <s v="22"/>
    <n v="22199"/>
    <s v="Otros suministros."/>
    <n v="35000"/>
    <n v="0"/>
    <n v="35000"/>
    <n v="77190.710000000006"/>
    <n v="76125.960000000006"/>
    <n v="68763.19"/>
    <n v="65287.32"/>
  </r>
  <r>
    <x v="10"/>
    <x v="55"/>
    <x v="55"/>
    <x v="1"/>
    <s v="22"/>
    <n v="22200"/>
    <s v="Servicios de Telecomunicaciones."/>
    <n v="2060"/>
    <n v="0"/>
    <n v="2060"/>
    <n v="0"/>
    <n v="0"/>
    <n v="0"/>
    <n v="0"/>
  </r>
  <r>
    <x v="10"/>
    <x v="55"/>
    <x v="55"/>
    <x v="1"/>
    <s v="22"/>
    <n v="224"/>
    <s v="Primas de seguros."/>
    <n v="406"/>
    <n v="0"/>
    <n v="406"/>
    <n v="70.349999999999994"/>
    <n v="70.349999999999994"/>
    <n v="70.349999999999994"/>
    <n v="70.349999999999994"/>
  </r>
  <r>
    <x v="10"/>
    <x v="55"/>
    <x v="55"/>
    <x v="1"/>
    <s v="22"/>
    <n v="225"/>
    <s v="Tributos."/>
    <n v="3500"/>
    <n v="0"/>
    <n v="3500"/>
    <n v="2800"/>
    <n v="2800"/>
    <n v="1430.13"/>
    <n v="1186.8699999999999"/>
  </r>
  <r>
    <x v="10"/>
    <x v="55"/>
    <x v="55"/>
    <x v="1"/>
    <s v="22"/>
    <n v="22602"/>
    <s v="Publicidad y propaganda."/>
    <n v="1500"/>
    <n v="0"/>
    <n v="1500"/>
    <n v="0"/>
    <n v="0"/>
    <n v="0"/>
    <n v="0"/>
  </r>
  <r>
    <x v="10"/>
    <x v="55"/>
    <x v="55"/>
    <x v="1"/>
    <s v="22"/>
    <n v="22609"/>
    <s v="Actividades culturales y deportivas"/>
    <n v="500"/>
    <n v="0"/>
    <n v="500"/>
    <n v="0"/>
    <n v="0"/>
    <n v="0"/>
    <n v="0"/>
  </r>
  <r>
    <x v="10"/>
    <x v="55"/>
    <x v="55"/>
    <x v="1"/>
    <s v="22"/>
    <n v="22699"/>
    <s v="Otros gastos diversos"/>
    <n v="5000"/>
    <n v="0"/>
    <n v="5000"/>
    <n v="16452.11"/>
    <n v="1452.11"/>
    <n v="102.61"/>
    <n v="102.61"/>
  </r>
  <r>
    <x v="10"/>
    <x v="55"/>
    <x v="55"/>
    <x v="1"/>
    <s v="22"/>
    <n v="22700"/>
    <s v="Limpieza y aseo."/>
    <n v="86889"/>
    <n v="0"/>
    <n v="86889"/>
    <n v="78312.490000000005"/>
    <n v="78312.490000000005"/>
    <n v="45682.28"/>
    <n v="39156.239999999998"/>
  </r>
  <r>
    <x v="10"/>
    <x v="55"/>
    <x v="55"/>
    <x v="1"/>
    <s v="22"/>
    <n v="22701"/>
    <s v="Seguridad."/>
    <n v="0"/>
    <n v="22000"/>
    <n v="22000"/>
    <n v="44564.74"/>
    <n v="44564.74"/>
    <n v="0"/>
    <n v="0"/>
  </r>
  <r>
    <x v="10"/>
    <x v="55"/>
    <x v="55"/>
    <x v="1"/>
    <s v="22"/>
    <n v="22799"/>
    <s v="Otros trabajos realizados por otras empresas y profes."/>
    <n v="0"/>
    <n v="0"/>
    <n v="0"/>
    <n v="363"/>
    <n v="363"/>
    <n v="363"/>
    <n v="363"/>
  </r>
  <r>
    <x v="10"/>
    <x v="55"/>
    <x v="55"/>
    <x v="1"/>
    <s v="23"/>
    <n v="23020"/>
    <s v="Dietas del personal no directivo"/>
    <n v="480"/>
    <n v="0"/>
    <n v="480"/>
    <n v="0"/>
    <n v="0"/>
    <n v="0"/>
    <n v="0"/>
  </r>
  <r>
    <x v="10"/>
    <x v="55"/>
    <x v="55"/>
    <x v="1"/>
    <s v="23"/>
    <n v="23120"/>
    <s v="Locomoción del personal no directivo."/>
    <n v="480"/>
    <n v="0"/>
    <n v="480"/>
    <n v="0"/>
    <n v="0"/>
    <n v="0"/>
    <n v="0"/>
  </r>
  <r>
    <x v="10"/>
    <x v="55"/>
    <x v="55"/>
    <x v="3"/>
    <s v="48"/>
    <n v="48902"/>
    <s v="Transf. Club Deportivo Bomberos Valladolid"/>
    <n v="2000"/>
    <n v="0"/>
    <n v="2000"/>
    <n v="0"/>
    <n v="0"/>
    <n v="0"/>
    <n v="0"/>
  </r>
  <r>
    <x v="10"/>
    <x v="55"/>
    <x v="55"/>
    <x v="4"/>
    <s v="62"/>
    <n v="623"/>
    <s v="Maquinaria, instalaciones técnicas y utillaje."/>
    <n v="527085"/>
    <n v="65120"/>
    <n v="592205"/>
    <n v="553450.61"/>
    <n v="200906.68"/>
    <n v="129068.98"/>
    <n v="128357.5"/>
  </r>
  <r>
    <x v="10"/>
    <x v="55"/>
    <x v="55"/>
    <x v="4"/>
    <s v="62"/>
    <n v="625"/>
    <s v="Mobiliario."/>
    <n v="80000"/>
    <n v="0"/>
    <n v="80000"/>
    <n v="79763.199999999997"/>
    <n v="350.9"/>
    <n v="350.9"/>
    <n v="350.9"/>
  </r>
  <r>
    <x v="10"/>
    <x v="55"/>
    <x v="55"/>
    <x v="4"/>
    <s v="62"/>
    <n v="626"/>
    <s v="Equipos para procesos de información."/>
    <n v="9696"/>
    <n v="3100.6"/>
    <n v="12796.6"/>
    <n v="33214.089999999997"/>
    <n v="33214.089999999997"/>
    <n v="28584.5"/>
    <n v="28584.5"/>
  </r>
  <r>
    <x v="10"/>
    <x v="56"/>
    <x v="56"/>
    <x v="0"/>
    <s v="12"/>
    <n v="12001"/>
    <s v="Sueldos del Grupo A2."/>
    <n v="31811"/>
    <n v="0"/>
    <n v="31811"/>
    <n v="29430"/>
    <n v="29430"/>
    <n v="16497.87"/>
    <n v="16497.87"/>
  </r>
  <r>
    <x v="10"/>
    <x v="56"/>
    <x v="56"/>
    <x v="0"/>
    <s v="12"/>
    <n v="12003"/>
    <s v="Sueldos del Grupo C1."/>
    <n v="24363"/>
    <n v="0"/>
    <n v="24363"/>
    <n v="12000"/>
    <n v="12000"/>
    <n v="7983.46"/>
    <n v="7983.46"/>
  </r>
  <r>
    <x v="10"/>
    <x v="56"/>
    <x v="56"/>
    <x v="0"/>
    <s v="12"/>
    <n v="12004"/>
    <s v="Sueldos del Grupo C2."/>
    <n v="30977"/>
    <n v="0"/>
    <n v="30977"/>
    <n v="28954"/>
    <n v="28954"/>
    <n v="8384.7199999999993"/>
    <n v="8384.7199999999993"/>
  </r>
  <r>
    <x v="10"/>
    <x v="56"/>
    <x v="56"/>
    <x v="0"/>
    <s v="12"/>
    <n v="12006"/>
    <s v="Trienios."/>
    <n v="1332"/>
    <n v="0"/>
    <n v="1332"/>
    <n v="1300"/>
    <n v="1300"/>
    <n v="923.69"/>
    <n v="923.69"/>
  </r>
  <r>
    <x v="10"/>
    <x v="56"/>
    <x v="56"/>
    <x v="0"/>
    <s v="12"/>
    <n v="12100"/>
    <s v="Complemento de destino."/>
    <n v="44585"/>
    <n v="0"/>
    <n v="44585"/>
    <n v="34679"/>
    <n v="34679"/>
    <n v="16475.62"/>
    <n v="16475.62"/>
  </r>
  <r>
    <x v="10"/>
    <x v="56"/>
    <x v="56"/>
    <x v="0"/>
    <s v="12"/>
    <n v="12101"/>
    <s v="Complemento específico."/>
    <n v="106346"/>
    <n v="0"/>
    <n v="106346"/>
    <n v="75850"/>
    <n v="75850"/>
    <n v="39363.919999999998"/>
    <n v="39363.919999999998"/>
  </r>
  <r>
    <x v="10"/>
    <x v="56"/>
    <x v="56"/>
    <x v="0"/>
    <s v="12"/>
    <n v="12103"/>
    <s v="Otros complementos."/>
    <n v="793"/>
    <n v="0"/>
    <n v="793"/>
    <n v="793"/>
    <n v="793"/>
    <n v="505.92"/>
    <n v="505.92"/>
  </r>
  <r>
    <x v="10"/>
    <x v="56"/>
    <x v="56"/>
    <x v="0"/>
    <s v="13"/>
    <n v="13000"/>
    <s v="Retribuciones básicas."/>
    <n v="2745648"/>
    <n v="0"/>
    <n v="2745648"/>
    <n v="2249170.09"/>
    <n v="2249170.09"/>
    <n v="1564848.43"/>
    <n v="1564848.43"/>
  </r>
  <r>
    <x v="10"/>
    <x v="56"/>
    <x v="56"/>
    <x v="0"/>
    <s v="13"/>
    <n v="13001"/>
    <s v="Horas extraordinarias"/>
    <n v="124000"/>
    <n v="0"/>
    <n v="124000"/>
    <n v="144407.49"/>
    <n v="144407.49"/>
    <n v="54903.4"/>
    <n v="54903.4"/>
  </r>
  <r>
    <x v="10"/>
    <x v="56"/>
    <x v="56"/>
    <x v="0"/>
    <s v="13"/>
    <n v="13002"/>
    <s v="Otras remuneraciones."/>
    <n v="3190373"/>
    <n v="0"/>
    <n v="3190373"/>
    <n v="3078489.24"/>
    <n v="3078489.24"/>
    <n v="2330716.4"/>
    <n v="2330716.4"/>
  </r>
  <r>
    <x v="10"/>
    <x v="56"/>
    <x v="56"/>
    <x v="0"/>
    <s v="13"/>
    <n v="131"/>
    <s v="Laboral temporal."/>
    <n v="260000"/>
    <n v="0"/>
    <n v="260000"/>
    <n v="232172.07"/>
    <n v="232172.07"/>
    <n v="181956.61"/>
    <n v="181956.61"/>
  </r>
  <r>
    <x v="10"/>
    <x v="56"/>
    <x v="56"/>
    <x v="0"/>
    <s v="15"/>
    <n v="150"/>
    <s v="Productividad."/>
    <n v="81500"/>
    <n v="0"/>
    <n v="81500"/>
    <n v="70000"/>
    <n v="70000"/>
    <n v="65899.649999999994"/>
    <n v="65899.649999999994"/>
  </r>
  <r>
    <x v="10"/>
    <x v="56"/>
    <x v="56"/>
    <x v="1"/>
    <s v="20"/>
    <n v="203"/>
    <s v="Arrendamientos de maquinaria, instalaciones y utillaje."/>
    <n v="6850"/>
    <n v="0"/>
    <n v="6850"/>
    <n v="4652.7299999999996"/>
    <n v="4652.7299999999996"/>
    <n v="1049.21"/>
    <n v="1049.21"/>
  </r>
  <r>
    <x v="10"/>
    <x v="56"/>
    <x v="56"/>
    <x v="1"/>
    <s v="20"/>
    <n v="204"/>
    <s v="Arrendamientos de material de transporte."/>
    <n v="182336"/>
    <n v="-25359.82"/>
    <n v="156976.18"/>
    <n v="83297.710000000006"/>
    <n v="83297.710000000006"/>
    <n v="35787.68"/>
    <n v="32032.22"/>
  </r>
  <r>
    <x v="10"/>
    <x v="56"/>
    <x v="56"/>
    <x v="1"/>
    <s v="21"/>
    <n v="212"/>
    <s v="Reparación de edificios y otras construcciones."/>
    <n v="1000"/>
    <n v="110000"/>
    <n v="111000"/>
    <n v="19602.13"/>
    <n v="19602.13"/>
    <n v="2728.73"/>
    <n v="2728.73"/>
  </r>
  <r>
    <x v="10"/>
    <x v="56"/>
    <x v="56"/>
    <x v="1"/>
    <s v="21"/>
    <n v="213"/>
    <s v="Reparación de maquinaria, instalaciones técnicas y utillaje."/>
    <n v="28000"/>
    <n v="25359.82"/>
    <n v="53359.82"/>
    <n v="43660.92"/>
    <n v="43660.92"/>
    <n v="29526.55"/>
    <n v="25227.64"/>
  </r>
  <r>
    <x v="10"/>
    <x v="56"/>
    <x v="56"/>
    <x v="1"/>
    <s v="21"/>
    <n v="214"/>
    <s v="Reparación de elementos de transporte."/>
    <n v="575000"/>
    <n v="0"/>
    <n v="575000"/>
    <n v="616561.87"/>
    <n v="372072.15"/>
    <n v="329493.82"/>
    <n v="329081.09000000003"/>
  </r>
  <r>
    <x v="10"/>
    <x v="56"/>
    <x v="56"/>
    <x v="1"/>
    <s v="21"/>
    <n v="219"/>
    <s v="Otro inmovilizado material."/>
    <n v="1000"/>
    <n v="0"/>
    <n v="1000"/>
    <n v="0"/>
    <n v="0"/>
    <n v="0"/>
    <n v="0"/>
  </r>
  <r>
    <x v="10"/>
    <x v="56"/>
    <x v="56"/>
    <x v="1"/>
    <s v="22"/>
    <n v="22100"/>
    <s v="Energía eléctrica."/>
    <n v="32000"/>
    <n v="0"/>
    <n v="32000"/>
    <n v="32000"/>
    <n v="32000"/>
    <n v="13890.82"/>
    <n v="13890.82"/>
  </r>
  <r>
    <x v="10"/>
    <x v="56"/>
    <x v="56"/>
    <x v="1"/>
    <s v="22"/>
    <n v="22101"/>
    <s v="Agua."/>
    <n v="5000"/>
    <n v="0"/>
    <n v="5000"/>
    <n v="1848.81"/>
    <n v="1848.81"/>
    <n v="1848.81"/>
    <n v="1848.81"/>
  </r>
  <r>
    <x v="10"/>
    <x v="56"/>
    <x v="56"/>
    <x v="1"/>
    <s v="22"/>
    <n v="22102"/>
    <s v="Gas."/>
    <n v="49000"/>
    <n v="0"/>
    <n v="49000"/>
    <n v="49000"/>
    <n v="49000"/>
    <n v="27410.3"/>
    <n v="26684.91"/>
  </r>
  <r>
    <x v="10"/>
    <x v="56"/>
    <x v="56"/>
    <x v="1"/>
    <s v="22"/>
    <n v="22103"/>
    <s v="Combustibles y carburantes."/>
    <n v="1069848"/>
    <n v="0"/>
    <n v="1069848"/>
    <n v="1225847.95"/>
    <n v="1192832.1599999999"/>
    <n v="388503.88"/>
    <n v="350218.78"/>
  </r>
  <r>
    <x v="10"/>
    <x v="56"/>
    <x v="56"/>
    <x v="1"/>
    <s v="22"/>
    <n v="22104"/>
    <s v="Vestuario."/>
    <n v="161000"/>
    <n v="0"/>
    <n v="161000"/>
    <n v="6446.75"/>
    <n v="5097.34"/>
    <n v="650.59"/>
    <n v="650.59"/>
  </r>
  <r>
    <x v="10"/>
    <x v="56"/>
    <x v="56"/>
    <x v="1"/>
    <s v="22"/>
    <n v="22110"/>
    <s v="Productos de limpieza y aseo."/>
    <n v="2000"/>
    <n v="0"/>
    <n v="2000"/>
    <n v="2000"/>
    <n v="0"/>
    <n v="0"/>
    <n v="0"/>
  </r>
  <r>
    <x v="10"/>
    <x v="56"/>
    <x v="56"/>
    <x v="1"/>
    <s v="22"/>
    <n v="22199"/>
    <s v="Otros suministros."/>
    <n v="151495"/>
    <n v="155000"/>
    <n v="306495"/>
    <n v="278864.34999999998"/>
    <n v="244193.73"/>
    <n v="228933.84"/>
    <n v="228933.84"/>
  </r>
  <r>
    <x v="10"/>
    <x v="56"/>
    <x v="56"/>
    <x v="1"/>
    <s v="22"/>
    <n v="22203"/>
    <s v="Informáticas."/>
    <n v="1000"/>
    <n v="0"/>
    <n v="1000"/>
    <n v="0"/>
    <n v="0"/>
    <n v="0"/>
    <n v="0"/>
  </r>
  <r>
    <x v="10"/>
    <x v="56"/>
    <x v="56"/>
    <x v="1"/>
    <s v="22"/>
    <n v="225"/>
    <s v="Tributos."/>
    <n v="13000"/>
    <n v="0"/>
    <n v="13000"/>
    <n v="5820.04"/>
    <n v="5820.04"/>
    <n v="5820.04"/>
    <n v="5820.04"/>
  </r>
  <r>
    <x v="10"/>
    <x v="56"/>
    <x v="56"/>
    <x v="1"/>
    <s v="22"/>
    <n v="22699"/>
    <s v="Otros gastos diversos"/>
    <n v="1000"/>
    <n v="0"/>
    <n v="1000"/>
    <n v="0"/>
    <n v="0"/>
    <n v="0"/>
    <n v="0"/>
  </r>
  <r>
    <x v="10"/>
    <x v="56"/>
    <x v="56"/>
    <x v="1"/>
    <s v="22"/>
    <n v="22700"/>
    <s v="Limpieza y aseo."/>
    <n v="1181062"/>
    <n v="-145000"/>
    <n v="1036062"/>
    <n v="916239.2"/>
    <n v="916239.2"/>
    <n v="447227.75"/>
    <n v="433092.68"/>
  </r>
  <r>
    <x v="10"/>
    <x v="56"/>
    <x v="56"/>
    <x v="1"/>
    <s v="22"/>
    <n v="22706"/>
    <s v="Estudios y trabajos técnicos."/>
    <n v="1000"/>
    <n v="0"/>
    <n v="1000"/>
    <n v="3058.48"/>
    <n v="3058.48"/>
    <n v="2759.26"/>
    <n v="2759.26"/>
  </r>
  <r>
    <x v="10"/>
    <x v="56"/>
    <x v="56"/>
    <x v="1"/>
    <s v="22"/>
    <n v="22799"/>
    <s v="Otros trabajos realizados por otras empresas y profes."/>
    <n v="811741"/>
    <n v="0"/>
    <n v="811741"/>
    <n v="681410.13"/>
    <n v="681410.13"/>
    <n v="462069.25"/>
    <n v="462069.25"/>
  </r>
  <r>
    <x v="10"/>
    <x v="56"/>
    <x v="56"/>
    <x v="1"/>
    <s v="23"/>
    <n v="23020"/>
    <s v="Dietas del personal no directivo"/>
    <n v="1000"/>
    <n v="0"/>
    <n v="1000"/>
    <n v="0"/>
    <n v="0"/>
    <n v="0"/>
    <n v="0"/>
  </r>
  <r>
    <x v="10"/>
    <x v="56"/>
    <x v="56"/>
    <x v="1"/>
    <s v="23"/>
    <n v="23120"/>
    <s v="Locomoción del personal no directivo."/>
    <n v="1000"/>
    <n v="0"/>
    <n v="1000"/>
    <n v="0"/>
    <n v="0"/>
    <n v="0"/>
    <n v="0"/>
  </r>
  <r>
    <x v="10"/>
    <x v="56"/>
    <x v="56"/>
    <x v="4"/>
    <s v="63"/>
    <n v="633"/>
    <s v="Maquinaria, instalaciones técnicas y utillaje."/>
    <n v="350000"/>
    <n v="0"/>
    <n v="350000"/>
    <n v="350000"/>
    <n v="350000"/>
    <n v="226764.79999999999"/>
    <n v="226764.79999999999"/>
  </r>
  <r>
    <x v="10"/>
    <x v="56"/>
    <x v="56"/>
    <x v="4"/>
    <s v="63"/>
    <n v="634"/>
    <s v="Elementos de transporte."/>
    <n v="812764"/>
    <n v="0"/>
    <n v="812764"/>
    <n v="812763.05"/>
    <n v="812763.05"/>
    <n v="594425.81000000006"/>
    <n v="594425.81000000006"/>
  </r>
  <r>
    <x v="10"/>
    <x v="56"/>
    <x v="56"/>
    <x v="4"/>
    <s v="64"/>
    <n v="641"/>
    <s v="Gastos en aplicaciones informáticas."/>
    <n v="0"/>
    <n v="183614.3"/>
    <n v="183614.3"/>
    <n v="183614.3"/>
    <n v="183614.3"/>
    <n v="0"/>
    <n v="0"/>
  </r>
  <r>
    <x v="10"/>
    <x v="57"/>
    <x v="57"/>
    <x v="0"/>
    <s v="12"/>
    <n v="12000"/>
    <s v="Sueldos del Grupo A1."/>
    <n v="18088"/>
    <n v="0"/>
    <n v="18088"/>
    <n v="18000"/>
    <n v="18000"/>
    <n v="7740.51"/>
    <n v="7740.51"/>
  </r>
  <r>
    <x v="10"/>
    <x v="57"/>
    <x v="57"/>
    <x v="0"/>
    <s v="12"/>
    <n v="12003"/>
    <s v="Sueldos del Grupo C1."/>
    <n v="30454"/>
    <n v="0"/>
    <n v="30454"/>
    <n v="24000"/>
    <n v="24000"/>
    <n v="15966.92"/>
    <n v="15966.92"/>
  </r>
  <r>
    <x v="10"/>
    <x v="57"/>
    <x v="57"/>
    <x v="0"/>
    <s v="12"/>
    <n v="12004"/>
    <s v="Sueldos del Grupo C2."/>
    <n v="20651"/>
    <n v="0"/>
    <n v="20651"/>
    <n v="27500"/>
    <n v="27500"/>
    <n v="14228.36"/>
    <n v="14228.36"/>
  </r>
  <r>
    <x v="10"/>
    <x v="57"/>
    <x v="57"/>
    <x v="0"/>
    <s v="12"/>
    <n v="12006"/>
    <s v="Trienios."/>
    <n v="5796"/>
    <n v="0"/>
    <n v="5796"/>
    <n v="5000"/>
    <n v="5000"/>
    <n v="4114.72"/>
    <n v="4114.72"/>
  </r>
  <r>
    <x v="10"/>
    <x v="57"/>
    <x v="57"/>
    <x v="0"/>
    <s v="12"/>
    <n v="12100"/>
    <s v="Complemento de destino."/>
    <n v="38336"/>
    <n v="0"/>
    <n v="38336"/>
    <n v="28820"/>
    <n v="28820"/>
    <n v="21221.98"/>
    <n v="21221.98"/>
  </r>
  <r>
    <x v="10"/>
    <x v="57"/>
    <x v="57"/>
    <x v="0"/>
    <s v="12"/>
    <n v="12101"/>
    <s v="Complemento específico."/>
    <n v="86895"/>
    <n v="0"/>
    <n v="86895"/>
    <n v="59240"/>
    <n v="59240"/>
    <n v="47690.62"/>
    <n v="47690.62"/>
  </r>
  <r>
    <x v="10"/>
    <x v="57"/>
    <x v="57"/>
    <x v="0"/>
    <s v="12"/>
    <n v="12103"/>
    <s v="Otros complementos."/>
    <n v="2580"/>
    <n v="0"/>
    <n v="2580"/>
    <n v="2844.01"/>
    <n v="2844.01"/>
    <n v="2399.75"/>
    <n v="2399.75"/>
  </r>
  <r>
    <x v="10"/>
    <x v="57"/>
    <x v="57"/>
    <x v="0"/>
    <s v="13"/>
    <n v="13000"/>
    <s v="Retribuciones básicas."/>
    <n v="4155789"/>
    <n v="0"/>
    <n v="4155789"/>
    <n v="3459891.5"/>
    <n v="3459891.5"/>
    <n v="2424194.37"/>
    <n v="2424194.37"/>
  </r>
  <r>
    <x v="10"/>
    <x v="57"/>
    <x v="57"/>
    <x v="0"/>
    <s v="13"/>
    <n v="13001"/>
    <s v="Horas extraordinarias"/>
    <n v="101000"/>
    <n v="0"/>
    <n v="101000"/>
    <n v="148223.98000000001"/>
    <n v="148223.98000000001"/>
    <n v="85565.01"/>
    <n v="85565.01"/>
  </r>
  <r>
    <x v="10"/>
    <x v="57"/>
    <x v="57"/>
    <x v="0"/>
    <s v="13"/>
    <n v="13002"/>
    <s v="Otras remuneraciones."/>
    <n v="4771582"/>
    <n v="-30000"/>
    <n v="4741582"/>
    <n v="4192400.1"/>
    <n v="4192400.1"/>
    <n v="3296018.26"/>
    <n v="3296018.26"/>
  </r>
  <r>
    <x v="10"/>
    <x v="57"/>
    <x v="57"/>
    <x v="0"/>
    <s v="13"/>
    <n v="131"/>
    <s v="Laboral temporal."/>
    <n v="500000"/>
    <n v="0"/>
    <n v="500000"/>
    <n v="395889.49"/>
    <n v="395889.49"/>
    <n v="290830.46999999997"/>
    <n v="290830.46999999997"/>
  </r>
  <r>
    <x v="10"/>
    <x v="57"/>
    <x v="57"/>
    <x v="0"/>
    <s v="15"/>
    <n v="150"/>
    <s v="Productividad."/>
    <n v="84700"/>
    <n v="0"/>
    <n v="84700"/>
    <n v="84700"/>
    <n v="84700"/>
    <n v="84700"/>
    <n v="84700"/>
  </r>
  <r>
    <x v="10"/>
    <x v="57"/>
    <x v="57"/>
    <x v="0"/>
    <s v="15"/>
    <n v="151"/>
    <s v="Gratificaciones."/>
    <n v="5000"/>
    <n v="0"/>
    <n v="5000"/>
    <n v="4000"/>
    <n v="4000"/>
    <n v="0"/>
    <n v="0"/>
  </r>
  <r>
    <x v="10"/>
    <x v="57"/>
    <x v="57"/>
    <x v="1"/>
    <s v="20"/>
    <n v="202"/>
    <s v="Arrendamientos de edificios y otras construcciones."/>
    <n v="9013"/>
    <n v="0"/>
    <n v="9013"/>
    <n v="9002.4"/>
    <n v="9002.4"/>
    <n v="4501.2"/>
    <n v="4501.2"/>
  </r>
  <r>
    <x v="10"/>
    <x v="57"/>
    <x v="57"/>
    <x v="1"/>
    <s v="21"/>
    <n v="212"/>
    <s v="Reparación de edificios y otras construcciones."/>
    <n v="3000"/>
    <n v="35000"/>
    <n v="38000"/>
    <n v="3380.26"/>
    <n v="3380.26"/>
    <n v="0"/>
    <n v="0"/>
  </r>
  <r>
    <x v="10"/>
    <x v="57"/>
    <x v="57"/>
    <x v="1"/>
    <s v="21"/>
    <n v="213"/>
    <s v="Reparación de maquinaria, instalaciones técnicas y utillaje."/>
    <n v="1000"/>
    <n v="0"/>
    <n v="1000"/>
    <n v="12747.22"/>
    <n v="12747.22"/>
    <n v="0"/>
    <n v="0"/>
  </r>
  <r>
    <x v="10"/>
    <x v="57"/>
    <x v="57"/>
    <x v="1"/>
    <s v="21"/>
    <n v="214"/>
    <s v="Reparación de elementos de transporte."/>
    <n v="169147"/>
    <n v="0"/>
    <n v="169147"/>
    <n v="165306.5"/>
    <n v="99043.89"/>
    <n v="90505.58"/>
    <n v="89270.97"/>
  </r>
  <r>
    <x v="10"/>
    <x v="57"/>
    <x v="57"/>
    <x v="1"/>
    <s v="22"/>
    <n v="22100"/>
    <s v="Energía eléctrica."/>
    <n v="56000"/>
    <n v="0"/>
    <n v="56000"/>
    <n v="56000"/>
    <n v="56000"/>
    <n v="30846.36"/>
    <n v="30846.36"/>
  </r>
  <r>
    <x v="10"/>
    <x v="57"/>
    <x v="57"/>
    <x v="1"/>
    <s v="22"/>
    <n v="22103"/>
    <s v="Combustibles y carburantes."/>
    <n v="218557"/>
    <n v="0"/>
    <n v="218557"/>
    <n v="218556.37"/>
    <n v="218556.37"/>
    <n v="204939.07"/>
    <n v="202362.1"/>
  </r>
  <r>
    <x v="10"/>
    <x v="57"/>
    <x v="57"/>
    <x v="1"/>
    <s v="22"/>
    <n v="22104"/>
    <s v="Vestuario."/>
    <n v="249968"/>
    <n v="0"/>
    <n v="249968"/>
    <n v="10670.13"/>
    <n v="7811.98"/>
    <n v="1141.8499999999999"/>
    <n v="1141.8499999999999"/>
  </r>
  <r>
    <x v="10"/>
    <x v="57"/>
    <x v="57"/>
    <x v="1"/>
    <s v="22"/>
    <n v="22106"/>
    <s v="Productos farmacéuticos y material sanitario."/>
    <n v="5000"/>
    <n v="0"/>
    <n v="5000"/>
    <n v="4719"/>
    <n v="4719"/>
    <n v="2175"/>
    <n v="2175"/>
  </r>
  <r>
    <x v="10"/>
    <x v="57"/>
    <x v="57"/>
    <x v="1"/>
    <s v="22"/>
    <n v="22110"/>
    <s v="Productos de limpieza y aseo."/>
    <n v="84910"/>
    <n v="0"/>
    <n v="84910"/>
    <n v="55341"/>
    <n v="29754.69"/>
    <n v="21413.69"/>
    <n v="21413.69"/>
  </r>
  <r>
    <x v="10"/>
    <x v="57"/>
    <x v="57"/>
    <x v="1"/>
    <s v="22"/>
    <n v="22199"/>
    <s v="Otros suministros."/>
    <n v="60000"/>
    <n v="0"/>
    <n v="60000"/>
    <n v="57138.65"/>
    <n v="24716.49"/>
    <n v="17551.419999999998"/>
    <n v="17551.419999999998"/>
  </r>
  <r>
    <x v="10"/>
    <x v="57"/>
    <x v="57"/>
    <x v="1"/>
    <s v="22"/>
    <n v="22700"/>
    <s v="Limpieza y aseo."/>
    <n v="503496"/>
    <n v="-155000"/>
    <n v="348496"/>
    <n v="318180.75"/>
    <n v="318180.75"/>
    <n v="101925.16"/>
    <n v="99108.88"/>
  </r>
  <r>
    <x v="10"/>
    <x v="57"/>
    <x v="57"/>
    <x v="1"/>
    <s v="22"/>
    <n v="22799"/>
    <s v="Otros trabajos realizados por otras empresas y profes."/>
    <n v="2000"/>
    <n v="0"/>
    <n v="2000"/>
    <n v="29257.75"/>
    <n v="29257.75"/>
    <n v="1895.18"/>
    <n v="1895.18"/>
  </r>
  <r>
    <x v="10"/>
    <x v="57"/>
    <x v="57"/>
    <x v="2"/>
    <s v="35"/>
    <n v="358"/>
    <s v="Intereses por operaciones de arrendamiento fro («leasing»)."/>
    <n v="16100"/>
    <n v="0"/>
    <n v="16100"/>
    <n v="16011.41"/>
    <n v="16011.41"/>
    <n v="8005.68"/>
    <n v="8005.68"/>
  </r>
  <r>
    <x v="10"/>
    <x v="57"/>
    <x v="57"/>
    <x v="4"/>
    <s v="62"/>
    <n v="622"/>
    <s v="Edificios y otras construcciones."/>
    <n v="0"/>
    <n v="405289.93"/>
    <n v="405289.93"/>
    <n v="405289.93"/>
    <n v="405289.93"/>
    <n v="402237.35"/>
    <n v="402237.35"/>
  </r>
  <r>
    <x v="10"/>
    <x v="57"/>
    <x v="57"/>
    <x v="4"/>
    <s v="62"/>
    <n v="623"/>
    <s v="Maquinaria, instalaciones técnicas y utillaje."/>
    <n v="1670199"/>
    <n v="8079.56"/>
    <n v="1678278.56"/>
    <n v="1677671.74"/>
    <n v="1677671.74"/>
    <n v="1405094.86"/>
    <n v="1405094.86"/>
  </r>
  <r>
    <x v="10"/>
    <x v="57"/>
    <x v="57"/>
    <x v="4"/>
    <s v="62"/>
    <n v="624"/>
    <s v="Elementos de transporte."/>
    <n v="0"/>
    <n v="0"/>
    <n v="0"/>
    <n v="0"/>
    <n v="0"/>
    <n v="0"/>
    <n v="0"/>
  </r>
  <r>
    <x v="10"/>
    <x v="58"/>
    <x v="58"/>
    <x v="0"/>
    <s v="12"/>
    <n v="12000"/>
    <s v="Sueldos del Grupo A1."/>
    <n v="126714"/>
    <n v="0"/>
    <n v="126714"/>
    <n v="90000"/>
    <n v="90000"/>
    <n v="71007.87"/>
    <n v="71007.87"/>
  </r>
  <r>
    <x v="10"/>
    <x v="58"/>
    <x v="58"/>
    <x v="0"/>
    <s v="12"/>
    <n v="12001"/>
    <s v="Sueldos del Grupo A2."/>
    <n v="15905"/>
    <n v="0"/>
    <n v="15905"/>
    <n v="0"/>
    <n v="0"/>
    <n v="0"/>
    <n v="0"/>
  </r>
  <r>
    <x v="10"/>
    <x v="58"/>
    <x v="58"/>
    <x v="0"/>
    <s v="12"/>
    <n v="12003"/>
    <s v="Sueldos del Grupo C1."/>
    <n v="36545"/>
    <n v="0"/>
    <n v="36545"/>
    <n v="12000"/>
    <n v="12000"/>
    <n v="7983.46"/>
    <n v="7983.46"/>
  </r>
  <r>
    <x v="10"/>
    <x v="58"/>
    <x v="58"/>
    <x v="0"/>
    <s v="12"/>
    <n v="12004"/>
    <s v="Sueldos del Grupo C2."/>
    <n v="41302"/>
    <n v="0"/>
    <n v="41302"/>
    <n v="46454"/>
    <n v="46454"/>
    <n v="22720.35"/>
    <n v="22720.35"/>
  </r>
  <r>
    <x v="10"/>
    <x v="58"/>
    <x v="58"/>
    <x v="0"/>
    <s v="12"/>
    <n v="12006"/>
    <s v="Trienios."/>
    <n v="30377"/>
    <n v="0"/>
    <n v="30377"/>
    <n v="29000"/>
    <n v="29000"/>
    <n v="20908.580000000002"/>
    <n v="20908.580000000002"/>
  </r>
  <r>
    <x v="10"/>
    <x v="58"/>
    <x v="58"/>
    <x v="0"/>
    <s v="12"/>
    <n v="12100"/>
    <s v="Complemento de destino."/>
    <n v="121074"/>
    <n v="0"/>
    <n v="121074"/>
    <n v="67616"/>
    <n v="67616"/>
    <n v="56387.43"/>
    <n v="56387.43"/>
  </r>
  <r>
    <x v="10"/>
    <x v="58"/>
    <x v="58"/>
    <x v="0"/>
    <s v="12"/>
    <n v="12101"/>
    <s v="Complemento específico."/>
    <n v="303527"/>
    <n v="-4000"/>
    <n v="299527"/>
    <n v="189483"/>
    <n v="189483"/>
    <n v="148109.93"/>
    <n v="148109.93"/>
  </r>
  <r>
    <x v="10"/>
    <x v="58"/>
    <x v="58"/>
    <x v="0"/>
    <s v="12"/>
    <n v="12103"/>
    <s v="Otros complementos."/>
    <n v="13128"/>
    <n v="0"/>
    <n v="13128"/>
    <n v="12811.2"/>
    <n v="12811.2"/>
    <n v="11344.72"/>
    <n v="11344.72"/>
  </r>
  <r>
    <x v="10"/>
    <x v="58"/>
    <x v="58"/>
    <x v="0"/>
    <s v="13"/>
    <n v="13000"/>
    <s v="Retribuciones básicas."/>
    <n v="228036"/>
    <n v="0"/>
    <n v="228036"/>
    <n v="153730"/>
    <n v="153730"/>
    <n v="115535.03"/>
    <n v="115535.03"/>
  </r>
  <r>
    <x v="10"/>
    <x v="58"/>
    <x v="58"/>
    <x v="0"/>
    <s v="13"/>
    <n v="13001"/>
    <s v="Horas extraordinarias"/>
    <n v="1200"/>
    <n v="0"/>
    <n v="1200"/>
    <n v="696"/>
    <n v="696"/>
    <n v="121.68"/>
    <n v="121.68"/>
  </r>
  <r>
    <x v="10"/>
    <x v="58"/>
    <x v="58"/>
    <x v="0"/>
    <s v="13"/>
    <n v="13002"/>
    <s v="Otras remuneraciones."/>
    <n v="254281"/>
    <n v="0"/>
    <n v="254281"/>
    <n v="185713.2"/>
    <n v="185713.2"/>
    <n v="175125.08"/>
    <n v="175125.08"/>
  </r>
  <r>
    <x v="10"/>
    <x v="58"/>
    <x v="58"/>
    <x v="0"/>
    <s v="15"/>
    <n v="151"/>
    <s v="Gratificaciones."/>
    <n v="4300"/>
    <n v="4000"/>
    <n v="8300"/>
    <n v="6829.07"/>
    <n v="6829.07"/>
    <n v="1725.79"/>
    <n v="1725.79"/>
  </r>
  <r>
    <x v="10"/>
    <x v="58"/>
    <x v="58"/>
    <x v="1"/>
    <s v="20"/>
    <n v="203"/>
    <s v="Arrendamientos de maquinaria, instalaciones y utillaje."/>
    <n v="7354"/>
    <n v="0"/>
    <n v="7354"/>
    <n v="5864.29"/>
    <n v="5864.29"/>
    <n v="3399.24"/>
    <n v="3399.24"/>
  </r>
  <r>
    <x v="10"/>
    <x v="58"/>
    <x v="58"/>
    <x v="1"/>
    <s v="21"/>
    <n v="212"/>
    <s v="Reparación de edificios y otras construcciones."/>
    <n v="1000"/>
    <n v="0"/>
    <n v="1000"/>
    <n v="0"/>
    <n v="0"/>
    <n v="0"/>
    <n v="0"/>
  </r>
  <r>
    <x v="10"/>
    <x v="58"/>
    <x v="58"/>
    <x v="1"/>
    <s v="21"/>
    <n v="213"/>
    <s v="Reparación de maquinaria, instalaciones técnicas y utillaje."/>
    <n v="9000"/>
    <n v="0"/>
    <n v="9000"/>
    <n v="4931.8100000000004"/>
    <n v="4931.8100000000004"/>
    <n v="414.94"/>
    <n v="414.94"/>
  </r>
  <r>
    <x v="10"/>
    <x v="58"/>
    <x v="58"/>
    <x v="1"/>
    <s v="21"/>
    <n v="214"/>
    <s v="Reparación de elementos de transporte."/>
    <n v="3500"/>
    <n v="0"/>
    <n v="3500"/>
    <n v="4262.3"/>
    <n v="1776.03"/>
    <n v="1013.73"/>
    <n v="1013.73"/>
  </r>
  <r>
    <x v="10"/>
    <x v="58"/>
    <x v="58"/>
    <x v="1"/>
    <s v="22"/>
    <n v="22100"/>
    <s v="Energía eléctrica."/>
    <n v="7500"/>
    <n v="0"/>
    <n v="7500"/>
    <n v="7500"/>
    <n v="7500"/>
    <n v="4475.1899999999996"/>
    <n v="4475.1899999999996"/>
  </r>
  <r>
    <x v="10"/>
    <x v="58"/>
    <x v="58"/>
    <x v="1"/>
    <s v="22"/>
    <n v="22103"/>
    <s v="Combustibles y carburantes."/>
    <n v="8000"/>
    <n v="0"/>
    <n v="8000"/>
    <n v="5500"/>
    <n v="5500"/>
    <n v="2252.9699999999998"/>
    <n v="2212.83"/>
  </r>
  <r>
    <x v="10"/>
    <x v="58"/>
    <x v="58"/>
    <x v="1"/>
    <s v="22"/>
    <n v="22104"/>
    <s v="Vestuario."/>
    <n v="5000"/>
    <n v="0"/>
    <n v="5000"/>
    <n v="4135.5"/>
    <n v="4135.5"/>
    <n v="0"/>
    <n v="0"/>
  </r>
  <r>
    <x v="10"/>
    <x v="58"/>
    <x v="58"/>
    <x v="1"/>
    <s v="22"/>
    <n v="22106"/>
    <s v="Productos farmacéuticos y material sanitario."/>
    <n v="70000"/>
    <n v="0"/>
    <n v="70000"/>
    <n v="71551.22"/>
    <n v="71551.22"/>
    <n v="44389.71"/>
    <n v="43150.71"/>
  </r>
  <r>
    <x v="10"/>
    <x v="58"/>
    <x v="58"/>
    <x v="1"/>
    <s v="22"/>
    <n v="22110"/>
    <s v="Productos de limpieza y aseo."/>
    <n v="2000"/>
    <n v="0"/>
    <n v="2000"/>
    <n v="2000"/>
    <n v="2000"/>
    <n v="333.6"/>
    <n v="333.6"/>
  </r>
  <r>
    <x v="10"/>
    <x v="58"/>
    <x v="58"/>
    <x v="1"/>
    <s v="22"/>
    <n v="22113"/>
    <s v="Manutención de animales."/>
    <n v="41000"/>
    <n v="0"/>
    <n v="41000"/>
    <n v="42542.94"/>
    <n v="42542.94"/>
    <n v="16842.2"/>
    <n v="16842.2"/>
  </r>
  <r>
    <x v="10"/>
    <x v="58"/>
    <x v="58"/>
    <x v="1"/>
    <s v="22"/>
    <n v="22199"/>
    <s v="Otros suministros."/>
    <n v="17000"/>
    <n v="0"/>
    <n v="17000"/>
    <n v="12050"/>
    <n v="8032.83"/>
    <n v="7425.02"/>
    <n v="7425.02"/>
  </r>
  <r>
    <x v="10"/>
    <x v="58"/>
    <x v="58"/>
    <x v="1"/>
    <s v="22"/>
    <n v="225"/>
    <s v="Tributos."/>
    <n v="500"/>
    <n v="0"/>
    <n v="500"/>
    <n v="300"/>
    <n v="300"/>
    <n v="121.02"/>
    <n v="121.02"/>
  </r>
  <r>
    <x v="10"/>
    <x v="58"/>
    <x v="58"/>
    <x v="1"/>
    <s v="22"/>
    <n v="22602"/>
    <s v="Publicidad y propaganda."/>
    <n v="3500"/>
    <n v="0"/>
    <n v="3500"/>
    <n v="0"/>
    <n v="0"/>
    <n v="0"/>
    <n v="0"/>
  </r>
  <r>
    <x v="10"/>
    <x v="58"/>
    <x v="58"/>
    <x v="1"/>
    <s v="22"/>
    <n v="22606"/>
    <s v="Reuniones, conferencias y cursos."/>
    <n v="2500"/>
    <n v="0"/>
    <n v="2500"/>
    <n v="0"/>
    <n v="0"/>
    <n v="0"/>
    <n v="0"/>
  </r>
  <r>
    <x v="10"/>
    <x v="58"/>
    <x v="58"/>
    <x v="1"/>
    <s v="22"/>
    <n v="22699"/>
    <s v="Otros gastos diversos"/>
    <n v="2637"/>
    <n v="0"/>
    <n v="2637"/>
    <n v="0"/>
    <n v="0"/>
    <n v="0"/>
    <n v="0"/>
  </r>
  <r>
    <x v="10"/>
    <x v="58"/>
    <x v="58"/>
    <x v="1"/>
    <s v="22"/>
    <n v="22700"/>
    <s v="Limpieza y aseo."/>
    <n v="13631"/>
    <n v="0"/>
    <n v="13631"/>
    <n v="13630.36"/>
    <n v="13630.36"/>
    <n v="7951.02"/>
    <n v="7951.02"/>
  </r>
  <r>
    <x v="10"/>
    <x v="58"/>
    <x v="58"/>
    <x v="1"/>
    <s v="22"/>
    <n v="22706"/>
    <s v="Estudios y trabajos técnicos."/>
    <n v="81069"/>
    <n v="0"/>
    <n v="81069"/>
    <n v="44026.96"/>
    <n v="44026.96"/>
    <n v="15097.5"/>
    <n v="15097.5"/>
  </r>
  <r>
    <x v="10"/>
    <x v="58"/>
    <x v="58"/>
    <x v="1"/>
    <s v="22"/>
    <n v="22799"/>
    <s v="Otros trabajos realizados por otras empresas y profes."/>
    <n v="45000"/>
    <n v="0"/>
    <n v="45000"/>
    <n v="80717.919999999998"/>
    <n v="80717.919999999998"/>
    <n v="48316.17"/>
    <n v="46060.480000000003"/>
  </r>
  <r>
    <x v="10"/>
    <x v="58"/>
    <x v="58"/>
    <x v="1"/>
    <s v="23"/>
    <n v="23020"/>
    <s v="Dietas del personal no directivo"/>
    <n v="500"/>
    <n v="0"/>
    <n v="500"/>
    <n v="0"/>
    <n v="0"/>
    <n v="0"/>
    <n v="0"/>
  </r>
  <r>
    <x v="10"/>
    <x v="58"/>
    <x v="58"/>
    <x v="1"/>
    <s v="23"/>
    <n v="23120"/>
    <s v="Locomoción del personal no directivo."/>
    <n v="500"/>
    <n v="0"/>
    <n v="500"/>
    <n v="0"/>
    <n v="0"/>
    <n v="0"/>
    <n v="0"/>
  </r>
  <r>
    <x v="10"/>
    <x v="58"/>
    <x v="58"/>
    <x v="3"/>
    <s v="46"/>
    <n v="466"/>
    <s v="A otras Entidades que agrupen municipios."/>
    <n v="3000"/>
    <n v="0"/>
    <n v="3000"/>
    <n v="3000"/>
    <n v="3000"/>
    <n v="3000"/>
    <n v="3000"/>
  </r>
  <r>
    <x v="10"/>
    <x v="58"/>
    <x v="58"/>
    <x v="3"/>
    <s v="48"/>
    <n v="48989"/>
    <s v="Transf. Colegio Oficial de Veterinarios de Vallladolid"/>
    <n v="6000"/>
    <n v="0"/>
    <n v="6000"/>
    <n v="6000"/>
    <n v="6000"/>
    <n v="6000"/>
    <n v="6000"/>
  </r>
  <r>
    <x v="10"/>
    <x v="58"/>
    <x v="58"/>
    <x v="3"/>
    <s v="48"/>
    <n v="48990"/>
    <s v="Transf. Hermandad de Donantes de Sangre"/>
    <n v="6000"/>
    <n v="0"/>
    <n v="6000"/>
    <n v="6000"/>
    <n v="6000"/>
    <n v="6000"/>
    <n v="6000"/>
  </r>
  <r>
    <x v="10"/>
    <x v="58"/>
    <x v="58"/>
    <x v="3"/>
    <s v="48"/>
    <n v="48999"/>
    <s v="Otras transf. a Familias e Instituciones sin fines de lucro."/>
    <n v="50000"/>
    <n v="0"/>
    <n v="50000"/>
    <n v="50000"/>
    <n v="0"/>
    <n v="0"/>
    <n v="0"/>
  </r>
  <r>
    <x v="11"/>
    <x v="9"/>
    <x v="9"/>
    <x v="4"/>
    <s v="60"/>
    <n v="609"/>
    <s v="Otras invers nuevas en infraest y bienes dest al uso gral"/>
    <n v="1983105"/>
    <n v="993880"/>
    <n v="2976985"/>
    <n v="2976984.82"/>
    <n v="2976984.82"/>
    <n v="1810696.94"/>
    <n v="1810696.94"/>
  </r>
  <r>
    <x v="11"/>
    <x v="12"/>
    <x v="12"/>
    <x v="4"/>
    <s v="63"/>
    <n v="632"/>
    <s v="Edificios y otras construcciones."/>
    <n v="4542000"/>
    <n v="5187108.57"/>
    <n v="9729108.5700000003"/>
    <n v="5237736.45"/>
    <n v="5237736.45"/>
    <n v="2553766.81"/>
    <n v="2553766.81"/>
  </r>
  <r>
    <x v="12"/>
    <x v="18"/>
    <x v="18"/>
    <x v="0"/>
    <s v="16"/>
    <n v="16000"/>
    <s v="Seguridad Social."/>
    <n v="0"/>
    <n v="0"/>
    <n v="0"/>
    <n v="2419.4499999999998"/>
    <n v="2419.4499999999998"/>
    <n v="2419.4499999999998"/>
    <n v="2419.4499999999998"/>
  </r>
  <r>
    <x v="13"/>
    <x v="34"/>
    <x v="34"/>
    <x v="4"/>
    <s v="63"/>
    <n v="632"/>
    <s v="Edificios y otras construcciones."/>
    <n v="752000"/>
    <n v="811457.58"/>
    <n v="1563457.58"/>
    <n v="1290741.17"/>
    <n v="1290741.17"/>
    <n v="1282124.1299999999"/>
    <n v="1282124.1299999999"/>
  </r>
  <r>
    <x v="14"/>
    <x v="35"/>
    <x v="35"/>
    <x v="4"/>
    <s v="61"/>
    <n v="619"/>
    <s v="Otras inver de reposic en infraest y bienes dest al uso gral"/>
    <n v="0"/>
    <n v="74113"/>
    <n v="74113"/>
    <n v="74113"/>
    <n v="69856.929999999993"/>
    <n v="69856.929999999993"/>
    <n v="69856.929999999993"/>
  </r>
  <r>
    <x v="14"/>
    <x v="35"/>
    <x v="35"/>
    <x v="4"/>
    <s v="63"/>
    <n v="633"/>
    <s v="Maquinaria, instalaciones técnicas y utillaje."/>
    <n v="0"/>
    <n v="4650816.6100000003"/>
    <n v="4650816.6100000003"/>
    <n v="4650816.6100000003"/>
    <n v="4650816.6100000003"/>
    <n v="4650816.6100000003"/>
    <n v="4650816.6100000003"/>
  </r>
  <r>
    <x v="14"/>
    <x v="37"/>
    <x v="37"/>
    <x v="4"/>
    <s v="61"/>
    <n v="610"/>
    <s v="Inversiones en terrenos."/>
    <n v="0"/>
    <n v="1099429.94"/>
    <n v="1099429.94"/>
    <n v="1091929.94"/>
    <n v="1091929.94"/>
    <n v="382582.04"/>
    <n v="382582.04"/>
  </r>
  <r>
    <x v="15"/>
    <x v="41"/>
    <x v="41"/>
    <x v="4"/>
    <s v="60"/>
    <n v="609"/>
    <s v="Otras invers nuevas en infraest y bienes dest al uso gral"/>
    <n v="0"/>
    <n v="190.01"/>
    <n v="190.01"/>
    <n v="190.01"/>
    <n v="190.01"/>
    <n v="190.01"/>
    <n v="190.01"/>
  </r>
  <r>
    <x v="15"/>
    <x v="41"/>
    <x v="41"/>
    <x v="4"/>
    <s v="61"/>
    <n v="619"/>
    <s v="Otras inver de reposic en infraest y bienes dest al uso gral"/>
    <n v="0"/>
    <n v="3121.65"/>
    <n v="3121.65"/>
    <n v="3121.65"/>
    <n v="3121.65"/>
    <n v="3121.65"/>
    <n v="3121.65"/>
  </r>
  <r>
    <x v="16"/>
    <x v="44"/>
    <x v="44"/>
    <x v="4"/>
    <s v="60"/>
    <n v="609"/>
    <s v="Otras invers nuevas en infraest y bienes dest al uso gral"/>
    <n v="0"/>
    <n v="252030.5"/>
    <n v="252030.5"/>
    <n v="130032.81"/>
    <n v="130032.81"/>
    <n v="119747.81"/>
    <n v="119747.81"/>
  </r>
  <r>
    <x v="16"/>
    <x v="44"/>
    <x v="44"/>
    <x v="4"/>
    <s v="61"/>
    <n v="619"/>
    <s v="Otras inver de reposic en infraest y bienes dest al uso gral"/>
    <n v="0"/>
    <n v="9843.23"/>
    <n v="9843.23"/>
    <n v="9843.23"/>
    <n v="9843.23"/>
    <n v="8932.89"/>
    <n v="8932.89"/>
  </r>
  <r>
    <x v="16"/>
    <x v="44"/>
    <x v="44"/>
    <x v="4"/>
    <s v="62"/>
    <n v="623"/>
    <s v="Maquinaria, instalaciones técnicas y utillaje."/>
    <n v="0"/>
    <n v="69290.820000000007"/>
    <n v="69290.820000000007"/>
    <n v="25940.37"/>
    <n v="25940.37"/>
    <n v="24961.88"/>
    <n v="24961.88"/>
  </r>
  <r>
    <x v="16"/>
    <x v="44"/>
    <x v="44"/>
    <x v="4"/>
    <s v="62"/>
    <n v="625"/>
    <s v="Mobiliario."/>
    <n v="0"/>
    <n v="33675"/>
    <n v="33675"/>
    <n v="0"/>
    <n v="0"/>
    <n v="0"/>
    <n v="0"/>
  </r>
  <r>
    <x v="16"/>
    <x v="44"/>
    <x v="44"/>
    <x v="4"/>
    <s v="62"/>
    <n v="627"/>
    <s v="Proyectos complejos."/>
    <n v="435404"/>
    <n v="194980.46"/>
    <n v="630384.46"/>
    <n v="612510.63"/>
    <n v="612510.63"/>
    <n v="592142.12"/>
    <n v="592142.12"/>
  </r>
  <r>
    <x v="16"/>
    <x v="44"/>
    <x v="44"/>
    <x v="4"/>
    <s v="63"/>
    <n v="632"/>
    <s v="Edificios y otras construcciones."/>
    <n v="40000"/>
    <n v="3049583.28"/>
    <n v="3089583.28"/>
    <n v="2965762.98"/>
    <n v="2965762.98"/>
    <n v="2398480.08"/>
    <n v="2398480.08"/>
  </r>
  <r>
    <x v="16"/>
    <x v="44"/>
    <x v="44"/>
    <x v="4"/>
    <s v="63"/>
    <n v="635"/>
    <s v="Mobiliario."/>
    <n v="0"/>
    <n v="116815"/>
    <n v="116815"/>
    <n v="0"/>
    <n v="0"/>
    <n v="0"/>
    <n v="0"/>
  </r>
  <r>
    <x v="16"/>
    <x v="44"/>
    <x v="44"/>
    <x v="4"/>
    <s v="64"/>
    <n v="640"/>
    <s v="Gastos en inversiones de carácter inmaterial."/>
    <n v="451716"/>
    <n v="350214.23"/>
    <n v="801930.23"/>
    <n v="822365.16"/>
    <n v="816979.46"/>
    <n v="714420.4"/>
    <n v="714420.4"/>
  </r>
  <r>
    <x v="16"/>
    <x v="44"/>
    <x v="44"/>
    <x v="4"/>
    <s v="64"/>
    <n v="641"/>
    <s v="Gastos en aplicaciones informáticas."/>
    <n v="634617"/>
    <n v="1642696.07"/>
    <n v="2277313.0699999998"/>
    <n v="2277312.14"/>
    <n v="2274904.36"/>
    <n v="1291947.54"/>
    <n v="1291947.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 dinámica2" cacheId="8" applyNumberFormats="0" applyBorderFormats="0" applyFontFormats="0" applyPatternFormats="0" applyAlignmentFormats="0" applyWidthHeightFormats="1" dataCaption="Datos" updatedVersion="8" minRefreshableVersion="3" showMemberPropertyTips="0" useAutoFormatting="1" itemPrintTitles="1" createdVersion="3" indent="0" compact="0" compactData="0" gridDropZones="1">
  <location ref="A2:L354" firstHeaderRow="1" firstDataRow="2" firstDataCol="4"/>
  <pivotFields count="15">
    <pivotField axis="axisRow" compact="0" outline="0" showAll="0" sortType="ascending">
      <items count="22">
        <item x="0"/>
        <item x="1"/>
        <item x="11"/>
        <item x="2"/>
        <item x="3"/>
        <item x="12"/>
        <item x="4"/>
        <item m="1" x="20"/>
        <item x="5"/>
        <item x="13"/>
        <item x="6"/>
        <item x="14"/>
        <item x="7"/>
        <item x="15"/>
        <item x="8"/>
        <item x="16"/>
        <item x="9"/>
        <item m="1" x="19"/>
        <item x="10"/>
        <item m="1" x="18"/>
        <item m="1" x="17"/>
        <item t="default"/>
      </items>
    </pivotField>
    <pivotField axis="axisRow" compact="0" outline="0" showAll="0" includeNewItemsInFilter="1">
      <items count="62">
        <item m="1" x="59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0"/>
        <item x="49"/>
        <item x="50"/>
        <item x="29"/>
        <item x="30"/>
        <item x="31"/>
        <item x="32"/>
        <item x="33"/>
        <item x="35"/>
        <item x="36"/>
        <item x="37"/>
        <item x="38"/>
        <item x="39"/>
        <item x="40"/>
        <item x="10"/>
        <item x="41"/>
        <item x="42"/>
        <item x="43"/>
        <item x="34"/>
        <item x="44"/>
        <item x="46"/>
        <item x="47"/>
        <item x="48"/>
        <item x="51"/>
        <item x="52"/>
        <item x="53"/>
        <item x="54"/>
        <item x="55"/>
        <item x="56"/>
        <item x="57"/>
        <item x="58"/>
        <item m="1" x="60"/>
        <item x="45"/>
        <item t="default"/>
      </items>
    </pivotField>
    <pivotField axis="axisRow" compact="0" outline="0" showAll="0" includeNewItemsInFilter="1">
      <items count="95">
        <item x="42"/>
        <item x="5"/>
        <item x="33"/>
        <item x="30"/>
        <item x="6"/>
        <item x="4"/>
        <item x="22"/>
        <item x="57"/>
        <item x="40"/>
        <item x="37"/>
        <item x="54"/>
        <item x="38"/>
        <item x="43"/>
        <item x="35"/>
        <item x="44"/>
        <item x="49"/>
        <item x="1"/>
        <item x="2"/>
        <item sd="0" x="3"/>
        <item x="7"/>
        <item m="1" x="67"/>
        <item m="1" x="76"/>
        <item m="1" x="91"/>
        <item x="15"/>
        <item x="16"/>
        <item x="17"/>
        <item x="18"/>
        <item x="25"/>
        <item m="1" x="87"/>
        <item x="58"/>
        <item x="53"/>
        <item x="34"/>
        <item x="46"/>
        <item x="47"/>
        <item x="51"/>
        <item m="1" x="81"/>
        <item x="13"/>
        <item x="19"/>
        <item m="1" x="68"/>
        <item x="21"/>
        <item x="23"/>
        <item x="24"/>
        <item m="1" x="69"/>
        <item m="1" x="72"/>
        <item x="0"/>
        <item m="1" x="62"/>
        <item m="1" x="85"/>
        <item x="32"/>
        <item x="36"/>
        <item m="1" x="71"/>
        <item m="1" x="77"/>
        <item m="1" x="84"/>
        <item m="1" x="80"/>
        <item m="1" x="70"/>
        <item m="1" x="61"/>
        <item x="52"/>
        <item x="55"/>
        <item m="1" x="64"/>
        <item m="1" x="82"/>
        <item x="28"/>
        <item x="56"/>
        <item m="1" x="93"/>
        <item m="1" x="63"/>
        <item m="1" x="86"/>
        <item x="27"/>
        <item x="45"/>
        <item m="1" x="92"/>
        <item x="8"/>
        <item m="1" x="73"/>
        <item x="11"/>
        <item m="1" x="78"/>
        <item x="14"/>
        <item m="1" x="60"/>
        <item x="20"/>
        <item x="26"/>
        <item m="1" x="66"/>
        <item x="29"/>
        <item m="1" x="75"/>
        <item m="1" x="89"/>
        <item m="1" x="65"/>
        <item m="1" x="74"/>
        <item m="1" x="88"/>
        <item m="1" x="79"/>
        <item x="48"/>
        <item m="1" x="90"/>
        <item m="1" x="83"/>
        <item m="1" x="59"/>
        <item x="9"/>
        <item x="10"/>
        <item x="12"/>
        <item x="31"/>
        <item x="39"/>
        <item x="41"/>
        <item x="50"/>
        <item t="default"/>
      </items>
    </pivotField>
    <pivotField axis="axisRow" compact="0" outline="0" showAll="0" includeNewItemsInFilter="1">
      <items count="11">
        <item x="0"/>
        <item x="1"/>
        <item x="2"/>
        <item x="3"/>
        <item x="7"/>
        <item x="4"/>
        <item x="5"/>
        <item x="6"/>
        <item x="8"/>
        <item m="1" x="9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numFmtId="4" outline="0" showAll="0" defaultSubtotal="0"/>
    <pivotField dataField="1" compact="0" numFmtId="4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ubtotalTop="0" dragToRow="0" dragToCol="0" dragToPage="0" showAll="0" includeNewItemsInFilter="1" defaultSubtotal="0"/>
  </pivotFields>
  <rowFields count="4">
    <field x="0"/>
    <field x="1"/>
    <field x="2"/>
    <field x="3"/>
  </rowFields>
  <rowItems count="351">
    <i>
      <x/>
      <x v="1"/>
      <x v="16"/>
      <x/>
    </i>
    <i r="3">
      <x v="1"/>
    </i>
    <i r="3">
      <x v="3"/>
    </i>
    <i t="default" r="2">
      <x v="16"/>
    </i>
    <i t="default" r="1">
      <x v="1"/>
    </i>
    <i r="1">
      <x v="2"/>
      <x v="17"/>
      <x/>
    </i>
    <i r="3">
      <x v="1"/>
    </i>
    <i t="default" r="2">
      <x v="17"/>
    </i>
    <i t="default" r="1">
      <x v="2"/>
    </i>
    <i r="1">
      <x v="3"/>
      <x v="18"/>
    </i>
    <i t="default" r="1">
      <x v="3"/>
    </i>
    <i r="1">
      <x v="4"/>
      <x v="5"/>
      <x/>
    </i>
    <i r="3">
      <x v="1"/>
    </i>
    <i r="3">
      <x v="5"/>
    </i>
    <i t="default" r="2">
      <x v="5"/>
    </i>
    <i t="default" r="1">
      <x v="4"/>
    </i>
    <i r="1">
      <x v="5"/>
      <x v="1"/>
      <x/>
    </i>
    <i r="3">
      <x v="1"/>
    </i>
    <i t="default" r="2">
      <x v="1"/>
    </i>
    <i t="default" r="1">
      <x v="5"/>
    </i>
    <i r="1">
      <x v="6"/>
      <x v="4"/>
      <x/>
    </i>
    <i r="3">
      <x v="1"/>
    </i>
    <i r="3">
      <x v="3"/>
    </i>
    <i t="default" r="2">
      <x v="4"/>
    </i>
    <i t="default" r="1">
      <x v="6"/>
    </i>
    <i r="1">
      <x v="7"/>
      <x v="19"/>
      <x/>
    </i>
    <i r="3">
      <x v="1"/>
    </i>
    <i t="default" r="2">
      <x v="19"/>
    </i>
    <i t="default" r="1">
      <x v="7"/>
    </i>
    <i r="1">
      <x v="28"/>
      <x v="44"/>
      <x/>
    </i>
    <i r="3">
      <x v="1"/>
    </i>
    <i r="3">
      <x v="2"/>
    </i>
    <i r="3">
      <x v="3"/>
    </i>
    <i r="3">
      <x v="5"/>
    </i>
    <i t="default" r="2">
      <x v="44"/>
    </i>
    <i t="default" r="1">
      <x v="28"/>
    </i>
    <i t="default">
      <x/>
    </i>
    <i>
      <x v="1"/>
      <x v="8"/>
      <x v="67"/>
      <x/>
    </i>
    <i r="3">
      <x v="1"/>
    </i>
    <i r="3">
      <x v="2"/>
    </i>
    <i r="3">
      <x v="3"/>
    </i>
    <i r="3">
      <x v="5"/>
    </i>
    <i r="3">
      <x v="6"/>
    </i>
    <i r="3">
      <x v="7"/>
    </i>
    <i t="default" r="2">
      <x v="67"/>
    </i>
    <i t="default" r="1">
      <x v="8"/>
    </i>
    <i r="1">
      <x v="9"/>
      <x v="87"/>
      <x/>
    </i>
    <i r="3">
      <x v="1"/>
    </i>
    <i r="3">
      <x v="5"/>
    </i>
    <i t="default" r="2">
      <x v="87"/>
    </i>
    <i t="default" r="1">
      <x v="9"/>
    </i>
    <i r="1">
      <x v="10"/>
      <x v="69"/>
      <x/>
    </i>
    <i r="3">
      <x v="1"/>
    </i>
    <i r="3">
      <x v="7"/>
    </i>
    <i t="default" r="2">
      <x v="69"/>
    </i>
    <i t="default" r="1">
      <x v="10"/>
    </i>
    <i r="1">
      <x v="11"/>
      <x v="89"/>
      <x/>
    </i>
    <i r="3">
      <x v="1"/>
    </i>
    <i r="3">
      <x v="5"/>
    </i>
    <i t="default" r="2">
      <x v="89"/>
    </i>
    <i t="default" r="1">
      <x v="11"/>
    </i>
    <i r="1">
      <x v="42"/>
      <x v="88"/>
      <x/>
    </i>
    <i r="3">
      <x v="1"/>
    </i>
    <i t="default" r="2">
      <x v="88"/>
    </i>
    <i t="default" r="1">
      <x v="42"/>
    </i>
    <i t="default">
      <x v="1"/>
    </i>
    <i>
      <x v="2"/>
      <x v="9"/>
      <x v="87"/>
      <x v="5"/>
    </i>
    <i t="default" r="2">
      <x v="87"/>
    </i>
    <i t="default" r="1">
      <x v="9"/>
    </i>
    <i r="1">
      <x v="11"/>
      <x v="89"/>
      <x v="5"/>
    </i>
    <i t="default" r="2">
      <x v="89"/>
    </i>
    <i t="default" r="1">
      <x v="11"/>
    </i>
    <i t="default">
      <x v="2"/>
    </i>
    <i>
      <x v="3"/>
      <x v="12"/>
      <x v="36"/>
      <x v="3"/>
    </i>
    <i r="3">
      <x v="6"/>
    </i>
    <i t="default" r="2">
      <x v="36"/>
    </i>
    <i t="default" r="1">
      <x v="12"/>
    </i>
    <i r="1">
      <x v="13"/>
      <x v="71"/>
      <x/>
    </i>
    <i r="3">
      <x v="1"/>
    </i>
    <i r="3">
      <x v="2"/>
    </i>
    <i r="3">
      <x v="7"/>
    </i>
    <i t="default" r="2">
      <x v="71"/>
    </i>
    <i t="default" r="1">
      <x v="13"/>
    </i>
    <i r="1">
      <x v="14"/>
      <x v="23"/>
      <x/>
    </i>
    <i r="3">
      <x v="1"/>
    </i>
    <i r="3">
      <x v="3"/>
    </i>
    <i r="3">
      <x v="5"/>
    </i>
    <i t="default" r="2">
      <x v="23"/>
    </i>
    <i t="default" r="1">
      <x v="14"/>
    </i>
    <i t="default">
      <x v="3"/>
    </i>
    <i>
      <x v="4"/>
      <x v="15"/>
      <x v="24"/>
      <x v="2"/>
    </i>
    <i r="3">
      <x v="4"/>
    </i>
    <i t="default" r="2">
      <x v="24"/>
    </i>
    <i t="default" r="1">
      <x v="15"/>
    </i>
    <i r="1">
      <x v="16"/>
      <x v="25"/>
      <x/>
    </i>
    <i r="3">
      <x v="1"/>
    </i>
    <i t="default" r="2">
      <x v="25"/>
    </i>
    <i t="default" r="1">
      <x v="16"/>
    </i>
    <i r="1">
      <x v="17"/>
      <x v="26"/>
      <x/>
    </i>
    <i r="3">
      <x v="1"/>
    </i>
    <i r="3">
      <x v="5"/>
    </i>
    <i r="3">
      <x v="7"/>
    </i>
    <i t="default" r="2">
      <x v="26"/>
    </i>
    <i t="default" r="1">
      <x v="17"/>
    </i>
    <i r="1">
      <x v="18"/>
      <x v="37"/>
      <x/>
    </i>
    <i r="3">
      <x v="1"/>
    </i>
    <i r="3">
      <x v="5"/>
    </i>
    <i t="default" r="2">
      <x v="37"/>
    </i>
    <i t="default" r="1">
      <x v="18"/>
    </i>
    <i r="1">
      <x v="19"/>
      <x v="73"/>
      <x/>
    </i>
    <i r="3">
      <x v="1"/>
    </i>
    <i r="3">
      <x v="2"/>
    </i>
    <i r="3">
      <x v="5"/>
    </i>
    <i t="default" r="2">
      <x v="73"/>
    </i>
    <i t="default" r="1">
      <x v="19"/>
    </i>
    <i r="1">
      <x v="20"/>
      <x v="39"/>
      <x/>
    </i>
    <i r="3">
      <x v="1"/>
    </i>
    <i r="3">
      <x v="3"/>
    </i>
    <i t="default" r="2">
      <x v="39"/>
    </i>
    <i t="default" r="1">
      <x v="20"/>
    </i>
    <i r="1">
      <x v="21"/>
      <x v="6"/>
      <x v="8"/>
    </i>
    <i t="default" r="2">
      <x v="6"/>
    </i>
    <i t="default" r="1">
      <x v="21"/>
    </i>
    <i r="1">
      <x v="22"/>
      <x v="40"/>
      <x/>
    </i>
    <i r="3">
      <x v="1"/>
    </i>
    <i t="default" r="2">
      <x v="40"/>
    </i>
    <i t="default" r="1">
      <x v="22"/>
    </i>
    <i r="1">
      <x v="23"/>
      <x v="41"/>
      <x/>
    </i>
    <i r="3">
      <x v="1"/>
    </i>
    <i r="3">
      <x v="5"/>
    </i>
    <i t="default" r="2">
      <x v="41"/>
    </i>
    <i t="default" r="1">
      <x v="23"/>
    </i>
    <i r="1">
      <x v="24"/>
      <x v="27"/>
      <x/>
    </i>
    <i r="3">
      <x v="1"/>
    </i>
    <i t="default" r="2">
      <x v="27"/>
    </i>
    <i t="default" r="1">
      <x v="24"/>
    </i>
    <i t="default">
      <x v="4"/>
    </i>
    <i>
      <x v="5"/>
      <x v="17"/>
      <x v="26"/>
      <x/>
    </i>
    <i t="default" r="2">
      <x v="26"/>
    </i>
    <i t="default" r="1">
      <x v="17"/>
    </i>
    <i t="default">
      <x v="5"/>
    </i>
    <i>
      <x v="6"/>
      <x v="25"/>
      <x v="74"/>
      <x/>
    </i>
    <i r="3">
      <x v="1"/>
    </i>
    <i r="3">
      <x v="2"/>
    </i>
    <i t="default" r="2">
      <x v="74"/>
    </i>
    <i t="default" r="1">
      <x v="25"/>
    </i>
    <i r="1">
      <x v="26"/>
      <x v="64"/>
      <x/>
    </i>
    <i r="3">
      <x v="1"/>
    </i>
    <i r="3">
      <x v="3"/>
    </i>
    <i r="3">
      <x v="5"/>
    </i>
    <i t="default" r="2">
      <x v="64"/>
    </i>
    <i t="default" r="1">
      <x v="26"/>
    </i>
    <i r="1">
      <x v="27"/>
      <x v="59"/>
      <x/>
    </i>
    <i r="3">
      <x v="1"/>
    </i>
    <i r="3">
      <x v="3"/>
    </i>
    <i r="3">
      <x v="7"/>
    </i>
    <i t="default" r="2">
      <x v="59"/>
    </i>
    <i t="default" r="1">
      <x v="27"/>
    </i>
    <i t="default">
      <x v="6"/>
    </i>
    <i>
      <x v="8"/>
      <x v="31"/>
      <x v="76"/>
      <x/>
    </i>
    <i r="3">
      <x v="1"/>
    </i>
    <i r="3">
      <x v="2"/>
    </i>
    <i t="default" r="2">
      <x v="76"/>
    </i>
    <i t="default" r="1">
      <x v="31"/>
    </i>
    <i r="1">
      <x v="32"/>
      <x v="3"/>
      <x/>
    </i>
    <i r="3">
      <x v="1"/>
    </i>
    <i r="3">
      <x v="5"/>
    </i>
    <i t="default" r="2">
      <x v="3"/>
    </i>
    <i t="default" r="1">
      <x v="32"/>
    </i>
    <i r="1">
      <x v="33"/>
      <x v="90"/>
      <x/>
    </i>
    <i r="3">
      <x v="1"/>
    </i>
    <i r="3">
      <x v="5"/>
    </i>
    <i t="default" r="2">
      <x v="90"/>
    </i>
    <i t="default" r="1">
      <x v="33"/>
    </i>
    <i r="1">
      <x v="34"/>
      <x v="47"/>
      <x v="1"/>
    </i>
    <i r="3">
      <x v="3"/>
    </i>
    <i r="3">
      <x v="5"/>
    </i>
    <i t="default" r="2">
      <x v="47"/>
    </i>
    <i t="default" r="1">
      <x v="34"/>
    </i>
    <i r="1">
      <x v="35"/>
      <x v="2"/>
      <x/>
    </i>
    <i r="3">
      <x v="1"/>
    </i>
    <i r="3">
      <x v="3"/>
    </i>
    <i r="3">
      <x v="5"/>
    </i>
    <i t="default" r="2">
      <x v="2"/>
    </i>
    <i t="default" r="1">
      <x v="35"/>
    </i>
    <i r="1">
      <x v="46"/>
      <x v="31"/>
      <x/>
    </i>
    <i r="3">
      <x v="1"/>
    </i>
    <i r="3">
      <x v="3"/>
    </i>
    <i r="3">
      <x v="5"/>
    </i>
    <i r="3">
      <x v="6"/>
    </i>
    <i t="default" r="2">
      <x v="31"/>
    </i>
    <i t="default" r="1">
      <x v="46"/>
    </i>
    <i t="default">
      <x v="8"/>
    </i>
    <i>
      <x v="9"/>
      <x v="46"/>
      <x v="31"/>
      <x v="5"/>
    </i>
    <i t="default" r="2">
      <x v="31"/>
    </i>
    <i t="default" r="1">
      <x v="46"/>
    </i>
    <i t="default">
      <x v="9"/>
    </i>
    <i>
      <x v="10"/>
      <x v="36"/>
      <x v="13"/>
      <x/>
    </i>
    <i r="3">
      <x v="1"/>
    </i>
    <i r="3">
      <x v="5"/>
    </i>
    <i t="default" r="2">
      <x v="13"/>
    </i>
    <i t="default" r="1">
      <x v="36"/>
    </i>
    <i r="1">
      <x v="37"/>
      <x v="48"/>
      <x/>
    </i>
    <i r="3">
      <x v="1"/>
    </i>
    <i r="3">
      <x v="2"/>
    </i>
    <i r="3">
      <x v="3"/>
    </i>
    <i r="3">
      <x v="6"/>
    </i>
    <i t="default" r="2">
      <x v="48"/>
    </i>
    <i t="default" r="1">
      <x v="37"/>
    </i>
    <i r="1">
      <x v="38"/>
      <x v="9"/>
      <x/>
    </i>
    <i r="3">
      <x v="1"/>
    </i>
    <i r="3">
      <x v="3"/>
    </i>
    <i r="3">
      <x v="5"/>
    </i>
    <i t="default" r="2">
      <x v="9"/>
    </i>
    <i t="default" r="1">
      <x v="38"/>
    </i>
    <i r="1">
      <x v="39"/>
      <x v="11"/>
      <x/>
    </i>
    <i r="3">
      <x v="1"/>
    </i>
    <i r="3">
      <x v="3"/>
    </i>
    <i r="3">
      <x v="5"/>
    </i>
    <i t="default" r="2">
      <x v="11"/>
    </i>
    <i t="default" r="1">
      <x v="39"/>
    </i>
    <i t="default">
      <x v="10"/>
    </i>
    <i>
      <x v="11"/>
      <x v="36"/>
      <x v="13"/>
      <x v="5"/>
    </i>
    <i t="default" r="2">
      <x v="13"/>
    </i>
    <i t="default" r="1">
      <x v="36"/>
    </i>
    <i r="1">
      <x v="38"/>
      <x v="9"/>
      <x v="5"/>
    </i>
    <i t="default" r="2">
      <x v="9"/>
    </i>
    <i t="default" r="1">
      <x v="38"/>
    </i>
    <i t="default">
      <x v="11"/>
    </i>
    <i>
      <x v="12"/>
      <x v="40"/>
      <x v="91"/>
      <x/>
    </i>
    <i r="3">
      <x v="1"/>
    </i>
    <i r="3">
      <x v="2"/>
    </i>
    <i r="3">
      <x v="3"/>
    </i>
    <i t="default" r="2">
      <x v="91"/>
    </i>
    <i t="default" r="1">
      <x v="40"/>
    </i>
    <i r="1">
      <x v="41"/>
      <x v="8"/>
      <x/>
    </i>
    <i r="3">
      <x v="1"/>
    </i>
    <i r="3">
      <x v="3"/>
    </i>
    <i r="3">
      <x v="5"/>
    </i>
    <i t="default" r="2">
      <x v="8"/>
    </i>
    <i t="default" r="1">
      <x v="41"/>
    </i>
    <i r="1">
      <x v="43"/>
      <x v="92"/>
      <x/>
    </i>
    <i r="3">
      <x v="1"/>
    </i>
    <i r="3">
      <x v="5"/>
    </i>
    <i t="default" r="2">
      <x v="92"/>
    </i>
    <i t="default" r="1">
      <x v="43"/>
    </i>
    <i r="1">
      <x v="44"/>
      <x/>
      <x/>
    </i>
    <i r="3">
      <x v="1"/>
    </i>
    <i r="3">
      <x v="5"/>
    </i>
    <i t="default" r="2">
      <x/>
    </i>
    <i t="default" r="1">
      <x v="44"/>
    </i>
    <i r="1">
      <x v="45"/>
      <x v="12"/>
      <x v="3"/>
    </i>
    <i r="3">
      <x v="6"/>
    </i>
    <i t="default" r="2">
      <x v="12"/>
    </i>
    <i t="default" r="1">
      <x v="45"/>
    </i>
    <i t="default">
      <x v="12"/>
    </i>
    <i>
      <x v="13"/>
      <x v="43"/>
      <x v="92"/>
      <x v="5"/>
    </i>
    <i t="default" r="2">
      <x v="92"/>
    </i>
    <i t="default" r="1">
      <x v="43"/>
    </i>
    <i t="default">
      <x v="13"/>
    </i>
    <i>
      <x v="14"/>
      <x v="47"/>
      <x v="14"/>
      <x/>
    </i>
    <i r="3">
      <x v="1"/>
    </i>
    <i r="3">
      <x v="3"/>
    </i>
    <i r="3">
      <x v="5"/>
    </i>
    <i t="default" r="2">
      <x v="14"/>
    </i>
    <i t="default" r="1">
      <x v="47"/>
    </i>
    <i r="1">
      <x v="60"/>
      <x v="65"/>
      <x/>
    </i>
    <i r="3">
      <x v="1"/>
    </i>
    <i r="3">
      <x v="2"/>
    </i>
    <i r="3">
      <x v="3"/>
    </i>
    <i t="default" r="2">
      <x v="65"/>
    </i>
    <i t="default" r="1">
      <x v="60"/>
    </i>
    <i t="default">
      <x v="14"/>
    </i>
    <i>
      <x v="15"/>
      <x v="47"/>
      <x v="14"/>
      <x v="5"/>
    </i>
    <i t="default" r="2">
      <x v="14"/>
    </i>
    <i t="default" r="1">
      <x v="47"/>
    </i>
    <i t="default">
      <x v="15"/>
    </i>
    <i>
      <x v="16"/>
      <x v="29"/>
      <x v="15"/>
      <x/>
    </i>
    <i r="3">
      <x v="1"/>
    </i>
    <i r="3">
      <x v="3"/>
    </i>
    <i r="3">
      <x v="5"/>
    </i>
    <i t="default" r="2">
      <x v="15"/>
    </i>
    <i t="default" r="1">
      <x v="29"/>
    </i>
    <i r="1">
      <x v="30"/>
      <x v="93"/>
      <x/>
    </i>
    <i r="3">
      <x v="1"/>
    </i>
    <i r="3">
      <x v="3"/>
    </i>
    <i t="default" r="2">
      <x v="93"/>
    </i>
    <i t="default" r="1">
      <x v="30"/>
    </i>
    <i r="1">
      <x v="48"/>
      <x v="32"/>
      <x/>
    </i>
    <i r="3">
      <x v="1"/>
    </i>
    <i r="3">
      <x v="3"/>
    </i>
    <i r="3">
      <x v="5"/>
    </i>
    <i t="default" r="2">
      <x v="32"/>
    </i>
    <i t="default" r="1">
      <x v="48"/>
    </i>
    <i r="1">
      <x v="49"/>
      <x v="33"/>
      <x/>
    </i>
    <i r="3">
      <x v="1"/>
    </i>
    <i r="3">
      <x v="3"/>
    </i>
    <i r="3">
      <x v="5"/>
    </i>
    <i t="default" r="2">
      <x v="33"/>
    </i>
    <i t="default" r="1">
      <x v="49"/>
    </i>
    <i r="1">
      <x v="50"/>
      <x v="83"/>
      <x/>
    </i>
    <i r="3">
      <x v="1"/>
    </i>
    <i r="3">
      <x v="2"/>
    </i>
    <i t="default" r="2">
      <x v="83"/>
    </i>
    <i t="default" r="1">
      <x v="50"/>
    </i>
    <i r="1">
      <x v="51"/>
      <x v="34"/>
      <x/>
    </i>
    <i r="3">
      <x v="1"/>
    </i>
    <i r="3">
      <x v="3"/>
    </i>
    <i t="default" r="2">
      <x v="34"/>
    </i>
    <i t="default" r="1">
      <x v="51"/>
    </i>
    <i t="default">
      <x v="16"/>
    </i>
    <i>
      <x v="18"/>
      <x v="52"/>
      <x v="55"/>
      <x/>
    </i>
    <i r="3">
      <x v="1"/>
    </i>
    <i r="3">
      <x v="2"/>
    </i>
    <i r="3">
      <x v="7"/>
    </i>
    <i t="default" r="2">
      <x v="55"/>
    </i>
    <i t="default" r="1">
      <x v="52"/>
    </i>
    <i r="1">
      <x v="53"/>
      <x v="30"/>
      <x/>
    </i>
    <i r="3">
      <x v="1"/>
    </i>
    <i r="3">
      <x v="5"/>
    </i>
    <i t="default" r="2">
      <x v="30"/>
    </i>
    <i t="default" r="1">
      <x v="53"/>
    </i>
    <i r="1">
      <x v="54"/>
      <x v="10"/>
      <x v="1"/>
    </i>
    <i r="3">
      <x v="3"/>
    </i>
    <i r="3">
      <x v="5"/>
    </i>
    <i t="default" r="2">
      <x v="10"/>
    </i>
    <i t="default" r="1">
      <x v="54"/>
    </i>
    <i r="1">
      <x v="55"/>
      <x v="56"/>
      <x/>
    </i>
    <i r="3">
      <x v="1"/>
    </i>
    <i r="3">
      <x v="3"/>
    </i>
    <i r="3">
      <x v="5"/>
    </i>
    <i t="default" r="2">
      <x v="56"/>
    </i>
    <i t="default" r="1">
      <x v="55"/>
    </i>
    <i r="1">
      <x v="56"/>
      <x v="60"/>
      <x/>
    </i>
    <i r="3">
      <x v="1"/>
    </i>
    <i r="3">
      <x v="5"/>
    </i>
    <i t="default" r="2">
      <x v="60"/>
    </i>
    <i t="default" r="1">
      <x v="56"/>
    </i>
    <i r="1">
      <x v="57"/>
      <x v="7"/>
      <x/>
    </i>
    <i r="3">
      <x v="1"/>
    </i>
    <i r="3">
      <x v="2"/>
    </i>
    <i r="3">
      <x v="5"/>
    </i>
    <i t="default" r="2">
      <x v="7"/>
    </i>
    <i t="default" r="1">
      <x v="57"/>
    </i>
    <i r="1">
      <x v="58"/>
      <x v="29"/>
      <x/>
    </i>
    <i r="3">
      <x v="1"/>
    </i>
    <i r="3">
      <x v="3"/>
    </i>
    <i t="default" r="2">
      <x v="29"/>
    </i>
    <i t="default" r="1">
      <x v="58"/>
    </i>
    <i t="default">
      <x v="18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Créditos Iniciales" fld="7" baseField="0" baseItem="0" numFmtId="4"/>
    <dataField name="Suma de Modificaciones" fld="8" baseField="0" baseItem="0" numFmtId="4"/>
    <dataField name="Suma de Créditos Totales" fld="9" baseField="0" baseItem="0" numFmtId="4"/>
    <dataField name="Suma de Gastos Autorizados" fld="10" baseField="3" baseItem="0" numFmtId="4"/>
    <dataField name="Suma de Disposiciones ó Compromisos" fld="11" baseField="3" baseItem="0" numFmtId="4"/>
    <dataField name="Suma de Obligaciones Reconocidas" fld="12" baseField="0" baseItem="0" numFmtId="4"/>
    <dataField name="Suma de Pagos Realizados" fld="13" baseField="0" baseItem="0" numFmtId="4"/>
    <dataField name="% ejecutado OR / CT" fld="14" baseField="0" baseItem="0" numFmtId="10"/>
  </dataFields>
  <formats count="20">
    <format dxfId="59">
      <pivotArea type="all" dataOnly="0" outline="0" fieldPosition="0"/>
    </format>
    <format dxfId="58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57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56">
      <pivotArea outline="0" fieldPosition="0">
        <references count="1">
          <reference field="4294967294" count="1">
            <x v="7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53">
      <pivotArea field="1" type="button" dataOnly="0" labelOnly="1" outline="0" axis="axisRow" fieldPosition="1"/>
    </format>
    <format dxfId="52">
      <pivotArea field="2" type="button" dataOnly="0" labelOnly="1" outline="0" axis="axisRow" fieldPosition="2"/>
    </format>
    <format dxfId="51">
      <pivotArea field="3" type="button" dataOnly="0" labelOnly="1" outline="0" axis="axisRow" fieldPosition="3"/>
    </format>
    <format dxfId="50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49">
      <pivotArea field="1" type="button" dataOnly="0" labelOnly="1" outline="0" axis="axisRow" fieldPosition="1"/>
    </format>
    <format dxfId="48">
      <pivotArea field="2" type="button" dataOnly="0" labelOnly="1" outline="0" axis="axisRow" fieldPosition="2"/>
    </format>
    <format dxfId="47">
      <pivotArea field="3" type="button" dataOnly="0" labelOnly="1" outline="0" axis="axisRow" fieldPosition="3"/>
    </format>
    <format dxfId="46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45">
      <pivotArea field="1" type="button" dataOnly="0" labelOnly="1" outline="0" axis="axisRow" fieldPosition="1"/>
    </format>
    <format dxfId="44">
      <pivotArea field="2" type="button" dataOnly="0" labelOnly="1" outline="0" axis="axisRow" fieldPosition="2"/>
    </format>
    <format dxfId="43">
      <pivotArea field="3" type="button" dataOnly="0" labelOnly="1" outline="0" axis="axisRow" fieldPosition="3"/>
    </format>
    <format dxfId="42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41">
      <pivotArea outline="0" fieldPosition="0">
        <references count="1">
          <reference field="4294967294" count="1">
            <x v="3"/>
          </reference>
        </references>
      </pivotArea>
    </format>
    <format dxfId="40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O1411" totalsRowShown="0" headerRowDxfId="39" dataDxfId="38">
  <autoFilter ref="A1:O1411" xr:uid="{00000000-0009-0000-0100-000001000000}"/>
  <sortState xmlns:xlrd2="http://schemas.microsoft.com/office/spreadsheetml/2017/richdata2" ref="A2:O1392">
    <sortCondition ref="A1:A1392"/>
  </sortState>
  <tableColumns count="15">
    <tableColumn id="1" xr3:uid="{00000000-0010-0000-0000-000001000000}" name="Org 1" dataDxfId="37" totalsRowDxfId="36">
      <calculatedColumnFormula>MID(Tabla1[[#This Row],[Org 2]],1,2)</calculatedColumnFormula>
    </tableColumn>
    <tableColumn id="2" xr3:uid="{00000000-0010-0000-0000-000002000000}" name="Org 2" dataDxfId="35"/>
    <tableColumn id="3" xr3:uid="{00000000-0010-0000-0000-000003000000}" name="Prog." dataDxfId="34"/>
    <tableColumn id="4" xr3:uid="{00000000-0010-0000-0000-000004000000}" name="Denominación" dataDxfId="33">
      <calculatedColumnFormula>VLOOKUP(Tabla1[[#This Row],[Prog.]],Hoja2!B:C,2,FALSE)</calculatedColumnFormula>
    </tableColumn>
    <tableColumn id="5" xr3:uid="{00000000-0010-0000-0000-000005000000}" name="Cap" dataDxfId="32" totalsRowDxfId="31">
      <calculatedColumnFormula>LEFT(G2,1)</calculatedColumnFormula>
    </tableColumn>
    <tableColumn id="6" xr3:uid="{00000000-0010-0000-0000-000006000000}" name="Art" dataDxfId="30" totalsRowDxfId="29">
      <calculatedColumnFormula>LEFT(G2,2)</calculatedColumnFormula>
    </tableColumn>
    <tableColumn id="7" xr3:uid="{00000000-0010-0000-0000-000007000000}" name="Econ." dataDxfId="28"/>
    <tableColumn id="8" xr3:uid="{00000000-0010-0000-0000-000008000000}" name="DENOMINACIÓN2" dataDxfId="27"/>
    <tableColumn id="9" xr3:uid="{00000000-0010-0000-0000-000009000000}" name="Créditos Iniciales" dataDxfId="26"/>
    <tableColumn id="10" xr3:uid="{00000000-0010-0000-0000-00000A000000}" name="Modificaciones" dataDxfId="25"/>
    <tableColumn id="11" xr3:uid="{00000000-0010-0000-0000-00000B000000}" name="Créditos Totales" dataDxfId="24"/>
    <tableColumn id="12" xr3:uid="{00000000-0010-0000-0000-00000C000000}" name="Gastos Autorizados" dataDxfId="23"/>
    <tableColumn id="13" xr3:uid="{00000000-0010-0000-0000-00000D000000}" name="Disposiciones ó Compromisos" dataDxfId="22"/>
    <tableColumn id="14" xr3:uid="{00000000-0010-0000-0000-00000E000000}" name="Obligaciones Reconocidas" dataDxfId="21"/>
    <tableColumn id="15" xr3:uid="{00000000-0010-0000-0000-00000F000000}" name="Pagos Realizados" dataDxfId="2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L399"/>
  <sheetViews>
    <sheetView tabSelected="1" zoomScale="124" zoomScaleNormal="124" zoomScalePageLayoutView="124" workbookViewId="0">
      <selection activeCell="C22" sqref="C22"/>
    </sheetView>
  </sheetViews>
  <sheetFormatPr baseColWidth="10" defaultColWidth="11.42578125" defaultRowHeight="12.75" x14ac:dyDescent="0.2"/>
  <cols>
    <col min="1" max="1" width="6.140625" style="1" customWidth="1"/>
    <col min="2" max="2" width="9.28515625" style="1" bestFit="1" customWidth="1"/>
    <col min="3" max="3" width="55.85546875" style="1" bestFit="1" customWidth="1"/>
    <col min="4" max="4" width="8.42578125" style="1" bestFit="1" customWidth="1"/>
    <col min="5" max="5" width="13" style="1" bestFit="1" customWidth="1"/>
    <col min="6" max="6" width="11.7109375" style="1" bestFit="1" customWidth="1"/>
    <col min="7" max="7" width="12.5703125" style="1" bestFit="1" customWidth="1"/>
    <col min="8" max="8" width="13" style="1" bestFit="1" customWidth="1"/>
    <col min="9" max="9" width="12.28515625" style="1" bestFit="1" customWidth="1"/>
    <col min="10" max="10" width="17.5703125" style="1" bestFit="1" customWidth="1"/>
    <col min="11" max="11" width="12.5703125" style="1" bestFit="1" customWidth="1"/>
    <col min="12" max="12" width="13.5703125" style="1" bestFit="1" customWidth="1"/>
    <col min="13" max="16384" width="11.42578125" style="1"/>
  </cols>
  <sheetData>
    <row r="1" spans="1:12" s="4" customFormat="1" ht="29.45" customHeight="1" x14ac:dyDescent="0.3">
      <c r="A1" s="33" t="s">
        <v>681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">
      <c r="A2" s="26"/>
      <c r="B2" s="26"/>
      <c r="C2" s="26"/>
      <c r="D2" s="26"/>
      <c r="E2" s="27" t="s">
        <v>11</v>
      </c>
      <c r="F2" s="26"/>
      <c r="G2" s="26"/>
      <c r="H2" s="26"/>
      <c r="I2" s="26"/>
      <c r="J2" s="26"/>
      <c r="K2" s="26"/>
      <c r="L2" s="26"/>
    </row>
    <row r="3" spans="1:12" s="3" customFormat="1" ht="38.25" x14ac:dyDescent="0.2">
      <c r="A3" s="27" t="s">
        <v>87</v>
      </c>
      <c r="B3" s="31" t="s">
        <v>5</v>
      </c>
      <c r="C3" s="31" t="s">
        <v>16</v>
      </c>
      <c r="D3" s="31" t="s">
        <v>8</v>
      </c>
      <c r="E3" s="30" t="s">
        <v>10</v>
      </c>
      <c r="F3" s="30" t="s">
        <v>12</v>
      </c>
      <c r="G3" s="30" t="s">
        <v>13</v>
      </c>
      <c r="H3" s="30" t="s">
        <v>78</v>
      </c>
      <c r="I3" s="30" t="s">
        <v>79</v>
      </c>
      <c r="J3" s="30" t="s">
        <v>14</v>
      </c>
      <c r="K3" s="30" t="s">
        <v>15</v>
      </c>
      <c r="L3" s="30" t="s">
        <v>17</v>
      </c>
    </row>
    <row r="4" spans="1:12" x14ac:dyDescent="0.2">
      <c r="A4" s="26" t="s">
        <v>89</v>
      </c>
      <c r="B4" s="26" t="s">
        <v>90</v>
      </c>
      <c r="C4" s="26" t="s">
        <v>327</v>
      </c>
      <c r="D4" s="26" t="s">
        <v>342</v>
      </c>
      <c r="E4" s="28">
        <v>2561100</v>
      </c>
      <c r="F4" s="28">
        <v>0</v>
      </c>
      <c r="G4" s="28">
        <v>2561100</v>
      </c>
      <c r="H4" s="28">
        <v>2546524.2000000002</v>
      </c>
      <c r="I4" s="28">
        <v>2546524.2000000002</v>
      </c>
      <c r="J4" s="28">
        <v>1662067.39</v>
      </c>
      <c r="K4" s="28">
        <v>1662067.39</v>
      </c>
      <c r="L4" s="29">
        <v>0.64896622154542971</v>
      </c>
    </row>
    <row r="5" spans="1:12" x14ac:dyDescent="0.2">
      <c r="A5" s="26"/>
      <c r="B5" s="26"/>
      <c r="C5" s="26"/>
      <c r="D5" s="26" t="s">
        <v>343</v>
      </c>
      <c r="E5" s="28">
        <v>103400</v>
      </c>
      <c r="F5" s="28">
        <v>0</v>
      </c>
      <c r="G5" s="28">
        <v>103400</v>
      </c>
      <c r="H5" s="28">
        <v>32798.15</v>
      </c>
      <c r="I5" s="28">
        <v>32798.15</v>
      </c>
      <c r="J5" s="28">
        <v>32798.15</v>
      </c>
      <c r="K5" s="28">
        <v>32798.15</v>
      </c>
      <c r="L5" s="29">
        <v>0.31719680851063831</v>
      </c>
    </row>
    <row r="6" spans="1:12" x14ac:dyDescent="0.2">
      <c r="A6" s="26"/>
      <c r="B6" s="26"/>
      <c r="C6" s="26"/>
      <c r="D6" s="26" t="s">
        <v>163</v>
      </c>
      <c r="E6" s="28">
        <v>87165</v>
      </c>
      <c r="F6" s="28">
        <v>0</v>
      </c>
      <c r="G6" s="28">
        <v>87165</v>
      </c>
      <c r="H6" s="28">
        <v>87164.99</v>
      </c>
      <c r="I6" s="28">
        <v>87164.99</v>
      </c>
      <c r="J6" s="28">
        <v>58109.919999999998</v>
      </c>
      <c r="K6" s="28">
        <v>58109.919999999998</v>
      </c>
      <c r="L6" s="29">
        <v>0.66666574886709118</v>
      </c>
    </row>
    <row r="7" spans="1:12" x14ac:dyDescent="0.2">
      <c r="A7" s="26"/>
      <c r="B7" s="26"/>
      <c r="C7" s="26" t="s">
        <v>329</v>
      </c>
      <c r="D7" s="26"/>
      <c r="E7" s="28">
        <v>2751665</v>
      </c>
      <c r="F7" s="28">
        <v>0</v>
      </c>
      <c r="G7" s="28">
        <v>2751665</v>
      </c>
      <c r="H7" s="28">
        <v>2666487.3400000003</v>
      </c>
      <c r="I7" s="28">
        <v>2666487.3400000003</v>
      </c>
      <c r="J7" s="28">
        <v>1752975.4599999997</v>
      </c>
      <c r="K7" s="28">
        <v>1752975.4599999997</v>
      </c>
      <c r="L7" s="29">
        <v>0.63705991099934034</v>
      </c>
    </row>
    <row r="8" spans="1:12" x14ac:dyDescent="0.2">
      <c r="A8" s="26"/>
      <c r="B8" s="26" t="s">
        <v>164</v>
      </c>
      <c r="C8" s="26"/>
      <c r="D8" s="26"/>
      <c r="E8" s="28">
        <v>2751665</v>
      </c>
      <c r="F8" s="28">
        <v>0</v>
      </c>
      <c r="G8" s="28">
        <v>2751665</v>
      </c>
      <c r="H8" s="28">
        <v>2666487.3400000003</v>
      </c>
      <c r="I8" s="28">
        <v>2666487.3400000003</v>
      </c>
      <c r="J8" s="28">
        <v>1752975.4599999997</v>
      </c>
      <c r="K8" s="28">
        <v>1752975.4599999997</v>
      </c>
      <c r="L8" s="29">
        <v>0.63705991099934034</v>
      </c>
    </row>
    <row r="9" spans="1:12" x14ac:dyDescent="0.2">
      <c r="A9" s="26"/>
      <c r="B9" s="26" t="s">
        <v>91</v>
      </c>
      <c r="C9" s="26" t="s">
        <v>165</v>
      </c>
      <c r="D9" s="26" t="s">
        <v>342</v>
      </c>
      <c r="E9" s="28">
        <v>1478886</v>
      </c>
      <c r="F9" s="28">
        <v>0</v>
      </c>
      <c r="G9" s="28">
        <v>1478886</v>
      </c>
      <c r="H9" s="28">
        <v>1153892.6000000001</v>
      </c>
      <c r="I9" s="28">
        <v>1153892.6000000001</v>
      </c>
      <c r="J9" s="28">
        <v>902941.37000000011</v>
      </c>
      <c r="K9" s="28">
        <v>902941.37000000011</v>
      </c>
      <c r="L9" s="29">
        <v>0.61055508673420411</v>
      </c>
    </row>
    <row r="10" spans="1:12" x14ac:dyDescent="0.2">
      <c r="A10" s="26"/>
      <c r="B10" s="26"/>
      <c r="C10" s="26"/>
      <c r="D10" s="26" t="s">
        <v>343</v>
      </c>
      <c r="E10" s="28">
        <v>234605</v>
      </c>
      <c r="F10" s="28">
        <v>-12600</v>
      </c>
      <c r="G10" s="28">
        <v>222005</v>
      </c>
      <c r="H10" s="28">
        <v>93766.19</v>
      </c>
      <c r="I10" s="28">
        <v>93766.19</v>
      </c>
      <c r="J10" s="28">
        <v>76145.279999999999</v>
      </c>
      <c r="K10" s="28">
        <v>76145.279999999999</v>
      </c>
      <c r="L10" s="29">
        <v>0.34298903177856355</v>
      </c>
    </row>
    <row r="11" spans="1:12" x14ac:dyDescent="0.2">
      <c r="A11" s="26"/>
      <c r="B11" s="26"/>
      <c r="C11" s="26" t="s">
        <v>344</v>
      </c>
      <c r="D11" s="26"/>
      <c r="E11" s="28">
        <v>1713491</v>
      </c>
      <c r="F11" s="28">
        <v>-12600</v>
      </c>
      <c r="G11" s="28">
        <v>1700891</v>
      </c>
      <c r="H11" s="28">
        <v>1247658.79</v>
      </c>
      <c r="I11" s="28">
        <v>1247658.79</v>
      </c>
      <c r="J11" s="28">
        <v>979086.65000000014</v>
      </c>
      <c r="K11" s="28">
        <v>979086.65000000014</v>
      </c>
      <c r="L11" s="29">
        <v>0.57563162483662977</v>
      </c>
    </row>
    <row r="12" spans="1:12" x14ac:dyDescent="0.2">
      <c r="A12" s="26"/>
      <c r="B12" s="26" t="s">
        <v>345</v>
      </c>
      <c r="C12" s="26"/>
      <c r="D12" s="26"/>
      <c r="E12" s="28">
        <v>1713491</v>
      </c>
      <c r="F12" s="28">
        <v>-12600</v>
      </c>
      <c r="G12" s="28">
        <v>1700891</v>
      </c>
      <c r="H12" s="28">
        <v>1247658.79</v>
      </c>
      <c r="I12" s="28">
        <v>1247658.79</v>
      </c>
      <c r="J12" s="28">
        <v>979086.65000000014</v>
      </c>
      <c r="K12" s="28">
        <v>979086.65000000014</v>
      </c>
      <c r="L12" s="29">
        <v>0.57563162483662977</v>
      </c>
    </row>
    <row r="13" spans="1:12" x14ac:dyDescent="0.2">
      <c r="A13" s="26"/>
      <c r="B13" s="26" t="s">
        <v>92</v>
      </c>
      <c r="C13" s="26" t="s">
        <v>268</v>
      </c>
      <c r="D13" s="26"/>
      <c r="E13" s="28">
        <v>1043964</v>
      </c>
      <c r="F13" s="28">
        <v>0</v>
      </c>
      <c r="G13" s="28">
        <v>1043964</v>
      </c>
      <c r="H13" s="28">
        <v>796179.67</v>
      </c>
      <c r="I13" s="28">
        <v>792517.11</v>
      </c>
      <c r="J13" s="28">
        <v>572652.92000000004</v>
      </c>
      <c r="K13" s="28">
        <v>571010.20000000007</v>
      </c>
      <c r="L13" s="29">
        <v>0.54853703767562867</v>
      </c>
    </row>
    <row r="14" spans="1:12" x14ac:dyDescent="0.2">
      <c r="A14" s="26"/>
      <c r="B14" s="26" t="s">
        <v>346</v>
      </c>
      <c r="C14" s="26"/>
      <c r="D14" s="26"/>
      <c r="E14" s="28">
        <v>1043964</v>
      </c>
      <c r="F14" s="28">
        <v>0</v>
      </c>
      <c r="G14" s="28">
        <v>1043964</v>
      </c>
      <c r="H14" s="28">
        <v>796179.67</v>
      </c>
      <c r="I14" s="28">
        <v>792517.11</v>
      </c>
      <c r="J14" s="28">
        <v>572652.92000000004</v>
      </c>
      <c r="K14" s="28">
        <v>571010.20000000007</v>
      </c>
      <c r="L14" s="29">
        <v>0.54853703767562867</v>
      </c>
    </row>
    <row r="15" spans="1:12" x14ac:dyDescent="0.2">
      <c r="A15" s="26"/>
      <c r="B15" s="26" t="s">
        <v>93</v>
      </c>
      <c r="C15" s="26" t="s">
        <v>269</v>
      </c>
      <c r="D15" s="26" t="s">
        <v>342</v>
      </c>
      <c r="E15" s="28">
        <v>96419</v>
      </c>
      <c r="F15" s="28">
        <v>0</v>
      </c>
      <c r="G15" s="28">
        <v>96419</v>
      </c>
      <c r="H15" s="28">
        <v>95270.399999999994</v>
      </c>
      <c r="I15" s="28">
        <v>95270.399999999994</v>
      </c>
      <c r="J15" s="28">
        <v>63087.770000000004</v>
      </c>
      <c r="K15" s="28">
        <v>63087.770000000004</v>
      </c>
      <c r="L15" s="29">
        <v>0.65430848691647914</v>
      </c>
    </row>
    <row r="16" spans="1:12" x14ac:dyDescent="0.2">
      <c r="A16" s="26"/>
      <c r="B16" s="26"/>
      <c r="C16" s="26"/>
      <c r="D16" s="26" t="s">
        <v>343</v>
      </c>
      <c r="E16" s="28">
        <v>134700</v>
      </c>
      <c r="F16" s="28">
        <v>-17000</v>
      </c>
      <c r="G16" s="28">
        <v>117700</v>
      </c>
      <c r="H16" s="28">
        <v>76425.08</v>
      </c>
      <c r="I16" s="28">
        <v>76425.08</v>
      </c>
      <c r="J16" s="28">
        <v>27301.660000000003</v>
      </c>
      <c r="K16" s="28">
        <v>27301.660000000003</v>
      </c>
      <c r="L16" s="29">
        <v>0.23195972812234497</v>
      </c>
    </row>
    <row r="17" spans="1:12" x14ac:dyDescent="0.2">
      <c r="A17" s="26"/>
      <c r="B17" s="26"/>
      <c r="C17" s="26"/>
      <c r="D17" s="26" t="s">
        <v>347</v>
      </c>
      <c r="E17" s="28">
        <v>3000</v>
      </c>
      <c r="F17" s="28">
        <v>0</v>
      </c>
      <c r="G17" s="28">
        <v>3000</v>
      </c>
      <c r="H17" s="28">
        <v>2676.52</v>
      </c>
      <c r="I17" s="28">
        <v>2676.52</v>
      </c>
      <c r="J17" s="28">
        <v>2676.52</v>
      </c>
      <c r="K17" s="28">
        <v>2676.52</v>
      </c>
      <c r="L17" s="29">
        <v>0.89217333333333337</v>
      </c>
    </row>
    <row r="18" spans="1:12" x14ac:dyDescent="0.2">
      <c r="A18" s="26"/>
      <c r="B18" s="26"/>
      <c r="C18" s="26" t="s">
        <v>348</v>
      </c>
      <c r="D18" s="26"/>
      <c r="E18" s="28">
        <v>234119</v>
      </c>
      <c r="F18" s="28">
        <v>-17000</v>
      </c>
      <c r="G18" s="28">
        <v>217119</v>
      </c>
      <c r="H18" s="28">
        <v>174371.99999999997</v>
      </c>
      <c r="I18" s="28">
        <v>174371.99999999997</v>
      </c>
      <c r="J18" s="28">
        <v>93065.950000000012</v>
      </c>
      <c r="K18" s="28">
        <v>93065.950000000012</v>
      </c>
      <c r="L18" s="29">
        <v>0.42864028482076649</v>
      </c>
    </row>
    <row r="19" spans="1:12" x14ac:dyDescent="0.2">
      <c r="A19" s="26"/>
      <c r="B19" s="26" t="s">
        <v>349</v>
      </c>
      <c r="C19" s="26"/>
      <c r="D19" s="26"/>
      <c r="E19" s="28">
        <v>234119</v>
      </c>
      <c r="F19" s="28">
        <v>-17000</v>
      </c>
      <c r="G19" s="28">
        <v>217119</v>
      </c>
      <c r="H19" s="28">
        <v>174371.99999999997</v>
      </c>
      <c r="I19" s="28">
        <v>174371.99999999997</v>
      </c>
      <c r="J19" s="28">
        <v>93065.950000000012</v>
      </c>
      <c r="K19" s="28">
        <v>93065.950000000012</v>
      </c>
      <c r="L19" s="29">
        <v>0.42864028482076649</v>
      </c>
    </row>
    <row r="20" spans="1:12" x14ac:dyDescent="0.2">
      <c r="A20" s="26"/>
      <c r="B20" s="26" t="s">
        <v>94</v>
      </c>
      <c r="C20" s="26" t="s">
        <v>270</v>
      </c>
      <c r="D20" s="26" t="s">
        <v>342</v>
      </c>
      <c r="E20" s="28">
        <v>535931</v>
      </c>
      <c r="F20" s="28">
        <v>0</v>
      </c>
      <c r="G20" s="28">
        <v>535931</v>
      </c>
      <c r="H20" s="28">
        <v>502758.25</v>
      </c>
      <c r="I20" s="28">
        <v>502758.25</v>
      </c>
      <c r="J20" s="28">
        <v>341508.23</v>
      </c>
      <c r="K20" s="28">
        <v>341508.23</v>
      </c>
      <c r="L20" s="29">
        <v>0.6372242508830428</v>
      </c>
    </row>
    <row r="21" spans="1:12" x14ac:dyDescent="0.2">
      <c r="A21" s="26"/>
      <c r="B21" s="26"/>
      <c r="C21" s="26"/>
      <c r="D21" s="26" t="s">
        <v>343</v>
      </c>
      <c r="E21" s="28">
        <v>236815</v>
      </c>
      <c r="F21" s="28">
        <v>12600</v>
      </c>
      <c r="G21" s="28">
        <v>249415</v>
      </c>
      <c r="H21" s="28">
        <v>212438.03999999998</v>
      </c>
      <c r="I21" s="28">
        <v>211368.84999999998</v>
      </c>
      <c r="J21" s="28">
        <v>149740.81</v>
      </c>
      <c r="K21" s="28">
        <v>140577.98000000001</v>
      </c>
      <c r="L21" s="29">
        <v>0.60036810135717578</v>
      </c>
    </row>
    <row r="22" spans="1:12" x14ac:dyDescent="0.2">
      <c r="A22" s="26"/>
      <c r="B22" s="26"/>
      <c r="C22" s="26" t="s">
        <v>350</v>
      </c>
      <c r="D22" s="26"/>
      <c r="E22" s="28">
        <v>772746</v>
      </c>
      <c r="F22" s="28">
        <v>12600</v>
      </c>
      <c r="G22" s="28">
        <v>785346</v>
      </c>
      <c r="H22" s="28">
        <v>715196.29</v>
      </c>
      <c r="I22" s="28">
        <v>714127.1</v>
      </c>
      <c r="J22" s="28">
        <v>491249.04</v>
      </c>
      <c r="K22" s="28">
        <v>482086.20999999996</v>
      </c>
      <c r="L22" s="29">
        <v>0.62551924884063825</v>
      </c>
    </row>
    <row r="23" spans="1:12" x14ac:dyDescent="0.2">
      <c r="A23" s="26"/>
      <c r="B23" s="26" t="s">
        <v>351</v>
      </c>
      <c r="C23" s="26"/>
      <c r="D23" s="26"/>
      <c r="E23" s="28">
        <v>772746</v>
      </c>
      <c r="F23" s="28">
        <v>12600</v>
      </c>
      <c r="G23" s="28">
        <v>785346</v>
      </c>
      <c r="H23" s="28">
        <v>715196.29</v>
      </c>
      <c r="I23" s="28">
        <v>714127.1</v>
      </c>
      <c r="J23" s="28">
        <v>491249.04</v>
      </c>
      <c r="K23" s="28">
        <v>482086.20999999996</v>
      </c>
      <c r="L23" s="29">
        <v>0.62551924884063825</v>
      </c>
    </row>
    <row r="24" spans="1:12" x14ac:dyDescent="0.2">
      <c r="A24" s="26"/>
      <c r="B24" s="26" t="s">
        <v>95</v>
      </c>
      <c r="C24" s="26" t="s">
        <v>271</v>
      </c>
      <c r="D24" s="26" t="s">
        <v>342</v>
      </c>
      <c r="E24" s="28">
        <v>158973</v>
      </c>
      <c r="F24" s="28">
        <v>0</v>
      </c>
      <c r="G24" s="28">
        <v>158973</v>
      </c>
      <c r="H24" s="28">
        <v>153405.6</v>
      </c>
      <c r="I24" s="28">
        <v>153405.6</v>
      </c>
      <c r="J24" s="28">
        <v>102547.52</v>
      </c>
      <c r="K24" s="28">
        <v>102547.52</v>
      </c>
      <c r="L24" s="29">
        <v>0.64506249488906919</v>
      </c>
    </row>
    <row r="25" spans="1:12" x14ac:dyDescent="0.2">
      <c r="A25" s="26"/>
      <c r="B25" s="26"/>
      <c r="C25" s="26"/>
      <c r="D25" s="26" t="s">
        <v>343</v>
      </c>
      <c r="E25" s="28">
        <v>196180</v>
      </c>
      <c r="F25" s="28">
        <v>17000</v>
      </c>
      <c r="G25" s="28">
        <v>213180</v>
      </c>
      <c r="H25" s="28">
        <v>189282.68</v>
      </c>
      <c r="I25" s="28">
        <v>189282.68</v>
      </c>
      <c r="J25" s="28">
        <v>127306.17</v>
      </c>
      <c r="K25" s="28">
        <v>127306.17</v>
      </c>
      <c r="L25" s="29">
        <v>0.59717689276667607</v>
      </c>
    </row>
    <row r="26" spans="1:12" x14ac:dyDescent="0.2">
      <c r="A26" s="26"/>
      <c r="B26" s="26"/>
      <c r="C26" s="26"/>
      <c r="D26" s="26" t="s">
        <v>163</v>
      </c>
      <c r="E26" s="28">
        <v>26700</v>
      </c>
      <c r="F26" s="28">
        <v>0</v>
      </c>
      <c r="G26" s="28">
        <v>26700</v>
      </c>
      <c r="H26" s="28">
        <v>25109.559999999998</v>
      </c>
      <c r="I26" s="28">
        <v>25109.559999999998</v>
      </c>
      <c r="J26" s="28">
        <v>25109.559999999998</v>
      </c>
      <c r="K26" s="28">
        <v>25109.559999999998</v>
      </c>
      <c r="L26" s="29">
        <v>0.94043295880149802</v>
      </c>
    </row>
    <row r="27" spans="1:12" x14ac:dyDescent="0.2">
      <c r="A27" s="26"/>
      <c r="B27" s="26"/>
      <c r="C27" s="26" t="s">
        <v>305</v>
      </c>
      <c r="D27" s="26"/>
      <c r="E27" s="28">
        <v>381853</v>
      </c>
      <c r="F27" s="28">
        <v>17000</v>
      </c>
      <c r="G27" s="28">
        <v>398853</v>
      </c>
      <c r="H27" s="28">
        <v>367797.84</v>
      </c>
      <c r="I27" s="28">
        <v>367797.84</v>
      </c>
      <c r="J27" s="28">
        <v>254963.25</v>
      </c>
      <c r="K27" s="28">
        <v>254963.25</v>
      </c>
      <c r="L27" s="29">
        <v>0.63924114899474238</v>
      </c>
    </row>
    <row r="28" spans="1:12" x14ac:dyDescent="0.2">
      <c r="A28" s="26"/>
      <c r="B28" s="26" t="s">
        <v>166</v>
      </c>
      <c r="C28" s="26"/>
      <c r="D28" s="26"/>
      <c r="E28" s="28">
        <v>381853</v>
      </c>
      <c r="F28" s="28">
        <v>17000</v>
      </c>
      <c r="G28" s="28">
        <v>398853</v>
      </c>
      <c r="H28" s="28">
        <v>367797.84</v>
      </c>
      <c r="I28" s="28">
        <v>367797.84</v>
      </c>
      <c r="J28" s="28">
        <v>254963.25</v>
      </c>
      <c r="K28" s="28">
        <v>254963.25</v>
      </c>
      <c r="L28" s="29">
        <v>0.63924114899474238</v>
      </c>
    </row>
    <row r="29" spans="1:12" x14ac:dyDescent="0.2">
      <c r="A29" s="26"/>
      <c r="B29" s="26" t="s">
        <v>96</v>
      </c>
      <c r="C29" s="26" t="s">
        <v>167</v>
      </c>
      <c r="D29" s="26" t="s">
        <v>342</v>
      </c>
      <c r="E29" s="28">
        <v>1326377</v>
      </c>
      <c r="F29" s="28">
        <v>0</v>
      </c>
      <c r="G29" s="28">
        <v>1326377</v>
      </c>
      <c r="H29" s="28">
        <v>1123311.2</v>
      </c>
      <c r="I29" s="28">
        <v>1123311.2</v>
      </c>
      <c r="J29" s="28">
        <v>746873.05</v>
      </c>
      <c r="K29" s="28">
        <v>746873.05</v>
      </c>
      <c r="L29" s="29">
        <v>0.56309258227487358</v>
      </c>
    </row>
    <row r="30" spans="1:12" x14ac:dyDescent="0.2">
      <c r="A30" s="26"/>
      <c r="B30" s="26"/>
      <c r="C30" s="26"/>
      <c r="D30" s="26" t="s">
        <v>343</v>
      </c>
      <c r="E30" s="28">
        <v>69360</v>
      </c>
      <c r="F30" s="28">
        <v>0</v>
      </c>
      <c r="G30" s="28">
        <v>69360</v>
      </c>
      <c r="H30" s="28">
        <v>51163.02</v>
      </c>
      <c r="I30" s="28">
        <v>51163.02</v>
      </c>
      <c r="J30" s="28">
        <v>438.41</v>
      </c>
      <c r="K30" s="28">
        <v>438.41</v>
      </c>
      <c r="L30" s="29">
        <v>6.320790080738178E-3</v>
      </c>
    </row>
    <row r="31" spans="1:12" x14ac:dyDescent="0.2">
      <c r="A31" s="26"/>
      <c r="B31" s="26"/>
      <c r="C31" s="26" t="s">
        <v>352</v>
      </c>
      <c r="D31" s="26"/>
      <c r="E31" s="28">
        <v>1395737</v>
      </c>
      <c r="F31" s="28">
        <v>0</v>
      </c>
      <c r="G31" s="28">
        <v>1395737</v>
      </c>
      <c r="H31" s="28">
        <v>1174474.22</v>
      </c>
      <c r="I31" s="28">
        <v>1174474.22</v>
      </c>
      <c r="J31" s="28">
        <v>747311.46000000008</v>
      </c>
      <c r="K31" s="28">
        <v>747311.46000000008</v>
      </c>
      <c r="L31" s="29">
        <v>0.53542426689268829</v>
      </c>
    </row>
    <row r="32" spans="1:12" x14ac:dyDescent="0.2">
      <c r="A32" s="26"/>
      <c r="B32" s="26" t="s">
        <v>353</v>
      </c>
      <c r="C32" s="26"/>
      <c r="D32" s="26"/>
      <c r="E32" s="28">
        <v>1395737</v>
      </c>
      <c r="F32" s="28">
        <v>0</v>
      </c>
      <c r="G32" s="28">
        <v>1395737</v>
      </c>
      <c r="H32" s="28">
        <v>1174474.22</v>
      </c>
      <c r="I32" s="28">
        <v>1174474.22</v>
      </c>
      <c r="J32" s="28">
        <v>747311.46000000008</v>
      </c>
      <c r="K32" s="28">
        <v>747311.46000000008</v>
      </c>
      <c r="L32" s="29">
        <v>0.53542426689268829</v>
      </c>
    </row>
    <row r="33" spans="1:12" x14ac:dyDescent="0.2">
      <c r="A33" s="26"/>
      <c r="B33" s="26" t="s">
        <v>121</v>
      </c>
      <c r="C33" s="26" t="s">
        <v>267</v>
      </c>
      <c r="D33" s="26" t="s">
        <v>342</v>
      </c>
      <c r="E33" s="28">
        <v>1248047</v>
      </c>
      <c r="F33" s="28">
        <v>0</v>
      </c>
      <c r="G33" s="28">
        <v>1248047</v>
      </c>
      <c r="H33" s="28">
        <v>975225.87</v>
      </c>
      <c r="I33" s="28">
        <v>975225.87</v>
      </c>
      <c r="J33" s="28">
        <v>679434.60000000009</v>
      </c>
      <c r="K33" s="28">
        <v>679434.60000000009</v>
      </c>
      <c r="L33" s="29">
        <v>0.54439824782239776</v>
      </c>
    </row>
    <row r="34" spans="1:12" x14ac:dyDescent="0.2">
      <c r="A34" s="26"/>
      <c r="B34" s="26"/>
      <c r="C34" s="26"/>
      <c r="D34" s="26" t="s">
        <v>343</v>
      </c>
      <c r="E34" s="28">
        <v>1589407</v>
      </c>
      <c r="F34" s="28">
        <v>-255492.21</v>
      </c>
      <c r="G34" s="28">
        <v>1333914.79</v>
      </c>
      <c r="H34" s="28">
        <v>877793.16</v>
      </c>
      <c r="I34" s="28">
        <v>853613.03</v>
      </c>
      <c r="J34" s="28">
        <v>453025.47</v>
      </c>
      <c r="K34" s="28">
        <v>445889.23</v>
      </c>
      <c r="L34" s="29">
        <v>0.33962099633065762</v>
      </c>
    </row>
    <row r="35" spans="1:12" x14ac:dyDescent="0.2">
      <c r="A35" s="26"/>
      <c r="B35" s="26"/>
      <c r="C35" s="26"/>
      <c r="D35" s="26" t="s">
        <v>354</v>
      </c>
      <c r="E35" s="28">
        <v>1000</v>
      </c>
      <c r="F35" s="28">
        <v>71503.710000000006</v>
      </c>
      <c r="G35" s="28">
        <v>72503.710000000006</v>
      </c>
      <c r="H35" s="28">
        <v>72503.710000000006</v>
      </c>
      <c r="I35" s="28">
        <v>72503.710000000006</v>
      </c>
      <c r="J35" s="28">
        <v>72503.710000000006</v>
      </c>
      <c r="K35" s="28">
        <v>72503.710000000006</v>
      </c>
      <c r="L35" s="29">
        <v>1</v>
      </c>
    </row>
    <row r="36" spans="1:12" x14ac:dyDescent="0.2">
      <c r="A36" s="26"/>
      <c r="B36" s="26"/>
      <c r="C36" s="26"/>
      <c r="D36" s="26" t="s">
        <v>163</v>
      </c>
      <c r="E36" s="28">
        <v>3000400</v>
      </c>
      <c r="F36" s="28">
        <v>-20000</v>
      </c>
      <c r="G36" s="28">
        <v>2980400</v>
      </c>
      <c r="H36" s="28">
        <v>1548257.2</v>
      </c>
      <c r="I36" s="28">
        <v>1078690.2</v>
      </c>
      <c r="J36" s="28">
        <v>421503</v>
      </c>
      <c r="K36" s="28">
        <v>421503</v>
      </c>
      <c r="L36" s="29">
        <v>0.1414249765132197</v>
      </c>
    </row>
    <row r="37" spans="1:12" x14ac:dyDescent="0.2">
      <c r="A37" s="26"/>
      <c r="B37" s="26"/>
      <c r="C37" s="26"/>
      <c r="D37" s="26" t="s">
        <v>347</v>
      </c>
      <c r="E37" s="28">
        <v>120000</v>
      </c>
      <c r="F37" s="28">
        <v>2026382.17</v>
      </c>
      <c r="G37" s="28">
        <v>2146382.17</v>
      </c>
      <c r="H37" s="28">
        <v>1865198.02</v>
      </c>
      <c r="I37" s="28">
        <v>1865198.02</v>
      </c>
      <c r="J37" s="28">
        <v>1817694.67</v>
      </c>
      <c r="K37" s="28">
        <v>1817694.67</v>
      </c>
      <c r="L37" s="29">
        <v>0.84686440998529167</v>
      </c>
    </row>
    <row r="38" spans="1:12" x14ac:dyDescent="0.2">
      <c r="A38" s="26"/>
      <c r="B38" s="26"/>
      <c r="C38" s="26" t="s">
        <v>306</v>
      </c>
      <c r="D38" s="26"/>
      <c r="E38" s="28">
        <v>5958854</v>
      </c>
      <c r="F38" s="28">
        <v>1822393.67</v>
      </c>
      <c r="G38" s="28">
        <v>7781247.6699999999</v>
      </c>
      <c r="H38" s="28">
        <v>5338977.96</v>
      </c>
      <c r="I38" s="28">
        <v>4845230.83</v>
      </c>
      <c r="J38" s="28">
        <v>3444161.45</v>
      </c>
      <c r="K38" s="28">
        <v>3437025.21</v>
      </c>
      <c r="L38" s="29">
        <v>0.4426232907710545</v>
      </c>
    </row>
    <row r="39" spans="1:12" x14ac:dyDescent="0.2">
      <c r="A39" s="26"/>
      <c r="B39" s="26" t="s">
        <v>180</v>
      </c>
      <c r="C39" s="26"/>
      <c r="D39" s="26"/>
      <c r="E39" s="28">
        <v>5958854</v>
      </c>
      <c r="F39" s="28">
        <v>1822393.67</v>
      </c>
      <c r="G39" s="28">
        <v>7781247.6699999999</v>
      </c>
      <c r="H39" s="28">
        <v>5338977.96</v>
      </c>
      <c r="I39" s="28">
        <v>4845230.83</v>
      </c>
      <c r="J39" s="28">
        <v>3444161.45</v>
      </c>
      <c r="K39" s="28">
        <v>3437025.21</v>
      </c>
      <c r="L39" s="29">
        <v>0.4426232907710545</v>
      </c>
    </row>
    <row r="40" spans="1:12" x14ac:dyDescent="0.2">
      <c r="A40" s="26" t="s">
        <v>168</v>
      </c>
      <c r="B40" s="26"/>
      <c r="C40" s="26"/>
      <c r="D40" s="26"/>
      <c r="E40" s="28">
        <v>14252429</v>
      </c>
      <c r="F40" s="28">
        <v>1822393.67</v>
      </c>
      <c r="G40" s="28">
        <v>16074822.67</v>
      </c>
      <c r="H40" s="28">
        <v>12481144.109999999</v>
      </c>
      <c r="I40" s="28">
        <v>11982665.229999999</v>
      </c>
      <c r="J40" s="28">
        <v>8335466.1799999997</v>
      </c>
      <c r="K40" s="28">
        <v>8317524.3900000015</v>
      </c>
      <c r="L40" s="29">
        <v>0.51854171900485435</v>
      </c>
    </row>
    <row r="41" spans="1:12" x14ac:dyDescent="0.2">
      <c r="A41" s="26" t="s">
        <v>97</v>
      </c>
      <c r="B41" s="26" t="s">
        <v>98</v>
      </c>
      <c r="C41" s="26" t="s">
        <v>272</v>
      </c>
      <c r="D41" s="26" t="s">
        <v>342</v>
      </c>
      <c r="E41" s="28">
        <v>490367</v>
      </c>
      <c r="F41" s="28">
        <v>0</v>
      </c>
      <c r="G41" s="28">
        <v>490367</v>
      </c>
      <c r="H41" s="28">
        <v>309811.20000000001</v>
      </c>
      <c r="I41" s="28">
        <v>309811.20000000001</v>
      </c>
      <c r="J41" s="28">
        <v>209288.68</v>
      </c>
      <c r="K41" s="28">
        <v>209288.68</v>
      </c>
      <c r="L41" s="29">
        <v>0.42680009054442897</v>
      </c>
    </row>
    <row r="42" spans="1:12" x14ac:dyDescent="0.2">
      <c r="A42" s="26"/>
      <c r="B42" s="26"/>
      <c r="C42" s="26"/>
      <c r="D42" s="26" t="s">
        <v>343</v>
      </c>
      <c r="E42" s="28">
        <v>183100</v>
      </c>
      <c r="F42" s="28">
        <v>0</v>
      </c>
      <c r="G42" s="28">
        <v>183100</v>
      </c>
      <c r="H42" s="28">
        <v>80449.25</v>
      </c>
      <c r="I42" s="28">
        <v>80449.25</v>
      </c>
      <c r="J42" s="28">
        <v>15317.67</v>
      </c>
      <c r="K42" s="28">
        <v>15262.64</v>
      </c>
      <c r="L42" s="29">
        <v>8.3657400327689785E-2</v>
      </c>
    </row>
    <row r="43" spans="1:12" x14ac:dyDescent="0.2">
      <c r="A43" s="26"/>
      <c r="B43" s="26"/>
      <c r="C43" s="26"/>
      <c r="D43" s="26" t="s">
        <v>354</v>
      </c>
      <c r="E43" s="28">
        <v>5000</v>
      </c>
      <c r="F43" s="28">
        <v>0</v>
      </c>
      <c r="G43" s="28">
        <v>5000</v>
      </c>
      <c r="H43" s="28">
        <v>4967.25</v>
      </c>
      <c r="I43" s="28">
        <v>4967.25</v>
      </c>
      <c r="J43" s="28">
        <v>4967.25</v>
      </c>
      <c r="K43" s="28">
        <v>4967.25</v>
      </c>
      <c r="L43" s="29">
        <v>0.99345000000000006</v>
      </c>
    </row>
    <row r="44" spans="1:12" x14ac:dyDescent="0.2">
      <c r="A44" s="26"/>
      <c r="B44" s="26"/>
      <c r="C44" s="26"/>
      <c r="D44" s="26" t="s">
        <v>163</v>
      </c>
      <c r="E44" s="28">
        <v>740000</v>
      </c>
      <c r="F44" s="28">
        <v>0</v>
      </c>
      <c r="G44" s="28">
        <v>740000</v>
      </c>
      <c r="H44" s="28">
        <v>101577.37</v>
      </c>
      <c r="I44" s="28">
        <v>101577.37</v>
      </c>
      <c r="J44" s="28">
        <v>0</v>
      </c>
      <c r="K44" s="28">
        <v>0</v>
      </c>
      <c r="L44" s="29">
        <v>0</v>
      </c>
    </row>
    <row r="45" spans="1:12" x14ac:dyDescent="0.2">
      <c r="A45" s="26"/>
      <c r="B45" s="26"/>
      <c r="C45" s="26"/>
      <c r="D45" s="26" t="s">
        <v>347</v>
      </c>
      <c r="E45" s="28">
        <v>56870</v>
      </c>
      <c r="F45" s="28">
        <v>143188</v>
      </c>
      <c r="G45" s="28">
        <v>200058</v>
      </c>
      <c r="H45" s="28">
        <v>200058</v>
      </c>
      <c r="I45" s="28">
        <v>200058</v>
      </c>
      <c r="J45" s="28">
        <v>176362.22</v>
      </c>
      <c r="K45" s="28">
        <v>176362.22</v>
      </c>
      <c r="L45" s="29">
        <v>0.8815554489198133</v>
      </c>
    </row>
    <row r="46" spans="1:12" x14ac:dyDescent="0.2">
      <c r="A46" s="26"/>
      <c r="B46" s="26"/>
      <c r="C46" s="26"/>
      <c r="D46" s="26" t="s">
        <v>355</v>
      </c>
      <c r="E46" s="28">
        <v>4157000</v>
      </c>
      <c r="F46" s="28">
        <v>0</v>
      </c>
      <c r="G46" s="28">
        <v>4157000</v>
      </c>
      <c r="H46" s="28">
        <v>3756673.54</v>
      </c>
      <c r="I46" s="28">
        <v>3756673.54</v>
      </c>
      <c r="J46" s="28">
        <v>3756673.54</v>
      </c>
      <c r="K46" s="28">
        <v>3756673.54</v>
      </c>
      <c r="L46" s="29">
        <v>0.9036982294924224</v>
      </c>
    </row>
    <row r="47" spans="1:12" x14ac:dyDescent="0.2">
      <c r="A47" s="26"/>
      <c r="B47" s="26"/>
      <c r="C47" s="26"/>
      <c r="D47" s="26" t="s">
        <v>356</v>
      </c>
      <c r="E47" s="28">
        <v>8863560</v>
      </c>
      <c r="F47" s="28">
        <v>0</v>
      </c>
      <c r="G47" s="28">
        <v>8863560</v>
      </c>
      <c r="H47" s="28">
        <v>7628000</v>
      </c>
      <c r="I47" s="28">
        <v>7628000</v>
      </c>
      <c r="J47" s="28">
        <v>0</v>
      </c>
      <c r="K47" s="28">
        <v>0</v>
      </c>
      <c r="L47" s="29">
        <v>0</v>
      </c>
    </row>
    <row r="48" spans="1:12" x14ac:dyDescent="0.2">
      <c r="A48" s="26"/>
      <c r="B48" s="26"/>
      <c r="C48" s="26" t="s">
        <v>307</v>
      </c>
      <c r="D48" s="26"/>
      <c r="E48" s="28">
        <v>14495897</v>
      </c>
      <c r="F48" s="28">
        <v>143188</v>
      </c>
      <c r="G48" s="28">
        <v>14639085</v>
      </c>
      <c r="H48" s="28">
        <v>12081536.609999999</v>
      </c>
      <c r="I48" s="28">
        <v>12081536.609999999</v>
      </c>
      <c r="J48" s="28">
        <v>4162609.36</v>
      </c>
      <c r="K48" s="28">
        <v>4162554.33</v>
      </c>
      <c r="L48" s="29">
        <v>0.28434901225042414</v>
      </c>
    </row>
    <row r="49" spans="1:12" x14ac:dyDescent="0.2">
      <c r="A49" s="26"/>
      <c r="B49" s="26" t="s">
        <v>169</v>
      </c>
      <c r="C49" s="26"/>
      <c r="D49" s="26"/>
      <c r="E49" s="28">
        <v>14495897</v>
      </c>
      <c r="F49" s="28">
        <v>143188</v>
      </c>
      <c r="G49" s="28">
        <v>14639085</v>
      </c>
      <c r="H49" s="28">
        <v>12081536.609999999</v>
      </c>
      <c r="I49" s="28">
        <v>12081536.609999999</v>
      </c>
      <c r="J49" s="28">
        <v>4162609.36</v>
      </c>
      <c r="K49" s="28">
        <v>4162554.33</v>
      </c>
      <c r="L49" s="29">
        <v>0.28434901225042414</v>
      </c>
    </row>
    <row r="50" spans="1:12" x14ac:dyDescent="0.2">
      <c r="A50" s="26"/>
      <c r="B50" s="26" t="s">
        <v>99</v>
      </c>
      <c r="C50" s="26" t="s">
        <v>273</v>
      </c>
      <c r="D50" s="26" t="s">
        <v>342</v>
      </c>
      <c r="E50" s="28">
        <v>1764498</v>
      </c>
      <c r="F50" s="28">
        <v>0</v>
      </c>
      <c r="G50" s="28">
        <v>1764498</v>
      </c>
      <c r="H50" s="28">
        <v>1219737.5999999999</v>
      </c>
      <c r="I50" s="28">
        <v>1219737.5999999999</v>
      </c>
      <c r="J50" s="28">
        <v>1014687.09</v>
      </c>
      <c r="K50" s="28">
        <v>1014687.09</v>
      </c>
      <c r="L50" s="29">
        <v>0.57505709272552308</v>
      </c>
    </row>
    <row r="51" spans="1:12" x14ac:dyDescent="0.2">
      <c r="A51" s="26"/>
      <c r="B51" s="26"/>
      <c r="C51" s="26"/>
      <c r="D51" s="26" t="s">
        <v>343</v>
      </c>
      <c r="E51" s="28">
        <v>110250</v>
      </c>
      <c r="F51" s="28">
        <v>-8027.97</v>
      </c>
      <c r="G51" s="28">
        <v>102222.03</v>
      </c>
      <c r="H51" s="28">
        <v>53035.29</v>
      </c>
      <c r="I51" s="28">
        <v>53035.29</v>
      </c>
      <c r="J51" s="28">
        <v>40044.54</v>
      </c>
      <c r="K51" s="28">
        <v>40044.54</v>
      </c>
      <c r="L51" s="29">
        <v>0.39174080186042093</v>
      </c>
    </row>
    <row r="52" spans="1:12" x14ac:dyDescent="0.2">
      <c r="A52" s="26"/>
      <c r="B52" s="26"/>
      <c r="C52" s="26"/>
      <c r="D52" s="26" t="s">
        <v>347</v>
      </c>
      <c r="E52" s="28">
        <v>7544698</v>
      </c>
      <c r="F52" s="28">
        <v>1001744.97</v>
      </c>
      <c r="G52" s="28">
        <v>8546442.9700000007</v>
      </c>
      <c r="H52" s="28">
        <v>3336313.7199999997</v>
      </c>
      <c r="I52" s="28">
        <v>3193792.96</v>
      </c>
      <c r="J52" s="28">
        <v>901479.02</v>
      </c>
      <c r="K52" s="28">
        <v>750246.42999999993</v>
      </c>
      <c r="L52" s="29">
        <v>0.10548002521802353</v>
      </c>
    </row>
    <row r="53" spans="1:12" x14ac:dyDescent="0.2">
      <c r="A53" s="26"/>
      <c r="B53" s="26"/>
      <c r="C53" s="26" t="s">
        <v>357</v>
      </c>
      <c r="D53" s="26"/>
      <c r="E53" s="28">
        <v>9419446</v>
      </c>
      <c r="F53" s="28">
        <v>993717</v>
      </c>
      <c r="G53" s="28">
        <v>10413163</v>
      </c>
      <c r="H53" s="28">
        <v>4609086.6099999994</v>
      </c>
      <c r="I53" s="28">
        <v>4466565.8499999996</v>
      </c>
      <c r="J53" s="28">
        <v>1956210.65</v>
      </c>
      <c r="K53" s="28">
        <v>1804978.0599999998</v>
      </c>
      <c r="L53" s="29">
        <v>0.1878594092880328</v>
      </c>
    </row>
    <row r="54" spans="1:12" x14ac:dyDescent="0.2">
      <c r="A54" s="26"/>
      <c r="B54" s="26" t="s">
        <v>358</v>
      </c>
      <c r="C54" s="26"/>
      <c r="D54" s="26"/>
      <c r="E54" s="28">
        <v>9419446</v>
      </c>
      <c r="F54" s="28">
        <v>993717</v>
      </c>
      <c r="G54" s="28">
        <v>10413163</v>
      </c>
      <c r="H54" s="28">
        <v>4609086.6099999994</v>
      </c>
      <c r="I54" s="28">
        <v>4466565.8499999996</v>
      </c>
      <c r="J54" s="28">
        <v>1956210.65</v>
      </c>
      <c r="K54" s="28">
        <v>1804978.0599999998</v>
      </c>
      <c r="L54" s="29">
        <v>0.1878594092880328</v>
      </c>
    </row>
    <row r="55" spans="1:12" x14ac:dyDescent="0.2">
      <c r="A55" s="26"/>
      <c r="B55" s="26" t="s">
        <v>100</v>
      </c>
      <c r="C55" s="26" t="s">
        <v>275</v>
      </c>
      <c r="D55" s="26" t="s">
        <v>342</v>
      </c>
      <c r="E55" s="28">
        <v>463852</v>
      </c>
      <c r="F55" s="28">
        <v>0</v>
      </c>
      <c r="G55" s="28">
        <v>463852</v>
      </c>
      <c r="H55" s="28">
        <v>397946.4</v>
      </c>
      <c r="I55" s="28">
        <v>397946.4</v>
      </c>
      <c r="J55" s="28">
        <v>244940.72</v>
      </c>
      <c r="K55" s="28">
        <v>244940.72</v>
      </c>
      <c r="L55" s="29">
        <v>0.52805791502461996</v>
      </c>
    </row>
    <row r="56" spans="1:12" x14ac:dyDescent="0.2">
      <c r="A56" s="26"/>
      <c r="B56" s="26"/>
      <c r="C56" s="26"/>
      <c r="D56" s="26" t="s">
        <v>343</v>
      </c>
      <c r="E56" s="28">
        <v>1048900</v>
      </c>
      <c r="F56" s="28">
        <v>0</v>
      </c>
      <c r="G56" s="28">
        <v>1048900</v>
      </c>
      <c r="H56" s="28">
        <v>881349.32000000007</v>
      </c>
      <c r="I56" s="28">
        <v>881349.32000000007</v>
      </c>
      <c r="J56" s="28">
        <v>625482.98</v>
      </c>
      <c r="K56" s="28">
        <v>616962.15</v>
      </c>
      <c r="L56" s="29">
        <v>0.59632279530937171</v>
      </c>
    </row>
    <row r="57" spans="1:12" x14ac:dyDescent="0.2">
      <c r="A57" s="26"/>
      <c r="B57" s="26"/>
      <c r="C57" s="26"/>
      <c r="D57" s="26" t="s">
        <v>356</v>
      </c>
      <c r="E57" s="28">
        <v>38000</v>
      </c>
      <c r="F57" s="28">
        <v>0</v>
      </c>
      <c r="G57" s="28">
        <v>38000</v>
      </c>
      <c r="H57" s="28">
        <v>0</v>
      </c>
      <c r="I57" s="28">
        <v>0</v>
      </c>
      <c r="J57" s="28">
        <v>0</v>
      </c>
      <c r="K57" s="28">
        <v>0</v>
      </c>
      <c r="L57" s="29">
        <v>0</v>
      </c>
    </row>
    <row r="58" spans="1:12" x14ac:dyDescent="0.2">
      <c r="A58" s="26"/>
      <c r="B58" s="26"/>
      <c r="C58" s="26" t="s">
        <v>359</v>
      </c>
      <c r="D58" s="26"/>
      <c r="E58" s="28">
        <v>1550752</v>
      </c>
      <c r="F58" s="28">
        <v>0</v>
      </c>
      <c r="G58" s="28">
        <v>1550752</v>
      </c>
      <c r="H58" s="28">
        <v>1279295.7200000002</v>
      </c>
      <c r="I58" s="28">
        <v>1279295.7200000002</v>
      </c>
      <c r="J58" s="28">
        <v>870423.7</v>
      </c>
      <c r="K58" s="28">
        <v>861902.87</v>
      </c>
      <c r="L58" s="29">
        <v>0.56129136057860962</v>
      </c>
    </row>
    <row r="59" spans="1:12" x14ac:dyDescent="0.2">
      <c r="A59" s="26"/>
      <c r="B59" s="26" t="s">
        <v>360</v>
      </c>
      <c r="C59" s="26"/>
      <c r="D59" s="26"/>
      <c r="E59" s="28">
        <v>1550752</v>
      </c>
      <c r="F59" s="28">
        <v>0</v>
      </c>
      <c r="G59" s="28">
        <v>1550752</v>
      </c>
      <c r="H59" s="28">
        <v>1279295.7200000002</v>
      </c>
      <c r="I59" s="28">
        <v>1279295.7200000002</v>
      </c>
      <c r="J59" s="28">
        <v>870423.7</v>
      </c>
      <c r="K59" s="28">
        <v>861902.87</v>
      </c>
      <c r="L59" s="29">
        <v>0.56129136057860962</v>
      </c>
    </row>
    <row r="60" spans="1:12" x14ac:dyDescent="0.2">
      <c r="A60" s="26"/>
      <c r="B60" s="26" t="s">
        <v>101</v>
      </c>
      <c r="C60" s="26" t="s">
        <v>276</v>
      </c>
      <c r="D60" s="26" t="s">
        <v>342</v>
      </c>
      <c r="E60" s="28">
        <v>2016970</v>
      </c>
      <c r="F60" s="28">
        <v>-9000</v>
      </c>
      <c r="G60" s="28">
        <v>2007970</v>
      </c>
      <c r="H60" s="28">
        <v>1393588.4</v>
      </c>
      <c r="I60" s="28">
        <v>1393588.4</v>
      </c>
      <c r="J60" s="28">
        <v>1093736.21</v>
      </c>
      <c r="K60" s="28">
        <v>1093736.21</v>
      </c>
      <c r="L60" s="29">
        <v>0.54469748552020203</v>
      </c>
    </row>
    <row r="61" spans="1:12" x14ac:dyDescent="0.2">
      <c r="A61" s="26"/>
      <c r="B61" s="26"/>
      <c r="C61" s="26"/>
      <c r="D61" s="26" t="s">
        <v>343</v>
      </c>
      <c r="E61" s="28">
        <v>880000</v>
      </c>
      <c r="F61" s="28">
        <v>0</v>
      </c>
      <c r="G61" s="28">
        <v>880000</v>
      </c>
      <c r="H61" s="28">
        <v>793485.4</v>
      </c>
      <c r="I61" s="28">
        <v>780366.76</v>
      </c>
      <c r="J61" s="28">
        <v>475322.85000000003</v>
      </c>
      <c r="K61" s="28">
        <v>459548.26</v>
      </c>
      <c r="L61" s="29">
        <v>0.54013960227272728</v>
      </c>
    </row>
    <row r="62" spans="1:12" x14ac:dyDescent="0.2">
      <c r="A62" s="26"/>
      <c r="B62" s="26"/>
      <c r="C62" s="26"/>
      <c r="D62" s="26" t="s">
        <v>347</v>
      </c>
      <c r="E62" s="28">
        <v>445000</v>
      </c>
      <c r="F62" s="28">
        <v>460000</v>
      </c>
      <c r="G62" s="28">
        <v>905000</v>
      </c>
      <c r="H62" s="28">
        <v>333479.09999999998</v>
      </c>
      <c r="I62" s="28">
        <v>297249.55</v>
      </c>
      <c r="J62" s="28">
        <v>0</v>
      </c>
      <c r="K62" s="28">
        <v>0</v>
      </c>
      <c r="L62" s="29">
        <v>0</v>
      </c>
    </row>
    <row r="63" spans="1:12" x14ac:dyDescent="0.2">
      <c r="A63" s="26"/>
      <c r="B63" s="26"/>
      <c r="C63" s="26" t="s">
        <v>361</v>
      </c>
      <c r="D63" s="26"/>
      <c r="E63" s="28">
        <v>3341970</v>
      </c>
      <c r="F63" s="28">
        <v>451000</v>
      </c>
      <c r="G63" s="28">
        <v>3792970</v>
      </c>
      <c r="H63" s="28">
        <v>2520552.9</v>
      </c>
      <c r="I63" s="28">
        <v>2471204.71</v>
      </c>
      <c r="J63" s="28">
        <v>1569059.06</v>
      </c>
      <c r="K63" s="28">
        <v>1553284.47</v>
      </c>
      <c r="L63" s="29">
        <v>0.41367557876808947</v>
      </c>
    </row>
    <row r="64" spans="1:12" x14ac:dyDescent="0.2">
      <c r="A64" s="26"/>
      <c r="B64" s="26" t="s">
        <v>362</v>
      </c>
      <c r="C64" s="26"/>
      <c r="D64" s="26"/>
      <c r="E64" s="28">
        <v>3341970</v>
      </c>
      <c r="F64" s="28">
        <v>451000</v>
      </c>
      <c r="G64" s="28">
        <v>3792970</v>
      </c>
      <c r="H64" s="28">
        <v>2520552.9</v>
      </c>
      <c r="I64" s="28">
        <v>2471204.71</v>
      </c>
      <c r="J64" s="28">
        <v>1569059.06</v>
      </c>
      <c r="K64" s="28">
        <v>1553284.47</v>
      </c>
      <c r="L64" s="29">
        <v>0.41367557876808947</v>
      </c>
    </row>
    <row r="65" spans="1:12" x14ac:dyDescent="0.2">
      <c r="A65" s="26"/>
      <c r="B65" s="26" t="s">
        <v>138</v>
      </c>
      <c r="C65" s="26" t="s">
        <v>274</v>
      </c>
      <c r="D65" s="26" t="s">
        <v>342</v>
      </c>
      <c r="E65" s="28">
        <v>1843257</v>
      </c>
      <c r="F65" s="28">
        <v>0</v>
      </c>
      <c r="G65" s="28">
        <v>1843257</v>
      </c>
      <c r="H65" s="28">
        <v>1438567.54</v>
      </c>
      <c r="I65" s="28">
        <v>1438567.54</v>
      </c>
      <c r="J65" s="28">
        <v>1079320.99</v>
      </c>
      <c r="K65" s="28">
        <v>1079320.99</v>
      </c>
      <c r="L65" s="29">
        <v>0.58555100563838902</v>
      </c>
    </row>
    <row r="66" spans="1:12" x14ac:dyDescent="0.2">
      <c r="A66" s="26"/>
      <c r="B66" s="26"/>
      <c r="C66" s="26"/>
      <c r="D66" s="26" t="s">
        <v>343</v>
      </c>
      <c r="E66" s="28">
        <v>401500</v>
      </c>
      <c r="F66" s="28">
        <v>0</v>
      </c>
      <c r="G66" s="28">
        <v>401500</v>
      </c>
      <c r="H66" s="28">
        <v>400413.56</v>
      </c>
      <c r="I66" s="28">
        <v>400413.56</v>
      </c>
      <c r="J66" s="28">
        <v>132529.60000000001</v>
      </c>
      <c r="K66" s="28">
        <v>413.56</v>
      </c>
      <c r="L66" s="29">
        <v>0.33008617683686176</v>
      </c>
    </row>
    <row r="67" spans="1:12" x14ac:dyDescent="0.2">
      <c r="A67" s="26"/>
      <c r="B67" s="26"/>
      <c r="C67" s="26" t="s">
        <v>363</v>
      </c>
      <c r="D67" s="26"/>
      <c r="E67" s="28">
        <v>2244757</v>
      </c>
      <c r="F67" s="28">
        <v>0</v>
      </c>
      <c r="G67" s="28">
        <v>2244757</v>
      </c>
      <c r="H67" s="28">
        <v>1838981.1</v>
      </c>
      <c r="I67" s="28">
        <v>1838981.1</v>
      </c>
      <c r="J67" s="28">
        <v>1211850.5900000001</v>
      </c>
      <c r="K67" s="28">
        <v>1079734.55</v>
      </c>
      <c r="L67" s="29">
        <v>0.53985825191769088</v>
      </c>
    </row>
    <row r="68" spans="1:12" x14ac:dyDescent="0.2">
      <c r="A68" s="26"/>
      <c r="B68" s="26" t="s">
        <v>364</v>
      </c>
      <c r="C68" s="26"/>
      <c r="D68" s="26"/>
      <c r="E68" s="28">
        <v>2244757</v>
      </c>
      <c r="F68" s="28">
        <v>0</v>
      </c>
      <c r="G68" s="28">
        <v>2244757</v>
      </c>
      <c r="H68" s="28">
        <v>1838981.1</v>
      </c>
      <c r="I68" s="28">
        <v>1838981.1</v>
      </c>
      <c r="J68" s="28">
        <v>1211850.5900000001</v>
      </c>
      <c r="K68" s="28">
        <v>1079734.55</v>
      </c>
      <c r="L68" s="29">
        <v>0.53985825191769088</v>
      </c>
    </row>
    <row r="69" spans="1:12" x14ac:dyDescent="0.2">
      <c r="A69" s="26" t="s">
        <v>170</v>
      </c>
      <c r="B69" s="26"/>
      <c r="C69" s="26"/>
      <c r="D69" s="26"/>
      <c r="E69" s="28">
        <v>31052822</v>
      </c>
      <c r="F69" s="28">
        <v>1587905</v>
      </c>
      <c r="G69" s="28">
        <v>32640727</v>
      </c>
      <c r="H69" s="28">
        <v>22329452.939999994</v>
      </c>
      <c r="I69" s="28">
        <v>22137583.989999995</v>
      </c>
      <c r="J69" s="28">
        <v>9770153.3599999994</v>
      </c>
      <c r="K69" s="28">
        <v>9462454.2799999993</v>
      </c>
      <c r="L69" s="29">
        <v>0.29932401199274755</v>
      </c>
    </row>
    <row r="70" spans="1:12" x14ac:dyDescent="0.2">
      <c r="A70" s="26" t="s">
        <v>158</v>
      </c>
      <c r="B70" s="26" t="s">
        <v>99</v>
      </c>
      <c r="C70" s="26" t="s">
        <v>273</v>
      </c>
      <c r="D70" s="26" t="s">
        <v>347</v>
      </c>
      <c r="E70" s="28">
        <v>1983105</v>
      </c>
      <c r="F70" s="28">
        <v>993880</v>
      </c>
      <c r="G70" s="28">
        <v>2976985</v>
      </c>
      <c r="H70" s="28">
        <v>2976984.82</v>
      </c>
      <c r="I70" s="28">
        <v>2976984.82</v>
      </c>
      <c r="J70" s="28">
        <v>1810696.94</v>
      </c>
      <c r="K70" s="28">
        <v>1810696.94</v>
      </c>
      <c r="L70" s="29">
        <v>0.60823179827913143</v>
      </c>
    </row>
    <row r="71" spans="1:12" x14ac:dyDescent="0.2">
      <c r="A71" s="26"/>
      <c r="B71" s="26"/>
      <c r="C71" s="26" t="s">
        <v>357</v>
      </c>
      <c r="D71" s="26"/>
      <c r="E71" s="28">
        <v>1983105</v>
      </c>
      <c r="F71" s="28">
        <v>993880</v>
      </c>
      <c r="G71" s="28">
        <v>2976985</v>
      </c>
      <c r="H71" s="28">
        <v>2976984.82</v>
      </c>
      <c r="I71" s="28">
        <v>2976984.82</v>
      </c>
      <c r="J71" s="28">
        <v>1810696.94</v>
      </c>
      <c r="K71" s="28">
        <v>1810696.94</v>
      </c>
      <c r="L71" s="29">
        <v>0.60823179827913143</v>
      </c>
    </row>
    <row r="72" spans="1:12" x14ac:dyDescent="0.2">
      <c r="A72" s="26"/>
      <c r="B72" s="26" t="s">
        <v>358</v>
      </c>
      <c r="C72" s="26"/>
      <c r="D72" s="26"/>
      <c r="E72" s="28">
        <v>1983105</v>
      </c>
      <c r="F72" s="28">
        <v>993880</v>
      </c>
      <c r="G72" s="28">
        <v>2976985</v>
      </c>
      <c r="H72" s="28">
        <v>2976984.82</v>
      </c>
      <c r="I72" s="28">
        <v>2976984.82</v>
      </c>
      <c r="J72" s="28">
        <v>1810696.94</v>
      </c>
      <c r="K72" s="28">
        <v>1810696.94</v>
      </c>
      <c r="L72" s="29">
        <v>0.60823179827913143</v>
      </c>
    </row>
    <row r="73" spans="1:12" x14ac:dyDescent="0.2">
      <c r="A73" s="26"/>
      <c r="B73" s="26" t="s">
        <v>101</v>
      </c>
      <c r="C73" s="26" t="s">
        <v>276</v>
      </c>
      <c r="D73" s="26" t="s">
        <v>347</v>
      </c>
      <c r="E73" s="28">
        <v>4542000</v>
      </c>
      <c r="F73" s="28">
        <v>5187108.57</v>
      </c>
      <c r="G73" s="28">
        <v>9729108.5700000003</v>
      </c>
      <c r="H73" s="28">
        <v>5237736.45</v>
      </c>
      <c r="I73" s="28">
        <v>5237736.45</v>
      </c>
      <c r="J73" s="28">
        <v>2553766.81</v>
      </c>
      <c r="K73" s="28">
        <v>2553766.81</v>
      </c>
      <c r="L73" s="29">
        <v>0.26248723525139983</v>
      </c>
    </row>
    <row r="74" spans="1:12" x14ac:dyDescent="0.2">
      <c r="A74" s="26"/>
      <c r="B74" s="26"/>
      <c r="C74" s="26" t="s">
        <v>361</v>
      </c>
      <c r="D74" s="26"/>
      <c r="E74" s="28">
        <v>4542000</v>
      </c>
      <c r="F74" s="28">
        <v>5187108.57</v>
      </c>
      <c r="G74" s="28">
        <v>9729108.5700000003</v>
      </c>
      <c r="H74" s="28">
        <v>5237736.45</v>
      </c>
      <c r="I74" s="28">
        <v>5237736.45</v>
      </c>
      <c r="J74" s="28">
        <v>2553766.81</v>
      </c>
      <c r="K74" s="28">
        <v>2553766.81</v>
      </c>
      <c r="L74" s="29">
        <v>0.26248723525139983</v>
      </c>
    </row>
    <row r="75" spans="1:12" x14ac:dyDescent="0.2">
      <c r="A75" s="26"/>
      <c r="B75" s="26" t="s">
        <v>362</v>
      </c>
      <c r="C75" s="26"/>
      <c r="D75" s="26"/>
      <c r="E75" s="28">
        <v>4542000</v>
      </c>
      <c r="F75" s="28">
        <v>5187108.57</v>
      </c>
      <c r="G75" s="28">
        <v>9729108.5700000003</v>
      </c>
      <c r="H75" s="28">
        <v>5237736.45</v>
      </c>
      <c r="I75" s="28">
        <v>5237736.45</v>
      </c>
      <c r="J75" s="28">
        <v>2553766.81</v>
      </c>
      <c r="K75" s="28">
        <v>2553766.81</v>
      </c>
      <c r="L75" s="29">
        <v>0.26248723525139983</v>
      </c>
    </row>
    <row r="76" spans="1:12" x14ac:dyDescent="0.2">
      <c r="A76" s="26" t="s">
        <v>664</v>
      </c>
      <c r="B76" s="26"/>
      <c r="C76" s="26"/>
      <c r="D76" s="26"/>
      <c r="E76" s="28">
        <v>6525105</v>
      </c>
      <c r="F76" s="28">
        <v>6180988.5700000003</v>
      </c>
      <c r="G76" s="28">
        <v>12706093.57</v>
      </c>
      <c r="H76" s="28">
        <v>8214721.2699999996</v>
      </c>
      <c r="I76" s="28">
        <v>8214721.2699999996</v>
      </c>
      <c r="J76" s="28">
        <v>4364463.75</v>
      </c>
      <c r="K76" s="28">
        <v>4364463.75</v>
      </c>
      <c r="L76" s="29">
        <v>0.34349375171491042</v>
      </c>
    </row>
    <row r="77" spans="1:12" x14ac:dyDescent="0.2">
      <c r="A77" s="26" t="s">
        <v>102</v>
      </c>
      <c r="B77" s="26" t="s">
        <v>103</v>
      </c>
      <c r="C77" s="26" t="s">
        <v>277</v>
      </c>
      <c r="D77" s="26" t="s">
        <v>163</v>
      </c>
      <c r="E77" s="28">
        <v>11524559</v>
      </c>
      <c r="F77" s="28">
        <v>0</v>
      </c>
      <c r="G77" s="28">
        <v>11524559</v>
      </c>
      <c r="H77" s="28">
        <v>11431418.83</v>
      </c>
      <c r="I77" s="28">
        <v>11431418.83</v>
      </c>
      <c r="J77" s="28">
        <v>8814968.8299999982</v>
      </c>
      <c r="K77" s="28">
        <v>7942818.8299999991</v>
      </c>
      <c r="L77" s="29">
        <v>0.76488556568628774</v>
      </c>
    </row>
    <row r="78" spans="1:12" x14ac:dyDescent="0.2">
      <c r="A78" s="26"/>
      <c r="B78" s="26"/>
      <c r="C78" s="26"/>
      <c r="D78" s="26" t="s">
        <v>355</v>
      </c>
      <c r="E78" s="28">
        <v>2140720</v>
      </c>
      <c r="F78" s="28">
        <v>842363.97</v>
      </c>
      <c r="G78" s="28">
        <v>2983083.97</v>
      </c>
      <c r="H78" s="28">
        <v>2453083.2400000002</v>
      </c>
      <c r="I78" s="28">
        <v>2453083.2400000002</v>
      </c>
      <c r="J78" s="28">
        <v>248557.64</v>
      </c>
      <c r="K78" s="28">
        <v>248557.64</v>
      </c>
      <c r="L78" s="29">
        <v>8.3322374596113025E-2</v>
      </c>
    </row>
    <row r="79" spans="1:12" x14ac:dyDescent="0.2">
      <c r="A79" s="26"/>
      <c r="B79" s="26"/>
      <c r="C79" s="26" t="s">
        <v>665</v>
      </c>
      <c r="D79" s="26"/>
      <c r="E79" s="28">
        <v>13665279</v>
      </c>
      <c r="F79" s="28">
        <v>842363.97</v>
      </c>
      <c r="G79" s="28">
        <v>14507642.970000001</v>
      </c>
      <c r="H79" s="28">
        <v>13884502.07</v>
      </c>
      <c r="I79" s="28">
        <v>13884502.07</v>
      </c>
      <c r="J79" s="28">
        <v>9063526.4699999988</v>
      </c>
      <c r="K79" s="28">
        <v>8191376.4699999988</v>
      </c>
      <c r="L79" s="29">
        <v>0.6247414889339532</v>
      </c>
    </row>
    <row r="80" spans="1:12" x14ac:dyDescent="0.2">
      <c r="A80" s="26"/>
      <c r="B80" s="26" t="s">
        <v>666</v>
      </c>
      <c r="C80" s="26"/>
      <c r="D80" s="26"/>
      <c r="E80" s="28">
        <v>13665279</v>
      </c>
      <c r="F80" s="28">
        <v>842363.97</v>
      </c>
      <c r="G80" s="28">
        <v>14507642.970000001</v>
      </c>
      <c r="H80" s="28">
        <v>13884502.07</v>
      </c>
      <c r="I80" s="28">
        <v>13884502.07</v>
      </c>
      <c r="J80" s="28">
        <v>9063526.4699999988</v>
      </c>
      <c r="K80" s="28">
        <v>8191376.4699999988</v>
      </c>
      <c r="L80" s="29">
        <v>0.6247414889339532</v>
      </c>
    </row>
    <row r="81" spans="1:12" x14ac:dyDescent="0.2">
      <c r="A81" s="26"/>
      <c r="B81" s="26" t="s">
        <v>104</v>
      </c>
      <c r="C81" s="26" t="s">
        <v>278</v>
      </c>
      <c r="D81" s="26" t="s">
        <v>342</v>
      </c>
      <c r="E81" s="28">
        <v>399952</v>
      </c>
      <c r="F81" s="28">
        <v>0</v>
      </c>
      <c r="G81" s="28">
        <v>399952</v>
      </c>
      <c r="H81" s="28">
        <v>289912.59999999998</v>
      </c>
      <c r="I81" s="28">
        <v>289912.59999999998</v>
      </c>
      <c r="J81" s="28">
        <v>225717.02000000002</v>
      </c>
      <c r="K81" s="28">
        <v>225717.02000000002</v>
      </c>
      <c r="L81" s="29">
        <v>0.56436027323278803</v>
      </c>
    </row>
    <row r="82" spans="1:12" x14ac:dyDescent="0.2">
      <c r="A82" s="26"/>
      <c r="B82" s="26"/>
      <c r="C82" s="26"/>
      <c r="D82" s="26" t="s">
        <v>343</v>
      </c>
      <c r="E82" s="28">
        <v>8900</v>
      </c>
      <c r="F82" s="28">
        <v>0</v>
      </c>
      <c r="G82" s="28">
        <v>8900</v>
      </c>
      <c r="H82" s="28">
        <v>6290.79</v>
      </c>
      <c r="I82" s="28">
        <v>6290.79</v>
      </c>
      <c r="J82" s="28">
        <v>5223.57</v>
      </c>
      <c r="K82" s="28">
        <v>5223.57</v>
      </c>
      <c r="L82" s="29">
        <v>0.58691797752808983</v>
      </c>
    </row>
    <row r="83" spans="1:12" x14ac:dyDescent="0.2">
      <c r="A83" s="26"/>
      <c r="B83" s="26"/>
      <c r="C83" s="26"/>
      <c r="D83" s="26" t="s">
        <v>354</v>
      </c>
      <c r="E83" s="28">
        <v>200</v>
      </c>
      <c r="F83" s="28">
        <v>0</v>
      </c>
      <c r="G83" s="28">
        <v>200</v>
      </c>
      <c r="H83" s="28">
        <v>0</v>
      </c>
      <c r="I83" s="28">
        <v>0</v>
      </c>
      <c r="J83" s="28">
        <v>0</v>
      </c>
      <c r="K83" s="28">
        <v>0</v>
      </c>
      <c r="L83" s="29">
        <v>0</v>
      </c>
    </row>
    <row r="84" spans="1:12" x14ac:dyDescent="0.2">
      <c r="A84" s="26"/>
      <c r="B84" s="26"/>
      <c r="C84" s="26"/>
      <c r="D84" s="26" t="s">
        <v>356</v>
      </c>
      <c r="E84" s="28">
        <v>1000</v>
      </c>
      <c r="F84" s="28">
        <v>0</v>
      </c>
      <c r="G84" s="28">
        <v>1000</v>
      </c>
      <c r="H84" s="28">
        <v>0</v>
      </c>
      <c r="I84" s="28">
        <v>0</v>
      </c>
      <c r="J84" s="28">
        <v>0</v>
      </c>
      <c r="K84" s="28">
        <v>0</v>
      </c>
      <c r="L84" s="29">
        <v>0</v>
      </c>
    </row>
    <row r="85" spans="1:12" x14ac:dyDescent="0.2">
      <c r="A85" s="26"/>
      <c r="B85" s="26"/>
      <c r="C85" s="26" t="s">
        <v>365</v>
      </c>
      <c r="D85" s="26"/>
      <c r="E85" s="28">
        <v>410052</v>
      </c>
      <c r="F85" s="28">
        <v>0</v>
      </c>
      <c r="G85" s="28">
        <v>410052</v>
      </c>
      <c r="H85" s="28">
        <v>296203.38999999996</v>
      </c>
      <c r="I85" s="28">
        <v>296203.38999999996</v>
      </c>
      <c r="J85" s="28">
        <v>230940.59000000003</v>
      </c>
      <c r="K85" s="28">
        <v>230940.59000000003</v>
      </c>
      <c r="L85" s="29">
        <v>0.56319830167881157</v>
      </c>
    </row>
    <row r="86" spans="1:12" x14ac:dyDescent="0.2">
      <c r="A86" s="26"/>
      <c r="B86" s="26" t="s">
        <v>366</v>
      </c>
      <c r="C86" s="26"/>
      <c r="D86" s="26"/>
      <c r="E86" s="28">
        <v>410052</v>
      </c>
      <c r="F86" s="28">
        <v>0</v>
      </c>
      <c r="G86" s="28">
        <v>410052</v>
      </c>
      <c r="H86" s="28">
        <v>296203.38999999996</v>
      </c>
      <c r="I86" s="28">
        <v>296203.38999999996</v>
      </c>
      <c r="J86" s="28">
        <v>230940.59000000003</v>
      </c>
      <c r="K86" s="28">
        <v>230940.59000000003</v>
      </c>
      <c r="L86" s="29">
        <v>0.56319830167881157</v>
      </c>
    </row>
    <row r="87" spans="1:12" x14ac:dyDescent="0.2">
      <c r="A87" s="26"/>
      <c r="B87" s="26" t="s">
        <v>105</v>
      </c>
      <c r="C87" s="26" t="s">
        <v>279</v>
      </c>
      <c r="D87" s="26" t="s">
        <v>342</v>
      </c>
      <c r="E87" s="28">
        <v>1970399</v>
      </c>
      <c r="F87" s="28">
        <v>0</v>
      </c>
      <c r="G87" s="28">
        <v>1970399</v>
      </c>
      <c r="H87" s="28">
        <v>1668503.56</v>
      </c>
      <c r="I87" s="28">
        <v>1668503.56</v>
      </c>
      <c r="J87" s="28">
        <v>1189641.5100000002</v>
      </c>
      <c r="K87" s="28">
        <v>1189641.5100000002</v>
      </c>
      <c r="L87" s="29">
        <v>0.603756655377921</v>
      </c>
    </row>
    <row r="88" spans="1:12" x14ac:dyDescent="0.2">
      <c r="A88" s="26"/>
      <c r="B88" s="26"/>
      <c r="C88" s="26"/>
      <c r="D88" s="26" t="s">
        <v>343</v>
      </c>
      <c r="E88" s="28">
        <v>2619119</v>
      </c>
      <c r="F88" s="28">
        <v>-143623.34</v>
      </c>
      <c r="G88" s="28">
        <v>2475495.66</v>
      </c>
      <c r="H88" s="28">
        <v>2231168.7599999998</v>
      </c>
      <c r="I88" s="28">
        <v>2169285.9099999997</v>
      </c>
      <c r="J88" s="28">
        <v>1147616.99</v>
      </c>
      <c r="K88" s="28">
        <v>1126163.71</v>
      </c>
      <c r="L88" s="29">
        <v>0.46359079054091329</v>
      </c>
    </row>
    <row r="89" spans="1:12" x14ac:dyDescent="0.2">
      <c r="A89" s="26"/>
      <c r="B89" s="26"/>
      <c r="C89" s="26"/>
      <c r="D89" s="26" t="s">
        <v>163</v>
      </c>
      <c r="E89" s="28">
        <v>704497</v>
      </c>
      <c r="F89" s="28">
        <v>-82490</v>
      </c>
      <c r="G89" s="28">
        <v>622007</v>
      </c>
      <c r="H89" s="28">
        <v>556034.98</v>
      </c>
      <c r="I89" s="28">
        <v>555560.52</v>
      </c>
      <c r="J89" s="28">
        <v>479293.64999999997</v>
      </c>
      <c r="K89" s="28">
        <v>478843.64999999997</v>
      </c>
      <c r="L89" s="29">
        <v>0.77055989723588314</v>
      </c>
    </row>
    <row r="90" spans="1:12" x14ac:dyDescent="0.2">
      <c r="A90" s="26"/>
      <c r="B90" s="26"/>
      <c r="C90" s="26"/>
      <c r="D90" s="26" t="s">
        <v>347</v>
      </c>
      <c r="E90" s="28">
        <v>670766</v>
      </c>
      <c r="F90" s="28">
        <v>232657.27999999997</v>
      </c>
      <c r="G90" s="28">
        <v>903423.28</v>
      </c>
      <c r="H90" s="28">
        <v>494234.97</v>
      </c>
      <c r="I90" s="28">
        <v>456138.12</v>
      </c>
      <c r="J90" s="28">
        <v>431369.3</v>
      </c>
      <c r="K90" s="28">
        <v>429602.07</v>
      </c>
      <c r="L90" s="29">
        <v>0.47748304648514256</v>
      </c>
    </row>
    <row r="91" spans="1:12" x14ac:dyDescent="0.2">
      <c r="A91" s="26"/>
      <c r="B91" s="26"/>
      <c r="C91" s="26" t="s">
        <v>308</v>
      </c>
      <c r="D91" s="26"/>
      <c r="E91" s="28">
        <v>5964781</v>
      </c>
      <c r="F91" s="28">
        <v>6543.9399999999732</v>
      </c>
      <c r="G91" s="28">
        <v>5971324.9400000004</v>
      </c>
      <c r="H91" s="28">
        <v>4949942.2699999996</v>
      </c>
      <c r="I91" s="28">
        <v>4849488.1100000003</v>
      </c>
      <c r="J91" s="28">
        <v>3247921.4499999997</v>
      </c>
      <c r="K91" s="28">
        <v>3224250.94</v>
      </c>
      <c r="L91" s="29">
        <v>0.54391973014953687</v>
      </c>
    </row>
    <row r="92" spans="1:12" x14ac:dyDescent="0.2">
      <c r="A92" s="26"/>
      <c r="B92" s="26" t="s">
        <v>171</v>
      </c>
      <c r="C92" s="26"/>
      <c r="D92" s="26"/>
      <c r="E92" s="28">
        <v>5964781</v>
      </c>
      <c r="F92" s="28">
        <v>6543.9399999999732</v>
      </c>
      <c r="G92" s="28">
        <v>5971324.9400000004</v>
      </c>
      <c r="H92" s="28">
        <v>4949942.2699999996</v>
      </c>
      <c r="I92" s="28">
        <v>4849488.1100000003</v>
      </c>
      <c r="J92" s="28">
        <v>3247921.4499999997</v>
      </c>
      <c r="K92" s="28">
        <v>3224250.94</v>
      </c>
      <c r="L92" s="29">
        <v>0.54391973014953687</v>
      </c>
    </row>
    <row r="93" spans="1:12" x14ac:dyDescent="0.2">
      <c r="A93" s="26" t="s">
        <v>172</v>
      </c>
      <c r="B93" s="26"/>
      <c r="C93" s="26"/>
      <c r="D93" s="26"/>
      <c r="E93" s="28">
        <v>20040112</v>
      </c>
      <c r="F93" s="28">
        <v>848907.90999999992</v>
      </c>
      <c r="G93" s="28">
        <v>20889019.91</v>
      </c>
      <c r="H93" s="28">
        <v>19130647.73</v>
      </c>
      <c r="I93" s="28">
        <v>19030193.57</v>
      </c>
      <c r="J93" s="28">
        <v>12542388.51</v>
      </c>
      <c r="K93" s="28">
        <v>11646567.999999998</v>
      </c>
      <c r="L93" s="29">
        <v>0.60042972643229209</v>
      </c>
    </row>
    <row r="94" spans="1:12" x14ac:dyDescent="0.2">
      <c r="A94" s="26" t="s">
        <v>106</v>
      </c>
      <c r="B94" s="26" t="s">
        <v>107</v>
      </c>
      <c r="C94" s="26" t="s">
        <v>280</v>
      </c>
      <c r="D94" s="26" t="s">
        <v>354</v>
      </c>
      <c r="E94" s="28">
        <v>4200000</v>
      </c>
      <c r="F94" s="28">
        <v>0</v>
      </c>
      <c r="G94" s="28">
        <v>4200000</v>
      </c>
      <c r="H94" s="28">
        <v>1399630.48</v>
      </c>
      <c r="I94" s="28">
        <v>1399630.48</v>
      </c>
      <c r="J94" s="28">
        <v>1399630.48</v>
      </c>
      <c r="K94" s="28">
        <v>1399630.48</v>
      </c>
      <c r="L94" s="29">
        <v>0.33324535238095238</v>
      </c>
    </row>
    <row r="95" spans="1:12" x14ac:dyDescent="0.2">
      <c r="A95" s="26"/>
      <c r="B95" s="26"/>
      <c r="C95" s="26"/>
      <c r="D95" s="26" t="s">
        <v>367</v>
      </c>
      <c r="E95" s="28">
        <v>15500000</v>
      </c>
      <c r="F95" s="28">
        <v>0</v>
      </c>
      <c r="G95" s="28">
        <v>15500000</v>
      </c>
      <c r="H95" s="28">
        <v>14970199.9</v>
      </c>
      <c r="I95" s="28">
        <v>14970199.9</v>
      </c>
      <c r="J95" s="28">
        <v>5543043.2800000003</v>
      </c>
      <c r="K95" s="28">
        <v>5543043.2800000003</v>
      </c>
      <c r="L95" s="29">
        <v>0.35761569548387101</v>
      </c>
    </row>
    <row r="96" spans="1:12" x14ac:dyDescent="0.2">
      <c r="A96" s="26"/>
      <c r="B96" s="26"/>
      <c r="C96" s="26" t="s">
        <v>667</v>
      </c>
      <c r="D96" s="26"/>
      <c r="E96" s="28">
        <v>19700000</v>
      </c>
      <c r="F96" s="28">
        <v>0</v>
      </c>
      <c r="G96" s="28">
        <v>19700000</v>
      </c>
      <c r="H96" s="28">
        <v>16369830.380000001</v>
      </c>
      <c r="I96" s="28">
        <v>16369830.380000001</v>
      </c>
      <c r="J96" s="28">
        <v>6942673.7599999998</v>
      </c>
      <c r="K96" s="28">
        <v>6942673.7599999998</v>
      </c>
      <c r="L96" s="29">
        <v>0.35241998781725886</v>
      </c>
    </row>
    <row r="97" spans="1:12" x14ac:dyDescent="0.2">
      <c r="A97" s="26"/>
      <c r="B97" s="26" t="s">
        <v>668</v>
      </c>
      <c r="C97" s="26"/>
      <c r="D97" s="26"/>
      <c r="E97" s="28">
        <v>19700000</v>
      </c>
      <c r="F97" s="28">
        <v>0</v>
      </c>
      <c r="G97" s="28">
        <v>19700000</v>
      </c>
      <c r="H97" s="28">
        <v>16369830.380000001</v>
      </c>
      <c r="I97" s="28">
        <v>16369830.380000001</v>
      </c>
      <c r="J97" s="28">
        <v>6942673.7599999998</v>
      </c>
      <c r="K97" s="28">
        <v>6942673.7599999998</v>
      </c>
      <c r="L97" s="29">
        <v>0.35241998781725886</v>
      </c>
    </row>
    <row r="98" spans="1:12" x14ac:dyDescent="0.2">
      <c r="A98" s="26"/>
      <c r="B98" s="26" t="s">
        <v>108</v>
      </c>
      <c r="C98" s="26" t="s">
        <v>281</v>
      </c>
      <c r="D98" s="26" t="s">
        <v>342</v>
      </c>
      <c r="E98" s="28">
        <v>475409</v>
      </c>
      <c r="F98" s="28">
        <v>0</v>
      </c>
      <c r="G98" s="28">
        <v>475409</v>
      </c>
      <c r="H98" s="28">
        <v>416316.4</v>
      </c>
      <c r="I98" s="28">
        <v>416316.4</v>
      </c>
      <c r="J98" s="28">
        <v>289433.8</v>
      </c>
      <c r="K98" s="28">
        <v>289433.8</v>
      </c>
      <c r="L98" s="29">
        <v>0.60881009825224175</v>
      </c>
    </row>
    <row r="99" spans="1:12" x14ac:dyDescent="0.2">
      <c r="A99" s="26"/>
      <c r="B99" s="26"/>
      <c r="C99" s="26"/>
      <c r="D99" s="26" t="s">
        <v>343</v>
      </c>
      <c r="E99" s="28">
        <v>117110</v>
      </c>
      <c r="F99" s="28">
        <v>0</v>
      </c>
      <c r="G99" s="28">
        <v>117110</v>
      </c>
      <c r="H99" s="28">
        <v>105724.68000000001</v>
      </c>
      <c r="I99" s="28">
        <v>85091.64</v>
      </c>
      <c r="J99" s="28">
        <v>29921.15</v>
      </c>
      <c r="K99" s="28">
        <v>29921.15</v>
      </c>
      <c r="L99" s="29">
        <v>0.25549611476389722</v>
      </c>
    </row>
    <row r="100" spans="1:12" x14ac:dyDescent="0.2">
      <c r="A100" s="26"/>
      <c r="B100" s="26"/>
      <c r="C100" s="26" t="s">
        <v>368</v>
      </c>
      <c r="D100" s="26"/>
      <c r="E100" s="28">
        <v>592519</v>
      </c>
      <c r="F100" s="28">
        <v>0</v>
      </c>
      <c r="G100" s="28">
        <v>592519</v>
      </c>
      <c r="H100" s="28">
        <v>522041.08</v>
      </c>
      <c r="I100" s="28">
        <v>501408.04000000004</v>
      </c>
      <c r="J100" s="28">
        <v>319354.95</v>
      </c>
      <c r="K100" s="28">
        <v>319354.95</v>
      </c>
      <c r="L100" s="29">
        <v>0.53897841250660317</v>
      </c>
    </row>
    <row r="101" spans="1:12" x14ac:dyDescent="0.2">
      <c r="A101" s="26"/>
      <c r="B101" s="26" t="s">
        <v>369</v>
      </c>
      <c r="C101" s="26"/>
      <c r="D101" s="26"/>
      <c r="E101" s="28">
        <v>592519</v>
      </c>
      <c r="F101" s="28">
        <v>0</v>
      </c>
      <c r="G101" s="28">
        <v>592519</v>
      </c>
      <c r="H101" s="28">
        <v>522041.08</v>
      </c>
      <c r="I101" s="28">
        <v>501408.04000000004</v>
      </c>
      <c r="J101" s="28">
        <v>319354.95</v>
      </c>
      <c r="K101" s="28">
        <v>319354.95</v>
      </c>
      <c r="L101" s="29">
        <v>0.53897841250660317</v>
      </c>
    </row>
    <row r="102" spans="1:12" x14ac:dyDescent="0.2">
      <c r="A102" s="26"/>
      <c r="B102" s="26" t="s">
        <v>109</v>
      </c>
      <c r="C102" s="26" t="s">
        <v>282</v>
      </c>
      <c r="D102" s="26" t="s">
        <v>342</v>
      </c>
      <c r="E102" s="28">
        <v>30293039</v>
      </c>
      <c r="F102" s="28">
        <v>208193.2</v>
      </c>
      <c r="G102" s="28">
        <v>30501232.199999999</v>
      </c>
      <c r="H102" s="28">
        <v>21712914.370000001</v>
      </c>
      <c r="I102" s="28">
        <v>21689737.670000002</v>
      </c>
      <c r="J102" s="28">
        <v>21019981.059999999</v>
      </c>
      <c r="K102" s="28">
        <v>21019066.529999997</v>
      </c>
      <c r="L102" s="29">
        <v>0.68915186514989379</v>
      </c>
    </row>
    <row r="103" spans="1:12" x14ac:dyDescent="0.2">
      <c r="A103" s="26"/>
      <c r="B103" s="26"/>
      <c r="C103" s="26"/>
      <c r="D103" s="26" t="s">
        <v>343</v>
      </c>
      <c r="E103" s="28">
        <v>323635</v>
      </c>
      <c r="F103" s="28">
        <v>-16000</v>
      </c>
      <c r="G103" s="28">
        <v>307635</v>
      </c>
      <c r="H103" s="28">
        <v>159230.75</v>
      </c>
      <c r="I103" s="28">
        <v>159230.75</v>
      </c>
      <c r="J103" s="28">
        <v>145837.15</v>
      </c>
      <c r="K103" s="28">
        <v>145363.05000000002</v>
      </c>
      <c r="L103" s="29">
        <v>0.47405903099452273</v>
      </c>
    </row>
    <row r="104" spans="1:12" x14ac:dyDescent="0.2">
      <c r="A104" s="26"/>
      <c r="B104" s="26"/>
      <c r="C104" s="26"/>
      <c r="D104" s="26" t="s">
        <v>347</v>
      </c>
      <c r="E104" s="28">
        <v>256738</v>
      </c>
      <c r="F104" s="28">
        <v>0</v>
      </c>
      <c r="G104" s="28">
        <v>256738</v>
      </c>
      <c r="H104" s="28">
        <v>256737.58</v>
      </c>
      <c r="I104" s="28">
        <v>256737.58</v>
      </c>
      <c r="J104" s="28">
        <v>35733.21</v>
      </c>
      <c r="K104" s="28">
        <v>35733.21</v>
      </c>
      <c r="L104" s="29">
        <v>0.13918161705707763</v>
      </c>
    </row>
    <row r="105" spans="1:12" x14ac:dyDescent="0.2">
      <c r="A105" s="26"/>
      <c r="B105" s="26"/>
      <c r="C105" s="26"/>
      <c r="D105" s="26" t="s">
        <v>356</v>
      </c>
      <c r="E105" s="28">
        <v>570000</v>
      </c>
      <c r="F105" s="28">
        <v>0</v>
      </c>
      <c r="G105" s="28">
        <v>570000</v>
      </c>
      <c r="H105" s="28">
        <v>228303.1</v>
      </c>
      <c r="I105" s="28">
        <v>228303.1</v>
      </c>
      <c r="J105" s="28">
        <v>228303.1</v>
      </c>
      <c r="K105" s="28">
        <v>228303.1</v>
      </c>
      <c r="L105" s="29">
        <v>0.40053175438596494</v>
      </c>
    </row>
    <row r="106" spans="1:12" x14ac:dyDescent="0.2">
      <c r="A106" s="26"/>
      <c r="B106" s="26"/>
      <c r="C106" s="26" t="s">
        <v>370</v>
      </c>
      <c r="D106" s="26"/>
      <c r="E106" s="28">
        <v>31443412</v>
      </c>
      <c r="F106" s="28">
        <v>192193.2</v>
      </c>
      <c r="G106" s="28">
        <v>31635605.199999999</v>
      </c>
      <c r="H106" s="28">
        <v>22357185.800000001</v>
      </c>
      <c r="I106" s="28">
        <v>22334009.100000001</v>
      </c>
      <c r="J106" s="28">
        <v>21429854.52</v>
      </c>
      <c r="K106" s="28">
        <v>21428465.890000001</v>
      </c>
      <c r="L106" s="29">
        <v>0.67739669857809448</v>
      </c>
    </row>
    <row r="107" spans="1:12" x14ac:dyDescent="0.2">
      <c r="A107" s="26"/>
      <c r="B107" s="26" t="s">
        <v>371</v>
      </c>
      <c r="C107" s="26"/>
      <c r="D107" s="26"/>
      <c r="E107" s="28">
        <v>31443412</v>
      </c>
      <c r="F107" s="28">
        <v>192193.2</v>
      </c>
      <c r="G107" s="28">
        <v>31635605.199999999</v>
      </c>
      <c r="H107" s="28">
        <v>22357185.800000001</v>
      </c>
      <c r="I107" s="28">
        <v>22334009.100000001</v>
      </c>
      <c r="J107" s="28">
        <v>21429854.52</v>
      </c>
      <c r="K107" s="28">
        <v>21428465.890000001</v>
      </c>
      <c r="L107" s="29">
        <v>0.67739669857809448</v>
      </c>
    </row>
    <row r="108" spans="1:12" x14ac:dyDescent="0.2">
      <c r="A108" s="26"/>
      <c r="B108" s="26" t="s">
        <v>110</v>
      </c>
      <c r="C108" s="26" t="s">
        <v>283</v>
      </c>
      <c r="D108" s="26" t="s">
        <v>342</v>
      </c>
      <c r="E108" s="28">
        <v>917991</v>
      </c>
      <c r="F108" s="28">
        <v>0</v>
      </c>
      <c r="G108" s="28">
        <v>917991</v>
      </c>
      <c r="H108" s="28">
        <v>690943.2</v>
      </c>
      <c r="I108" s="28">
        <v>690943.2</v>
      </c>
      <c r="J108" s="28">
        <v>534666.76</v>
      </c>
      <c r="K108" s="28">
        <v>534666.76</v>
      </c>
      <c r="L108" s="29">
        <v>0.58243137459953309</v>
      </c>
    </row>
    <row r="109" spans="1:12" x14ac:dyDescent="0.2">
      <c r="A109" s="26"/>
      <c r="B109" s="26"/>
      <c r="C109" s="26"/>
      <c r="D109" s="26" t="s">
        <v>343</v>
      </c>
      <c r="E109" s="28">
        <v>1845995</v>
      </c>
      <c r="F109" s="28">
        <v>0</v>
      </c>
      <c r="G109" s="28">
        <v>1845995</v>
      </c>
      <c r="H109" s="28">
        <v>1793396.6700000002</v>
      </c>
      <c r="I109" s="28">
        <v>1791266.11</v>
      </c>
      <c r="J109" s="28">
        <v>956754.20000000007</v>
      </c>
      <c r="K109" s="28">
        <v>954894.45000000007</v>
      </c>
      <c r="L109" s="29">
        <v>0.51828645256352268</v>
      </c>
    </row>
    <row r="110" spans="1:12" x14ac:dyDescent="0.2">
      <c r="A110" s="26"/>
      <c r="B110" s="26"/>
      <c r="C110" s="26"/>
      <c r="D110" s="26" t="s">
        <v>347</v>
      </c>
      <c r="E110" s="28">
        <v>4984302</v>
      </c>
      <c r="F110" s="28">
        <v>6584.99</v>
      </c>
      <c r="G110" s="28">
        <v>4990886.99</v>
      </c>
      <c r="H110" s="28">
        <v>4612825.9000000004</v>
      </c>
      <c r="I110" s="28">
        <v>4601264.45</v>
      </c>
      <c r="J110" s="28">
        <v>2298369.4</v>
      </c>
      <c r="K110" s="28">
        <v>2298369.4</v>
      </c>
      <c r="L110" s="29">
        <v>0.46051321230176756</v>
      </c>
    </row>
    <row r="111" spans="1:12" x14ac:dyDescent="0.2">
      <c r="A111" s="26"/>
      <c r="B111" s="26"/>
      <c r="C111" s="26" t="s">
        <v>372</v>
      </c>
      <c r="D111" s="26"/>
      <c r="E111" s="28">
        <v>7748288</v>
      </c>
      <c r="F111" s="28">
        <v>6584.99</v>
      </c>
      <c r="G111" s="28">
        <v>7754872.9900000002</v>
      </c>
      <c r="H111" s="28">
        <v>7097165.7700000005</v>
      </c>
      <c r="I111" s="28">
        <v>7083473.7599999998</v>
      </c>
      <c r="J111" s="28">
        <v>3789790.36</v>
      </c>
      <c r="K111" s="28">
        <v>3787930.61</v>
      </c>
      <c r="L111" s="29">
        <v>0.48869792772711806</v>
      </c>
    </row>
    <row r="112" spans="1:12" x14ac:dyDescent="0.2">
      <c r="A112" s="26"/>
      <c r="B112" s="26" t="s">
        <v>373</v>
      </c>
      <c r="C112" s="26"/>
      <c r="D112" s="26"/>
      <c r="E112" s="28">
        <v>7748288</v>
      </c>
      <c r="F112" s="28">
        <v>6584.99</v>
      </c>
      <c r="G112" s="28">
        <v>7754872.9900000002</v>
      </c>
      <c r="H112" s="28">
        <v>7097165.7700000005</v>
      </c>
      <c r="I112" s="28">
        <v>7083473.7599999998</v>
      </c>
      <c r="J112" s="28">
        <v>3789790.36</v>
      </c>
      <c r="K112" s="28">
        <v>3787930.61</v>
      </c>
      <c r="L112" s="29">
        <v>0.48869792772711806</v>
      </c>
    </row>
    <row r="113" spans="1:12" x14ac:dyDescent="0.2">
      <c r="A113" s="26"/>
      <c r="B113" s="26" t="s">
        <v>111</v>
      </c>
      <c r="C113" s="26" t="s">
        <v>284</v>
      </c>
      <c r="D113" s="26" t="s">
        <v>342</v>
      </c>
      <c r="E113" s="28">
        <v>838919</v>
      </c>
      <c r="F113" s="28">
        <v>0</v>
      </c>
      <c r="G113" s="28">
        <v>838919</v>
      </c>
      <c r="H113" s="28">
        <v>692757.6</v>
      </c>
      <c r="I113" s="28">
        <v>692757.6</v>
      </c>
      <c r="J113" s="28">
        <v>454675.21</v>
      </c>
      <c r="K113" s="28">
        <v>454675.21</v>
      </c>
      <c r="L113" s="29">
        <v>0.5419774853114544</v>
      </c>
    </row>
    <row r="114" spans="1:12" x14ac:dyDescent="0.2">
      <c r="A114" s="26"/>
      <c r="B114" s="26"/>
      <c r="C114" s="26"/>
      <c r="D114" s="26" t="s">
        <v>343</v>
      </c>
      <c r="E114" s="28">
        <v>21250</v>
      </c>
      <c r="F114" s="28">
        <v>0</v>
      </c>
      <c r="G114" s="28">
        <v>21250</v>
      </c>
      <c r="H114" s="28">
        <v>9460.91</v>
      </c>
      <c r="I114" s="28">
        <v>9460.91</v>
      </c>
      <c r="J114" s="28">
        <v>6488.59</v>
      </c>
      <c r="K114" s="28">
        <v>6488.59</v>
      </c>
      <c r="L114" s="29">
        <v>0.30534541176470587</v>
      </c>
    </row>
    <row r="115" spans="1:12" x14ac:dyDescent="0.2">
      <c r="A115" s="26"/>
      <c r="B115" s="26"/>
      <c r="C115" s="26"/>
      <c r="D115" s="26" t="s">
        <v>354</v>
      </c>
      <c r="E115" s="28">
        <v>200</v>
      </c>
      <c r="F115" s="28">
        <v>0</v>
      </c>
      <c r="G115" s="28">
        <v>200</v>
      </c>
      <c r="H115" s="28">
        <v>0</v>
      </c>
      <c r="I115" s="28">
        <v>0</v>
      </c>
      <c r="J115" s="28">
        <v>0</v>
      </c>
      <c r="K115" s="28">
        <v>0</v>
      </c>
      <c r="L115" s="29">
        <v>0</v>
      </c>
    </row>
    <row r="116" spans="1:12" x14ac:dyDescent="0.2">
      <c r="A116" s="26"/>
      <c r="B116" s="26"/>
      <c r="C116" s="26"/>
      <c r="D116" s="26" t="s">
        <v>347</v>
      </c>
      <c r="E116" s="28">
        <v>25000</v>
      </c>
      <c r="F116" s="28">
        <v>0</v>
      </c>
      <c r="G116" s="28">
        <v>25000</v>
      </c>
      <c r="H116" s="28">
        <v>25000</v>
      </c>
      <c r="I116" s="28">
        <v>25000</v>
      </c>
      <c r="J116" s="28">
        <v>23251.58</v>
      </c>
      <c r="K116" s="28">
        <v>23251.58</v>
      </c>
      <c r="L116" s="29">
        <v>0.93006320000000009</v>
      </c>
    </row>
    <row r="117" spans="1:12" x14ac:dyDescent="0.2">
      <c r="A117" s="26"/>
      <c r="B117" s="26"/>
      <c r="C117" s="26" t="s">
        <v>374</v>
      </c>
      <c r="D117" s="26"/>
      <c r="E117" s="28">
        <v>885369</v>
      </c>
      <c r="F117" s="28">
        <v>0</v>
      </c>
      <c r="G117" s="28">
        <v>885369</v>
      </c>
      <c r="H117" s="28">
        <v>727218.51</v>
      </c>
      <c r="I117" s="28">
        <v>727218.51</v>
      </c>
      <c r="J117" s="28">
        <v>484415.38000000006</v>
      </c>
      <c r="K117" s="28">
        <v>484415.38000000006</v>
      </c>
      <c r="L117" s="29">
        <v>0.54713388429005316</v>
      </c>
    </row>
    <row r="118" spans="1:12" x14ac:dyDescent="0.2">
      <c r="A118" s="26"/>
      <c r="B118" s="26" t="s">
        <v>375</v>
      </c>
      <c r="C118" s="26"/>
      <c r="D118" s="26"/>
      <c r="E118" s="28">
        <v>885369</v>
      </c>
      <c r="F118" s="28">
        <v>0</v>
      </c>
      <c r="G118" s="28">
        <v>885369</v>
      </c>
      <c r="H118" s="28">
        <v>727218.51</v>
      </c>
      <c r="I118" s="28">
        <v>727218.51</v>
      </c>
      <c r="J118" s="28">
        <v>484415.38000000006</v>
      </c>
      <c r="K118" s="28">
        <v>484415.38000000006</v>
      </c>
      <c r="L118" s="29">
        <v>0.54713388429005316</v>
      </c>
    </row>
    <row r="119" spans="1:12" x14ac:dyDescent="0.2">
      <c r="A119" s="26"/>
      <c r="B119" s="26" t="s">
        <v>112</v>
      </c>
      <c r="C119" s="26" t="s">
        <v>285</v>
      </c>
      <c r="D119" s="26" t="s">
        <v>342</v>
      </c>
      <c r="E119" s="28">
        <v>1418168</v>
      </c>
      <c r="F119" s="28">
        <v>0</v>
      </c>
      <c r="G119" s="28">
        <v>1418168</v>
      </c>
      <c r="H119" s="28">
        <v>1040313.6</v>
      </c>
      <c r="I119" s="28">
        <v>1040313.6</v>
      </c>
      <c r="J119" s="28">
        <v>786787.59</v>
      </c>
      <c r="K119" s="28">
        <v>786787.59</v>
      </c>
      <c r="L119" s="29">
        <v>0.55479152681487665</v>
      </c>
    </row>
    <row r="120" spans="1:12" x14ac:dyDescent="0.2">
      <c r="A120" s="26"/>
      <c r="B120" s="26"/>
      <c r="C120" s="26"/>
      <c r="D120" s="26" t="s">
        <v>343</v>
      </c>
      <c r="E120" s="28">
        <v>2456500</v>
      </c>
      <c r="F120" s="28">
        <v>16000</v>
      </c>
      <c r="G120" s="28">
        <v>2472500</v>
      </c>
      <c r="H120" s="28">
        <v>2461299.29</v>
      </c>
      <c r="I120" s="28">
        <v>2461299.29</v>
      </c>
      <c r="J120" s="28">
        <v>1554036.22</v>
      </c>
      <c r="K120" s="28">
        <v>1511503.58</v>
      </c>
      <c r="L120" s="29">
        <v>0.62852829929221432</v>
      </c>
    </row>
    <row r="121" spans="1:12" x14ac:dyDescent="0.2">
      <c r="A121" s="26"/>
      <c r="B121" s="26"/>
      <c r="C121" s="26"/>
      <c r="D121" s="26" t="s">
        <v>163</v>
      </c>
      <c r="E121" s="28">
        <v>3000</v>
      </c>
      <c r="F121" s="28">
        <v>0</v>
      </c>
      <c r="G121" s="28">
        <v>3000</v>
      </c>
      <c r="H121" s="28">
        <v>3000</v>
      </c>
      <c r="I121" s="28">
        <v>3000</v>
      </c>
      <c r="J121" s="28">
        <v>3000</v>
      </c>
      <c r="K121" s="28">
        <v>3000</v>
      </c>
      <c r="L121" s="29">
        <v>1</v>
      </c>
    </row>
    <row r="122" spans="1:12" x14ac:dyDescent="0.2">
      <c r="A122" s="26"/>
      <c r="B122" s="26"/>
      <c r="C122" s="26" t="s">
        <v>309</v>
      </c>
      <c r="D122" s="26"/>
      <c r="E122" s="28">
        <v>3877668</v>
      </c>
      <c r="F122" s="28">
        <v>16000</v>
      </c>
      <c r="G122" s="28">
        <v>3893668</v>
      </c>
      <c r="H122" s="28">
        <v>3504612.89</v>
      </c>
      <c r="I122" s="28">
        <v>3504612.89</v>
      </c>
      <c r="J122" s="28">
        <v>2343823.81</v>
      </c>
      <c r="K122" s="28">
        <v>2301291.17</v>
      </c>
      <c r="L122" s="29">
        <v>0.60195779660720949</v>
      </c>
    </row>
    <row r="123" spans="1:12" x14ac:dyDescent="0.2">
      <c r="A123" s="26"/>
      <c r="B123" s="26" t="s">
        <v>173</v>
      </c>
      <c r="C123" s="26"/>
      <c r="D123" s="26"/>
      <c r="E123" s="28">
        <v>3877668</v>
      </c>
      <c r="F123" s="28">
        <v>16000</v>
      </c>
      <c r="G123" s="28">
        <v>3893668</v>
      </c>
      <c r="H123" s="28">
        <v>3504612.89</v>
      </c>
      <c r="I123" s="28">
        <v>3504612.89</v>
      </c>
      <c r="J123" s="28">
        <v>2343823.81</v>
      </c>
      <c r="K123" s="28">
        <v>2301291.17</v>
      </c>
      <c r="L123" s="29">
        <v>0.60195779660720949</v>
      </c>
    </row>
    <row r="124" spans="1:12" x14ac:dyDescent="0.2">
      <c r="A124" s="26"/>
      <c r="B124" s="26" t="s">
        <v>113</v>
      </c>
      <c r="C124" s="26" t="s">
        <v>286</v>
      </c>
      <c r="D124" s="26" t="s">
        <v>376</v>
      </c>
      <c r="E124" s="28">
        <v>200000</v>
      </c>
      <c r="F124" s="28">
        <v>0</v>
      </c>
      <c r="G124" s="28">
        <v>200000</v>
      </c>
      <c r="H124" s="28">
        <v>0</v>
      </c>
      <c r="I124" s="28">
        <v>0</v>
      </c>
      <c r="J124" s="28">
        <v>0</v>
      </c>
      <c r="K124" s="28">
        <v>0</v>
      </c>
      <c r="L124" s="29">
        <v>0</v>
      </c>
    </row>
    <row r="125" spans="1:12" x14ac:dyDescent="0.2">
      <c r="A125" s="26"/>
      <c r="B125" s="26"/>
      <c r="C125" s="26" t="s">
        <v>669</v>
      </c>
      <c r="D125" s="26"/>
      <c r="E125" s="28">
        <v>200000</v>
      </c>
      <c r="F125" s="28">
        <v>0</v>
      </c>
      <c r="G125" s="28">
        <v>200000</v>
      </c>
      <c r="H125" s="28">
        <v>0</v>
      </c>
      <c r="I125" s="28">
        <v>0</v>
      </c>
      <c r="J125" s="28">
        <v>0</v>
      </c>
      <c r="K125" s="28">
        <v>0</v>
      </c>
      <c r="L125" s="29">
        <v>0</v>
      </c>
    </row>
    <row r="126" spans="1:12" x14ac:dyDescent="0.2">
      <c r="A126" s="26"/>
      <c r="B126" s="26" t="s">
        <v>670</v>
      </c>
      <c r="C126" s="26"/>
      <c r="D126" s="26"/>
      <c r="E126" s="28">
        <v>200000</v>
      </c>
      <c r="F126" s="28">
        <v>0</v>
      </c>
      <c r="G126" s="28">
        <v>200000</v>
      </c>
      <c r="H126" s="28">
        <v>0</v>
      </c>
      <c r="I126" s="28">
        <v>0</v>
      </c>
      <c r="J126" s="28">
        <v>0</v>
      </c>
      <c r="K126" s="28">
        <v>0</v>
      </c>
      <c r="L126" s="29">
        <v>0</v>
      </c>
    </row>
    <row r="127" spans="1:12" x14ac:dyDescent="0.2">
      <c r="A127" s="26"/>
      <c r="B127" s="26" t="s">
        <v>114</v>
      </c>
      <c r="C127" s="26" t="s">
        <v>287</v>
      </c>
      <c r="D127" s="26" t="s">
        <v>342</v>
      </c>
      <c r="E127" s="28">
        <v>209493</v>
      </c>
      <c r="F127" s="28">
        <v>0</v>
      </c>
      <c r="G127" s="28">
        <v>209493</v>
      </c>
      <c r="H127" s="28">
        <v>110360.53</v>
      </c>
      <c r="I127" s="28">
        <v>110360.53</v>
      </c>
      <c r="J127" s="28">
        <v>73538.910000000018</v>
      </c>
      <c r="K127" s="28">
        <v>73538.910000000018</v>
      </c>
      <c r="L127" s="29">
        <v>0.35103277913820519</v>
      </c>
    </row>
    <row r="128" spans="1:12" x14ac:dyDescent="0.2">
      <c r="A128" s="26"/>
      <c r="B128" s="26"/>
      <c r="C128" s="26"/>
      <c r="D128" s="26" t="s">
        <v>343</v>
      </c>
      <c r="E128" s="28">
        <v>12617</v>
      </c>
      <c r="F128" s="28">
        <v>0</v>
      </c>
      <c r="G128" s="28">
        <v>12617</v>
      </c>
      <c r="H128" s="28">
        <v>6038.38</v>
      </c>
      <c r="I128" s="28">
        <v>6038.38</v>
      </c>
      <c r="J128" s="28">
        <v>5352.2400000000007</v>
      </c>
      <c r="K128" s="28">
        <v>5227.87</v>
      </c>
      <c r="L128" s="29">
        <v>0.42420860743441396</v>
      </c>
    </row>
    <row r="129" spans="1:12" x14ac:dyDescent="0.2">
      <c r="A129" s="26"/>
      <c r="B129" s="26"/>
      <c r="C129" s="26" t="s">
        <v>377</v>
      </c>
      <c r="D129" s="26"/>
      <c r="E129" s="28">
        <v>222110</v>
      </c>
      <c r="F129" s="28">
        <v>0</v>
      </c>
      <c r="G129" s="28">
        <v>222110</v>
      </c>
      <c r="H129" s="28">
        <v>116398.91</v>
      </c>
      <c r="I129" s="28">
        <v>116398.91</v>
      </c>
      <c r="J129" s="28">
        <v>78891.150000000023</v>
      </c>
      <c r="K129" s="28">
        <v>78766.780000000013</v>
      </c>
      <c r="L129" s="29">
        <v>0.35518954572058903</v>
      </c>
    </row>
    <row r="130" spans="1:12" x14ac:dyDescent="0.2">
      <c r="A130" s="26"/>
      <c r="B130" s="26" t="s">
        <v>378</v>
      </c>
      <c r="C130" s="26"/>
      <c r="D130" s="26"/>
      <c r="E130" s="28">
        <v>222110</v>
      </c>
      <c r="F130" s="28">
        <v>0</v>
      </c>
      <c r="G130" s="28">
        <v>222110</v>
      </c>
      <c r="H130" s="28">
        <v>116398.91</v>
      </c>
      <c r="I130" s="28">
        <v>116398.91</v>
      </c>
      <c r="J130" s="28">
        <v>78891.150000000023</v>
      </c>
      <c r="K130" s="28">
        <v>78766.780000000013</v>
      </c>
      <c r="L130" s="29">
        <v>0.35518954572058903</v>
      </c>
    </row>
    <row r="131" spans="1:12" x14ac:dyDescent="0.2">
      <c r="A131" s="26"/>
      <c r="B131" s="26" t="s">
        <v>115</v>
      </c>
      <c r="C131" s="26" t="s">
        <v>288</v>
      </c>
      <c r="D131" s="26" t="s">
        <v>342</v>
      </c>
      <c r="E131" s="28">
        <v>1857027</v>
      </c>
      <c r="F131" s="28">
        <v>0</v>
      </c>
      <c r="G131" s="28">
        <v>1857027</v>
      </c>
      <c r="H131" s="28">
        <v>1630912.6099999999</v>
      </c>
      <c r="I131" s="28">
        <v>1630912.6099999999</v>
      </c>
      <c r="J131" s="28">
        <v>1212839.4999999998</v>
      </c>
      <c r="K131" s="28">
        <v>1212839.4999999998</v>
      </c>
      <c r="L131" s="29">
        <v>0.65310816697872442</v>
      </c>
    </row>
    <row r="132" spans="1:12" x14ac:dyDescent="0.2">
      <c r="A132" s="26"/>
      <c r="B132" s="26"/>
      <c r="C132" s="26"/>
      <c r="D132" s="26" t="s">
        <v>343</v>
      </c>
      <c r="E132" s="28">
        <v>70260</v>
      </c>
      <c r="F132" s="28">
        <v>0</v>
      </c>
      <c r="G132" s="28">
        <v>70260</v>
      </c>
      <c r="H132" s="28">
        <v>55095.93</v>
      </c>
      <c r="I132" s="28">
        <v>55095.93</v>
      </c>
      <c r="J132" s="28">
        <v>35923.660000000003</v>
      </c>
      <c r="K132" s="28">
        <v>35923.660000000003</v>
      </c>
      <c r="L132" s="29">
        <v>0.51129604326786227</v>
      </c>
    </row>
    <row r="133" spans="1:12" x14ac:dyDescent="0.2">
      <c r="A133" s="26"/>
      <c r="B133" s="26"/>
      <c r="C133" s="26"/>
      <c r="D133" s="26" t="s">
        <v>347</v>
      </c>
      <c r="E133" s="28">
        <v>286720</v>
      </c>
      <c r="F133" s="28">
        <v>118228.51</v>
      </c>
      <c r="G133" s="28">
        <v>404948.51</v>
      </c>
      <c r="H133" s="28">
        <v>377948.52</v>
      </c>
      <c r="I133" s="28">
        <v>377948.52</v>
      </c>
      <c r="J133" s="28">
        <v>285382.58</v>
      </c>
      <c r="K133" s="28">
        <v>285382.58</v>
      </c>
      <c r="L133" s="29">
        <v>0.70473794310293925</v>
      </c>
    </row>
    <row r="134" spans="1:12" x14ac:dyDescent="0.2">
      <c r="A134" s="26"/>
      <c r="B134" s="26"/>
      <c r="C134" s="26" t="s">
        <v>379</v>
      </c>
      <c r="D134" s="26"/>
      <c r="E134" s="28">
        <v>2214007</v>
      </c>
      <c r="F134" s="28">
        <v>118228.51</v>
      </c>
      <c r="G134" s="28">
        <v>2332235.5099999998</v>
      </c>
      <c r="H134" s="28">
        <v>2063957.0599999998</v>
      </c>
      <c r="I134" s="28">
        <v>2063957.0599999998</v>
      </c>
      <c r="J134" s="28">
        <v>1534145.7399999998</v>
      </c>
      <c r="K134" s="28">
        <v>1534145.7399999998</v>
      </c>
      <c r="L134" s="29">
        <v>0.65780052375585341</v>
      </c>
    </row>
    <row r="135" spans="1:12" x14ac:dyDescent="0.2">
      <c r="A135" s="26"/>
      <c r="B135" s="26" t="s">
        <v>380</v>
      </c>
      <c r="C135" s="26"/>
      <c r="D135" s="26"/>
      <c r="E135" s="28">
        <v>2214007</v>
      </c>
      <c r="F135" s="28">
        <v>118228.51</v>
      </c>
      <c r="G135" s="28">
        <v>2332235.5099999998</v>
      </c>
      <c r="H135" s="28">
        <v>2063957.0599999998</v>
      </c>
      <c r="I135" s="28">
        <v>2063957.0599999998</v>
      </c>
      <c r="J135" s="28">
        <v>1534145.7399999998</v>
      </c>
      <c r="K135" s="28">
        <v>1534145.7399999998</v>
      </c>
      <c r="L135" s="29">
        <v>0.65780052375585341</v>
      </c>
    </row>
    <row r="136" spans="1:12" x14ac:dyDescent="0.2">
      <c r="A136" s="26"/>
      <c r="B136" s="26" t="s">
        <v>116</v>
      </c>
      <c r="C136" s="26" t="s">
        <v>289</v>
      </c>
      <c r="D136" s="26" t="s">
        <v>342</v>
      </c>
      <c r="E136" s="28">
        <v>1754026</v>
      </c>
      <c r="F136" s="28">
        <v>0</v>
      </c>
      <c r="G136" s="28">
        <v>1754026</v>
      </c>
      <c r="H136" s="28">
        <v>1375491.08</v>
      </c>
      <c r="I136" s="28">
        <v>1375491.08</v>
      </c>
      <c r="J136" s="28">
        <v>1120723.4300000002</v>
      </c>
      <c r="K136" s="28">
        <v>1120723.4300000002</v>
      </c>
      <c r="L136" s="29">
        <v>0.63894345351779291</v>
      </c>
    </row>
    <row r="137" spans="1:12" x14ac:dyDescent="0.2">
      <c r="A137" s="26"/>
      <c r="B137" s="26"/>
      <c r="C137" s="26"/>
      <c r="D137" s="26" t="s">
        <v>343</v>
      </c>
      <c r="E137" s="28">
        <v>99350</v>
      </c>
      <c r="F137" s="28">
        <v>0</v>
      </c>
      <c r="G137" s="28">
        <v>99350</v>
      </c>
      <c r="H137" s="28">
        <v>58194.28</v>
      </c>
      <c r="I137" s="28">
        <v>58194.28</v>
      </c>
      <c r="J137" s="28">
        <v>40195.480000000003</v>
      </c>
      <c r="K137" s="28">
        <v>37590.54</v>
      </c>
      <c r="L137" s="29">
        <v>0.40458459989934575</v>
      </c>
    </row>
    <row r="138" spans="1:12" x14ac:dyDescent="0.2">
      <c r="A138" s="26"/>
      <c r="B138" s="26"/>
      <c r="C138" s="26" t="s">
        <v>381</v>
      </c>
      <c r="D138" s="26"/>
      <c r="E138" s="28">
        <v>1853376</v>
      </c>
      <c r="F138" s="28">
        <v>0</v>
      </c>
      <c r="G138" s="28">
        <v>1853376</v>
      </c>
      <c r="H138" s="28">
        <v>1433685.36</v>
      </c>
      <c r="I138" s="28">
        <v>1433685.36</v>
      </c>
      <c r="J138" s="28">
        <v>1160918.9100000001</v>
      </c>
      <c r="K138" s="28">
        <v>1158313.9700000002</v>
      </c>
      <c r="L138" s="29">
        <v>0.62638067504920758</v>
      </c>
    </row>
    <row r="139" spans="1:12" x14ac:dyDescent="0.2">
      <c r="A139" s="26"/>
      <c r="B139" s="26" t="s">
        <v>382</v>
      </c>
      <c r="C139" s="26"/>
      <c r="D139" s="26"/>
      <c r="E139" s="28">
        <v>1853376</v>
      </c>
      <c r="F139" s="28">
        <v>0</v>
      </c>
      <c r="G139" s="28">
        <v>1853376</v>
      </c>
      <c r="H139" s="28">
        <v>1433685.36</v>
      </c>
      <c r="I139" s="28">
        <v>1433685.36</v>
      </c>
      <c r="J139" s="28">
        <v>1160918.9100000001</v>
      </c>
      <c r="K139" s="28">
        <v>1158313.9700000002</v>
      </c>
      <c r="L139" s="29">
        <v>0.62638067504920758</v>
      </c>
    </row>
    <row r="140" spans="1:12" x14ac:dyDescent="0.2">
      <c r="A140" s="26" t="s">
        <v>174</v>
      </c>
      <c r="B140" s="26"/>
      <c r="C140" s="26"/>
      <c r="D140" s="26"/>
      <c r="E140" s="28">
        <v>68736749</v>
      </c>
      <c r="F140" s="28">
        <v>333006.7</v>
      </c>
      <c r="G140" s="28">
        <v>69069755.700000003</v>
      </c>
      <c r="H140" s="28">
        <v>54192095.760000005</v>
      </c>
      <c r="I140" s="28">
        <v>54134594.010000013</v>
      </c>
      <c r="J140" s="28">
        <v>38083868.579999991</v>
      </c>
      <c r="K140" s="28">
        <v>38035358.249999985</v>
      </c>
      <c r="L140" s="29">
        <v>0.55138270280576684</v>
      </c>
    </row>
    <row r="141" spans="1:12" x14ac:dyDescent="0.2">
      <c r="A141" s="26" t="s">
        <v>159</v>
      </c>
      <c r="B141" s="26" t="s">
        <v>109</v>
      </c>
      <c r="C141" s="26" t="s">
        <v>282</v>
      </c>
      <c r="D141" s="26" t="s">
        <v>342</v>
      </c>
      <c r="E141" s="28">
        <v>0</v>
      </c>
      <c r="F141" s="28">
        <v>0</v>
      </c>
      <c r="G141" s="28">
        <v>0</v>
      </c>
      <c r="H141" s="28">
        <v>2419.4499999999998</v>
      </c>
      <c r="I141" s="28">
        <v>2419.4499999999998</v>
      </c>
      <c r="J141" s="28">
        <v>2419.4499999999998</v>
      </c>
      <c r="K141" s="28">
        <v>2419.4499999999998</v>
      </c>
      <c r="L141" s="29">
        <v>0</v>
      </c>
    </row>
    <row r="142" spans="1:12" x14ac:dyDescent="0.2">
      <c r="A142" s="26"/>
      <c r="B142" s="26"/>
      <c r="C142" s="26" t="s">
        <v>370</v>
      </c>
      <c r="D142" s="26"/>
      <c r="E142" s="28">
        <v>0</v>
      </c>
      <c r="F142" s="28">
        <v>0</v>
      </c>
      <c r="G142" s="28">
        <v>0</v>
      </c>
      <c r="H142" s="28">
        <v>2419.4499999999998</v>
      </c>
      <c r="I142" s="28">
        <v>2419.4499999999998</v>
      </c>
      <c r="J142" s="28">
        <v>2419.4499999999998</v>
      </c>
      <c r="K142" s="28">
        <v>2419.4499999999998</v>
      </c>
      <c r="L142" s="29">
        <v>0</v>
      </c>
    </row>
    <row r="143" spans="1:12" x14ac:dyDescent="0.2">
      <c r="A143" s="26"/>
      <c r="B143" s="26" t="s">
        <v>371</v>
      </c>
      <c r="C143" s="26"/>
      <c r="D143" s="26"/>
      <c r="E143" s="28">
        <v>0</v>
      </c>
      <c r="F143" s="28">
        <v>0</v>
      </c>
      <c r="G143" s="28">
        <v>0</v>
      </c>
      <c r="H143" s="28">
        <v>2419.4499999999998</v>
      </c>
      <c r="I143" s="28">
        <v>2419.4499999999998</v>
      </c>
      <c r="J143" s="28">
        <v>2419.4499999999998</v>
      </c>
      <c r="K143" s="28">
        <v>2419.4499999999998</v>
      </c>
      <c r="L143" s="29">
        <v>0</v>
      </c>
    </row>
    <row r="144" spans="1:12" x14ac:dyDescent="0.2">
      <c r="A144" s="26" t="s">
        <v>383</v>
      </c>
      <c r="B144" s="26"/>
      <c r="C144" s="26"/>
      <c r="D144" s="26"/>
      <c r="E144" s="28">
        <v>0</v>
      </c>
      <c r="F144" s="28">
        <v>0</v>
      </c>
      <c r="G144" s="28">
        <v>0</v>
      </c>
      <c r="H144" s="28">
        <v>2419.4499999999998</v>
      </c>
      <c r="I144" s="28">
        <v>2419.4499999999998</v>
      </c>
      <c r="J144" s="28">
        <v>2419.4499999999998</v>
      </c>
      <c r="K144" s="28">
        <v>2419.4499999999998</v>
      </c>
      <c r="L144" s="29">
        <v>0</v>
      </c>
    </row>
    <row r="145" spans="1:12" x14ac:dyDescent="0.2">
      <c r="A145" s="26" t="s">
        <v>117</v>
      </c>
      <c r="B145" s="26" t="s">
        <v>118</v>
      </c>
      <c r="C145" s="26" t="s">
        <v>290</v>
      </c>
      <c r="D145" s="26" t="s">
        <v>342</v>
      </c>
      <c r="E145" s="28">
        <v>405087</v>
      </c>
      <c r="F145" s="28">
        <v>0</v>
      </c>
      <c r="G145" s="28">
        <v>405087</v>
      </c>
      <c r="H145" s="28">
        <v>368736</v>
      </c>
      <c r="I145" s="28">
        <v>368736</v>
      </c>
      <c r="J145" s="28">
        <v>232320.30000000002</v>
      </c>
      <c r="K145" s="28">
        <v>232320.30000000002</v>
      </c>
      <c r="L145" s="29">
        <v>0.57350717253330774</v>
      </c>
    </row>
    <row r="146" spans="1:12" x14ac:dyDescent="0.2">
      <c r="A146" s="26"/>
      <c r="B146" s="26"/>
      <c r="C146" s="26"/>
      <c r="D146" s="26" t="s">
        <v>343</v>
      </c>
      <c r="E146" s="28">
        <v>4500</v>
      </c>
      <c r="F146" s="28">
        <v>991.08</v>
      </c>
      <c r="G146" s="28">
        <v>5491.08</v>
      </c>
      <c r="H146" s="28">
        <v>2948.08</v>
      </c>
      <c r="I146" s="28">
        <v>2948.08</v>
      </c>
      <c r="J146" s="28">
        <v>1347.8700000000001</v>
      </c>
      <c r="K146" s="28">
        <v>1347.8700000000001</v>
      </c>
      <c r="L146" s="29">
        <v>0.2454653729321008</v>
      </c>
    </row>
    <row r="147" spans="1:12" x14ac:dyDescent="0.2">
      <c r="A147" s="26"/>
      <c r="B147" s="26"/>
      <c r="C147" s="26"/>
      <c r="D147" s="26" t="s">
        <v>354</v>
      </c>
      <c r="E147" s="28">
        <v>200</v>
      </c>
      <c r="F147" s="28">
        <v>0</v>
      </c>
      <c r="G147" s="28">
        <v>200</v>
      </c>
      <c r="H147" s="28">
        <v>0</v>
      </c>
      <c r="I147" s="28">
        <v>0</v>
      </c>
      <c r="J147" s="28">
        <v>0</v>
      </c>
      <c r="K147" s="28">
        <v>0</v>
      </c>
      <c r="L147" s="29">
        <v>0</v>
      </c>
    </row>
    <row r="148" spans="1:12" x14ac:dyDescent="0.2">
      <c r="A148" s="26"/>
      <c r="B148" s="26"/>
      <c r="C148" s="26" t="s">
        <v>384</v>
      </c>
      <c r="D148" s="26"/>
      <c r="E148" s="28">
        <v>409787</v>
      </c>
      <c r="F148" s="28">
        <v>991.08</v>
      </c>
      <c r="G148" s="28">
        <v>410778.08</v>
      </c>
      <c r="H148" s="28">
        <v>371684.08</v>
      </c>
      <c r="I148" s="28">
        <v>371684.08</v>
      </c>
      <c r="J148" s="28">
        <v>233668.17</v>
      </c>
      <c r="K148" s="28">
        <v>233668.17</v>
      </c>
      <c r="L148" s="29">
        <v>0.56884284088381742</v>
      </c>
    </row>
    <row r="149" spans="1:12" x14ac:dyDescent="0.2">
      <c r="A149" s="26"/>
      <c r="B149" s="26" t="s">
        <v>385</v>
      </c>
      <c r="C149" s="26"/>
      <c r="D149" s="26"/>
      <c r="E149" s="28">
        <v>409787</v>
      </c>
      <c r="F149" s="28">
        <v>991.08</v>
      </c>
      <c r="G149" s="28">
        <v>410778.08</v>
      </c>
      <c r="H149" s="28">
        <v>371684.08</v>
      </c>
      <c r="I149" s="28">
        <v>371684.08</v>
      </c>
      <c r="J149" s="28">
        <v>233668.17</v>
      </c>
      <c r="K149" s="28">
        <v>233668.17</v>
      </c>
      <c r="L149" s="29">
        <v>0.56884284088381742</v>
      </c>
    </row>
    <row r="150" spans="1:12" x14ac:dyDescent="0.2">
      <c r="A150" s="26"/>
      <c r="B150" s="26" t="s">
        <v>119</v>
      </c>
      <c r="C150" s="26" t="s">
        <v>175</v>
      </c>
      <c r="D150" s="26" t="s">
        <v>342</v>
      </c>
      <c r="E150" s="28">
        <v>614866</v>
      </c>
      <c r="F150" s="28">
        <v>0</v>
      </c>
      <c r="G150" s="28">
        <v>614866</v>
      </c>
      <c r="H150" s="28">
        <v>471227.41</v>
      </c>
      <c r="I150" s="28">
        <v>471227.41</v>
      </c>
      <c r="J150" s="28">
        <v>348553.38</v>
      </c>
      <c r="K150" s="28">
        <v>348553.38</v>
      </c>
      <c r="L150" s="29">
        <v>0.56687697807327131</v>
      </c>
    </row>
    <row r="151" spans="1:12" x14ac:dyDescent="0.2">
      <c r="A151" s="26"/>
      <c r="B151" s="26"/>
      <c r="C151" s="26"/>
      <c r="D151" s="26" t="s">
        <v>343</v>
      </c>
      <c r="E151" s="28">
        <v>328435</v>
      </c>
      <c r="F151" s="28">
        <v>-14500</v>
      </c>
      <c r="G151" s="28">
        <v>313935</v>
      </c>
      <c r="H151" s="28">
        <v>298278</v>
      </c>
      <c r="I151" s="28">
        <v>293866.71999999997</v>
      </c>
      <c r="J151" s="28">
        <v>180922.75</v>
      </c>
      <c r="K151" s="28">
        <v>175445.78999999998</v>
      </c>
      <c r="L151" s="29">
        <v>0.57630640100657782</v>
      </c>
    </row>
    <row r="152" spans="1:12" x14ac:dyDescent="0.2">
      <c r="A152" s="26"/>
      <c r="B152" s="26"/>
      <c r="C152" s="26"/>
      <c r="D152" s="26" t="s">
        <v>163</v>
      </c>
      <c r="E152" s="28">
        <v>54039</v>
      </c>
      <c r="F152" s="28">
        <v>0</v>
      </c>
      <c r="G152" s="28">
        <v>54039</v>
      </c>
      <c r="H152" s="28">
        <v>54038.03</v>
      </c>
      <c r="I152" s="28">
        <v>33933.71</v>
      </c>
      <c r="J152" s="28">
        <v>27933.71</v>
      </c>
      <c r="K152" s="28">
        <v>27933.71</v>
      </c>
      <c r="L152" s="29">
        <v>0.51691759655063929</v>
      </c>
    </row>
    <row r="153" spans="1:12" x14ac:dyDescent="0.2">
      <c r="A153" s="26"/>
      <c r="B153" s="26"/>
      <c r="C153" s="26"/>
      <c r="D153" s="26" t="s">
        <v>347</v>
      </c>
      <c r="E153" s="28">
        <v>462700</v>
      </c>
      <c r="F153" s="28">
        <v>4992.3599999999997</v>
      </c>
      <c r="G153" s="28">
        <v>467692.36</v>
      </c>
      <c r="H153" s="28">
        <v>363421.17000000004</v>
      </c>
      <c r="I153" s="28">
        <v>69613.350000000006</v>
      </c>
      <c r="J153" s="28">
        <v>10082.17</v>
      </c>
      <c r="K153" s="28">
        <v>6870.17</v>
      </c>
      <c r="L153" s="29">
        <v>2.1557268970568602E-2</v>
      </c>
    </row>
    <row r="154" spans="1:12" x14ac:dyDescent="0.2">
      <c r="A154" s="26"/>
      <c r="B154" s="26"/>
      <c r="C154" s="26" t="s">
        <v>176</v>
      </c>
      <c r="D154" s="26"/>
      <c r="E154" s="28">
        <v>1460040</v>
      </c>
      <c r="F154" s="28">
        <v>-9507.64</v>
      </c>
      <c r="G154" s="28">
        <v>1450532.3599999999</v>
      </c>
      <c r="H154" s="28">
        <v>1186964.6099999999</v>
      </c>
      <c r="I154" s="28">
        <v>868641.18999999983</v>
      </c>
      <c r="J154" s="28">
        <v>567492.01</v>
      </c>
      <c r="K154" s="28">
        <v>558803.05000000005</v>
      </c>
      <c r="L154" s="29">
        <v>0.39123016186967374</v>
      </c>
    </row>
    <row r="155" spans="1:12" x14ac:dyDescent="0.2">
      <c r="A155" s="26"/>
      <c r="B155" s="26" t="s">
        <v>177</v>
      </c>
      <c r="C155" s="26"/>
      <c r="D155" s="26"/>
      <c r="E155" s="28">
        <v>1460040</v>
      </c>
      <c r="F155" s="28">
        <v>-9507.64</v>
      </c>
      <c r="G155" s="28">
        <v>1450532.3599999999</v>
      </c>
      <c r="H155" s="28">
        <v>1186964.6099999999</v>
      </c>
      <c r="I155" s="28">
        <v>868641.18999999983</v>
      </c>
      <c r="J155" s="28">
        <v>567492.01</v>
      </c>
      <c r="K155" s="28">
        <v>558803.05000000005</v>
      </c>
      <c r="L155" s="29">
        <v>0.39123016186967374</v>
      </c>
    </row>
    <row r="156" spans="1:12" x14ac:dyDescent="0.2">
      <c r="A156" s="26"/>
      <c r="B156" s="26" t="s">
        <v>120</v>
      </c>
      <c r="C156" s="26" t="s">
        <v>84</v>
      </c>
      <c r="D156" s="26" t="s">
        <v>342</v>
      </c>
      <c r="E156" s="28">
        <v>347517</v>
      </c>
      <c r="F156" s="28">
        <v>-30000</v>
      </c>
      <c r="G156" s="28">
        <v>317517</v>
      </c>
      <c r="H156" s="28">
        <v>254240.8</v>
      </c>
      <c r="I156" s="28">
        <v>254240.8</v>
      </c>
      <c r="J156" s="28">
        <v>167979.12</v>
      </c>
      <c r="K156" s="28">
        <v>167979.12</v>
      </c>
      <c r="L156" s="29">
        <v>0.52903976794943264</v>
      </c>
    </row>
    <row r="157" spans="1:12" x14ac:dyDescent="0.2">
      <c r="A157" s="26"/>
      <c r="B157" s="26"/>
      <c r="C157" s="26"/>
      <c r="D157" s="26" t="s">
        <v>343</v>
      </c>
      <c r="E157" s="28">
        <v>127337</v>
      </c>
      <c r="F157" s="28">
        <v>10101.91</v>
      </c>
      <c r="G157" s="28">
        <v>137438.91</v>
      </c>
      <c r="H157" s="28">
        <v>85660.36</v>
      </c>
      <c r="I157" s="28">
        <v>85660.36</v>
      </c>
      <c r="J157" s="28">
        <v>22403.13</v>
      </c>
      <c r="K157" s="28">
        <v>22403.13</v>
      </c>
      <c r="L157" s="29">
        <v>0.16300427586336358</v>
      </c>
    </row>
    <row r="158" spans="1:12" x14ac:dyDescent="0.2">
      <c r="A158" s="26"/>
      <c r="B158" s="26"/>
      <c r="C158" s="26"/>
      <c r="D158" s="26" t="s">
        <v>163</v>
      </c>
      <c r="E158" s="28">
        <v>910852</v>
      </c>
      <c r="F158" s="28">
        <v>143023.01</v>
      </c>
      <c r="G158" s="28">
        <v>1053875.01</v>
      </c>
      <c r="H158" s="28">
        <v>800136.86</v>
      </c>
      <c r="I158" s="28">
        <v>788136.86</v>
      </c>
      <c r="J158" s="28">
        <v>298000</v>
      </c>
      <c r="K158" s="28">
        <v>298000</v>
      </c>
      <c r="L158" s="29">
        <v>0.28276597999984837</v>
      </c>
    </row>
    <row r="159" spans="1:12" x14ac:dyDescent="0.2">
      <c r="A159" s="26"/>
      <c r="B159" s="26"/>
      <c r="C159" s="26"/>
      <c r="D159" s="26" t="s">
        <v>356</v>
      </c>
      <c r="E159" s="28">
        <v>0</v>
      </c>
      <c r="F159" s="28">
        <v>1110</v>
      </c>
      <c r="G159" s="28">
        <v>1110</v>
      </c>
      <c r="H159" s="28">
        <v>0</v>
      </c>
      <c r="I159" s="28">
        <v>0</v>
      </c>
      <c r="J159" s="28">
        <v>0</v>
      </c>
      <c r="K159" s="28">
        <v>0</v>
      </c>
      <c r="L159" s="29">
        <v>0</v>
      </c>
    </row>
    <row r="160" spans="1:12" x14ac:dyDescent="0.2">
      <c r="A160" s="26"/>
      <c r="B160" s="26"/>
      <c r="C160" s="26" t="s">
        <v>178</v>
      </c>
      <c r="D160" s="26"/>
      <c r="E160" s="28">
        <v>1385706</v>
      </c>
      <c r="F160" s="28">
        <v>124234.92000000001</v>
      </c>
      <c r="G160" s="28">
        <v>1509940.92</v>
      </c>
      <c r="H160" s="28">
        <v>1140038.02</v>
      </c>
      <c r="I160" s="28">
        <v>1128038.02</v>
      </c>
      <c r="J160" s="28">
        <v>488382.25</v>
      </c>
      <c r="K160" s="28">
        <v>488382.25</v>
      </c>
      <c r="L160" s="29">
        <v>0.32344460868045088</v>
      </c>
    </row>
    <row r="161" spans="1:12" x14ac:dyDescent="0.2">
      <c r="A161" s="26"/>
      <c r="B161" s="26" t="s">
        <v>179</v>
      </c>
      <c r="C161" s="26"/>
      <c r="D161" s="26"/>
      <c r="E161" s="28">
        <v>1385706</v>
      </c>
      <c r="F161" s="28">
        <v>124234.92000000001</v>
      </c>
      <c r="G161" s="28">
        <v>1509940.92</v>
      </c>
      <c r="H161" s="28">
        <v>1140038.02</v>
      </c>
      <c r="I161" s="28">
        <v>1128038.02</v>
      </c>
      <c r="J161" s="28">
        <v>488382.25</v>
      </c>
      <c r="K161" s="28">
        <v>488382.25</v>
      </c>
      <c r="L161" s="29">
        <v>0.32344460868045088</v>
      </c>
    </row>
    <row r="162" spans="1:12" x14ac:dyDescent="0.2">
      <c r="A162" s="26" t="s">
        <v>181</v>
      </c>
      <c r="B162" s="26"/>
      <c r="C162" s="26"/>
      <c r="D162" s="26"/>
      <c r="E162" s="28">
        <v>3255533</v>
      </c>
      <c r="F162" s="28">
        <v>115718.36000000002</v>
      </c>
      <c r="G162" s="28">
        <v>3371251.3600000003</v>
      </c>
      <c r="H162" s="28">
        <v>2698686.71</v>
      </c>
      <c r="I162" s="28">
        <v>2368363.29</v>
      </c>
      <c r="J162" s="28">
        <v>1289542.4300000002</v>
      </c>
      <c r="K162" s="28">
        <v>1280853.4700000002</v>
      </c>
      <c r="L162" s="29">
        <v>0.38251150457081307</v>
      </c>
    </row>
    <row r="163" spans="1:12" x14ac:dyDescent="0.2">
      <c r="A163" s="26" t="s">
        <v>122</v>
      </c>
      <c r="B163" s="26" t="s">
        <v>125</v>
      </c>
      <c r="C163" s="26" t="s">
        <v>291</v>
      </c>
      <c r="D163" s="26" t="s">
        <v>342</v>
      </c>
      <c r="E163" s="28">
        <v>384452</v>
      </c>
      <c r="F163" s="28">
        <v>0</v>
      </c>
      <c r="G163" s="28">
        <v>384452</v>
      </c>
      <c r="H163" s="28">
        <v>306003.09000000003</v>
      </c>
      <c r="I163" s="28">
        <v>306003.09000000003</v>
      </c>
      <c r="J163" s="28">
        <v>223727.61</v>
      </c>
      <c r="K163" s="28">
        <v>223727.61</v>
      </c>
      <c r="L163" s="29">
        <v>0.58193899368451718</v>
      </c>
    </row>
    <row r="164" spans="1:12" x14ac:dyDescent="0.2">
      <c r="A164" s="26"/>
      <c r="B164" s="26"/>
      <c r="C164" s="26"/>
      <c r="D164" s="26" t="s">
        <v>343</v>
      </c>
      <c r="E164" s="28">
        <v>500</v>
      </c>
      <c r="F164" s="28">
        <v>0</v>
      </c>
      <c r="G164" s="28">
        <v>500</v>
      </c>
      <c r="H164" s="28">
        <v>0</v>
      </c>
      <c r="I164" s="28">
        <v>0</v>
      </c>
      <c r="J164" s="28">
        <v>0</v>
      </c>
      <c r="K164" s="28">
        <v>0</v>
      </c>
      <c r="L164" s="29">
        <v>0</v>
      </c>
    </row>
    <row r="165" spans="1:12" x14ac:dyDescent="0.2">
      <c r="A165" s="26"/>
      <c r="B165" s="26"/>
      <c r="C165" s="26"/>
      <c r="D165" s="26" t="s">
        <v>354</v>
      </c>
      <c r="E165" s="28">
        <v>200</v>
      </c>
      <c r="F165" s="28">
        <v>0</v>
      </c>
      <c r="G165" s="28">
        <v>200</v>
      </c>
      <c r="H165" s="28">
        <v>0</v>
      </c>
      <c r="I165" s="28">
        <v>0</v>
      </c>
      <c r="J165" s="28">
        <v>0</v>
      </c>
      <c r="K165" s="28">
        <v>0</v>
      </c>
      <c r="L165" s="29">
        <v>0</v>
      </c>
    </row>
    <row r="166" spans="1:12" x14ac:dyDescent="0.2">
      <c r="A166" s="26"/>
      <c r="B166" s="26"/>
      <c r="C166" s="26" t="s">
        <v>386</v>
      </c>
      <c r="D166" s="26"/>
      <c r="E166" s="28">
        <v>385152</v>
      </c>
      <c r="F166" s="28">
        <v>0</v>
      </c>
      <c r="G166" s="28">
        <v>385152</v>
      </c>
      <c r="H166" s="28">
        <v>306003.09000000003</v>
      </c>
      <c r="I166" s="28">
        <v>306003.09000000003</v>
      </c>
      <c r="J166" s="28">
        <v>223727.61</v>
      </c>
      <c r="K166" s="28">
        <v>223727.61</v>
      </c>
      <c r="L166" s="29">
        <v>0.58088134035393812</v>
      </c>
    </row>
    <row r="167" spans="1:12" x14ac:dyDescent="0.2">
      <c r="A167" s="26"/>
      <c r="B167" s="26" t="s">
        <v>387</v>
      </c>
      <c r="C167" s="26"/>
      <c r="D167" s="26"/>
      <c r="E167" s="28">
        <v>385152</v>
      </c>
      <c r="F167" s="28">
        <v>0</v>
      </c>
      <c r="G167" s="28">
        <v>385152</v>
      </c>
      <c r="H167" s="28">
        <v>306003.09000000003</v>
      </c>
      <c r="I167" s="28">
        <v>306003.09000000003</v>
      </c>
      <c r="J167" s="28">
        <v>223727.61</v>
      </c>
      <c r="K167" s="28">
        <v>223727.61</v>
      </c>
      <c r="L167" s="29">
        <v>0.58088134035393812</v>
      </c>
    </row>
    <row r="168" spans="1:12" x14ac:dyDescent="0.2">
      <c r="A168" s="26"/>
      <c r="B168" s="26" t="s">
        <v>126</v>
      </c>
      <c r="C168" s="26" t="s">
        <v>292</v>
      </c>
      <c r="D168" s="26" t="s">
        <v>342</v>
      </c>
      <c r="E168" s="28">
        <v>99729</v>
      </c>
      <c r="F168" s="28">
        <v>0</v>
      </c>
      <c r="G168" s="28">
        <v>99729</v>
      </c>
      <c r="H168" s="28">
        <v>95220.4</v>
      </c>
      <c r="I168" s="28">
        <v>95220.4</v>
      </c>
      <c r="J168" s="28">
        <v>65419.189999999995</v>
      </c>
      <c r="K168" s="28">
        <v>65419.189999999995</v>
      </c>
      <c r="L168" s="29">
        <v>0.65596957755517449</v>
      </c>
    </row>
    <row r="169" spans="1:12" x14ac:dyDescent="0.2">
      <c r="A169" s="26"/>
      <c r="B169" s="26"/>
      <c r="C169" s="26"/>
      <c r="D169" s="26" t="s">
        <v>343</v>
      </c>
      <c r="E169" s="28">
        <v>4219485</v>
      </c>
      <c r="F169" s="28">
        <v>0</v>
      </c>
      <c r="G169" s="28">
        <v>4219485</v>
      </c>
      <c r="H169" s="28">
        <v>2970369.58</v>
      </c>
      <c r="I169" s="28">
        <v>2965019.73</v>
      </c>
      <c r="J169" s="28">
        <v>2294894.4500000002</v>
      </c>
      <c r="K169" s="28">
        <v>2293540.2799999998</v>
      </c>
      <c r="L169" s="29">
        <v>0.54388022471936748</v>
      </c>
    </row>
    <row r="170" spans="1:12" x14ac:dyDescent="0.2">
      <c r="A170" s="26"/>
      <c r="B170" s="26"/>
      <c r="C170" s="26"/>
      <c r="D170" s="26" t="s">
        <v>347</v>
      </c>
      <c r="E170" s="28">
        <v>122000</v>
      </c>
      <c r="F170" s="28">
        <v>0</v>
      </c>
      <c r="G170" s="28">
        <v>122000</v>
      </c>
      <c r="H170" s="28">
        <v>79172.929999999993</v>
      </c>
      <c r="I170" s="28">
        <v>79172.929999999993</v>
      </c>
      <c r="J170" s="28">
        <v>0</v>
      </c>
      <c r="K170" s="28">
        <v>0</v>
      </c>
      <c r="L170" s="29">
        <v>0</v>
      </c>
    </row>
    <row r="171" spans="1:12" x14ac:dyDescent="0.2">
      <c r="A171" s="26"/>
      <c r="B171" s="26"/>
      <c r="C171" s="26" t="s">
        <v>388</v>
      </c>
      <c r="D171" s="26"/>
      <c r="E171" s="28">
        <v>4441214</v>
      </c>
      <c r="F171" s="28">
        <v>0</v>
      </c>
      <c r="G171" s="28">
        <v>4441214</v>
      </c>
      <c r="H171" s="28">
        <v>3144762.91</v>
      </c>
      <c r="I171" s="28">
        <v>3139413.06</v>
      </c>
      <c r="J171" s="28">
        <v>2360313.64</v>
      </c>
      <c r="K171" s="28">
        <v>2358959.4699999997</v>
      </c>
      <c r="L171" s="29">
        <v>0.53145685841754087</v>
      </c>
    </row>
    <row r="172" spans="1:12" x14ac:dyDescent="0.2">
      <c r="A172" s="26"/>
      <c r="B172" s="26" t="s">
        <v>389</v>
      </c>
      <c r="C172" s="26"/>
      <c r="D172" s="26"/>
      <c r="E172" s="28">
        <v>4441214</v>
      </c>
      <c r="F172" s="28">
        <v>0</v>
      </c>
      <c r="G172" s="28">
        <v>4441214</v>
      </c>
      <c r="H172" s="28">
        <v>3144762.91</v>
      </c>
      <c r="I172" s="28">
        <v>3139413.06</v>
      </c>
      <c r="J172" s="28">
        <v>2360313.64</v>
      </c>
      <c r="K172" s="28">
        <v>2358959.4699999997</v>
      </c>
      <c r="L172" s="29">
        <v>0.53145685841754087</v>
      </c>
    </row>
    <row r="173" spans="1:12" x14ac:dyDescent="0.2">
      <c r="A173" s="26"/>
      <c r="B173" s="26" t="s">
        <v>127</v>
      </c>
      <c r="C173" s="26" t="s">
        <v>293</v>
      </c>
      <c r="D173" s="26" t="s">
        <v>342</v>
      </c>
      <c r="E173" s="28">
        <v>2002384</v>
      </c>
      <c r="F173" s="28">
        <v>0</v>
      </c>
      <c r="G173" s="28">
        <v>2002384</v>
      </c>
      <c r="H173" s="28">
        <v>1467566.55</v>
      </c>
      <c r="I173" s="28">
        <v>1467566.55</v>
      </c>
      <c r="J173" s="28">
        <v>1195352.47</v>
      </c>
      <c r="K173" s="28">
        <v>1195352.47</v>
      </c>
      <c r="L173" s="29">
        <v>0.59696465313346492</v>
      </c>
    </row>
    <row r="174" spans="1:12" x14ac:dyDescent="0.2">
      <c r="A174" s="26"/>
      <c r="B174" s="26"/>
      <c r="C174" s="26"/>
      <c r="D174" s="26" t="s">
        <v>343</v>
      </c>
      <c r="E174" s="28">
        <v>4103596</v>
      </c>
      <c r="F174" s="28">
        <v>0</v>
      </c>
      <c r="G174" s="28">
        <v>4103596</v>
      </c>
      <c r="H174" s="28">
        <v>3730962.17</v>
      </c>
      <c r="I174" s="28">
        <v>3690500.96</v>
      </c>
      <c r="J174" s="28">
        <v>2147056.88</v>
      </c>
      <c r="K174" s="28">
        <v>2108000.44</v>
      </c>
      <c r="L174" s="29">
        <v>0.523213513221087</v>
      </c>
    </row>
    <row r="175" spans="1:12" x14ac:dyDescent="0.2">
      <c r="A175" s="26"/>
      <c r="B175" s="26"/>
      <c r="C175" s="26"/>
      <c r="D175" s="26" t="s">
        <v>347</v>
      </c>
      <c r="E175" s="28">
        <v>401600</v>
      </c>
      <c r="F175" s="28">
        <v>0</v>
      </c>
      <c r="G175" s="28">
        <v>401600</v>
      </c>
      <c r="H175" s="28">
        <v>388385.25</v>
      </c>
      <c r="I175" s="28">
        <v>197673.47</v>
      </c>
      <c r="J175" s="28">
        <v>0</v>
      </c>
      <c r="K175" s="28">
        <v>0</v>
      </c>
      <c r="L175" s="29">
        <v>0</v>
      </c>
    </row>
    <row r="176" spans="1:12" x14ac:dyDescent="0.2">
      <c r="A176" s="26"/>
      <c r="B176" s="26"/>
      <c r="C176" s="26" t="s">
        <v>390</v>
      </c>
      <c r="D176" s="26"/>
      <c r="E176" s="28">
        <v>6507580</v>
      </c>
      <c r="F176" s="28">
        <v>0</v>
      </c>
      <c r="G176" s="28">
        <v>6507580</v>
      </c>
      <c r="H176" s="28">
        <v>5586913.9699999997</v>
      </c>
      <c r="I176" s="28">
        <v>5355740.9799999995</v>
      </c>
      <c r="J176" s="28">
        <v>3342409.3499999996</v>
      </c>
      <c r="K176" s="28">
        <v>3303352.91</v>
      </c>
      <c r="L176" s="29">
        <v>0.51361786562746825</v>
      </c>
    </row>
    <row r="177" spans="1:12" x14ac:dyDescent="0.2">
      <c r="A177" s="26"/>
      <c r="B177" s="26" t="s">
        <v>391</v>
      </c>
      <c r="C177" s="26"/>
      <c r="D177" s="26"/>
      <c r="E177" s="28">
        <v>6507580</v>
      </c>
      <c r="F177" s="28">
        <v>0</v>
      </c>
      <c r="G177" s="28">
        <v>6507580</v>
      </c>
      <c r="H177" s="28">
        <v>5586913.9699999997</v>
      </c>
      <c r="I177" s="28">
        <v>5355740.9799999995</v>
      </c>
      <c r="J177" s="28">
        <v>3342409.3499999996</v>
      </c>
      <c r="K177" s="28">
        <v>3303352.91</v>
      </c>
      <c r="L177" s="29">
        <v>0.51361786562746825</v>
      </c>
    </row>
    <row r="178" spans="1:12" x14ac:dyDescent="0.2">
      <c r="A178" s="26"/>
      <c r="B178" s="26" t="s">
        <v>128</v>
      </c>
      <c r="C178" s="26" t="s">
        <v>294</v>
      </c>
      <c r="D178" s="26" t="s">
        <v>343</v>
      </c>
      <c r="E178" s="28">
        <v>369728</v>
      </c>
      <c r="F178" s="28">
        <v>-10000</v>
      </c>
      <c r="G178" s="28">
        <v>359728</v>
      </c>
      <c r="H178" s="28">
        <v>314527.86</v>
      </c>
      <c r="I178" s="28">
        <v>314527.86</v>
      </c>
      <c r="J178" s="28">
        <v>150545.01999999999</v>
      </c>
      <c r="K178" s="28">
        <v>114163.05</v>
      </c>
      <c r="L178" s="29">
        <v>0.41849680869990658</v>
      </c>
    </row>
    <row r="179" spans="1:12" x14ac:dyDescent="0.2">
      <c r="A179" s="26"/>
      <c r="B179" s="26"/>
      <c r="C179" s="26"/>
      <c r="D179" s="26" t="s">
        <v>163</v>
      </c>
      <c r="E179" s="28">
        <v>126300</v>
      </c>
      <c r="F179" s="28">
        <v>0</v>
      </c>
      <c r="G179" s="28">
        <v>126300</v>
      </c>
      <c r="H179" s="28">
        <v>95900</v>
      </c>
      <c r="I179" s="28">
        <v>14000</v>
      </c>
      <c r="J179" s="28">
        <v>14000</v>
      </c>
      <c r="K179" s="28">
        <v>14000</v>
      </c>
      <c r="L179" s="29">
        <v>0.11084718923198733</v>
      </c>
    </row>
    <row r="180" spans="1:12" x14ac:dyDescent="0.2">
      <c r="A180" s="26"/>
      <c r="B180" s="26"/>
      <c r="C180" s="26"/>
      <c r="D180" s="26" t="s">
        <v>347</v>
      </c>
      <c r="E180" s="28">
        <v>18000</v>
      </c>
      <c r="F180" s="28">
        <v>0</v>
      </c>
      <c r="G180" s="28">
        <v>18000</v>
      </c>
      <c r="H180" s="28">
        <v>0</v>
      </c>
      <c r="I180" s="28">
        <v>0</v>
      </c>
      <c r="J180" s="28">
        <v>0</v>
      </c>
      <c r="K180" s="28">
        <v>0</v>
      </c>
      <c r="L180" s="29">
        <v>0</v>
      </c>
    </row>
    <row r="181" spans="1:12" x14ac:dyDescent="0.2">
      <c r="A181" s="26"/>
      <c r="B181" s="26"/>
      <c r="C181" s="26" t="s">
        <v>671</v>
      </c>
      <c r="D181" s="26"/>
      <c r="E181" s="28">
        <v>514028</v>
      </c>
      <c r="F181" s="28">
        <v>-10000</v>
      </c>
      <c r="G181" s="28">
        <v>504028</v>
      </c>
      <c r="H181" s="28">
        <v>410427.86</v>
      </c>
      <c r="I181" s="28">
        <v>328527.86</v>
      </c>
      <c r="J181" s="28">
        <v>164545.01999999999</v>
      </c>
      <c r="K181" s="28">
        <v>128163.05</v>
      </c>
      <c r="L181" s="29">
        <v>0.32646007761473567</v>
      </c>
    </row>
    <row r="182" spans="1:12" x14ac:dyDescent="0.2">
      <c r="A182" s="26"/>
      <c r="B182" s="26" t="s">
        <v>672</v>
      </c>
      <c r="C182" s="26"/>
      <c r="D182" s="26"/>
      <c r="E182" s="28">
        <v>514028</v>
      </c>
      <c r="F182" s="28">
        <v>-10000</v>
      </c>
      <c r="G182" s="28">
        <v>504028</v>
      </c>
      <c r="H182" s="28">
        <v>410427.86</v>
      </c>
      <c r="I182" s="28">
        <v>328527.86</v>
      </c>
      <c r="J182" s="28">
        <v>164545.01999999999</v>
      </c>
      <c r="K182" s="28">
        <v>128163.05</v>
      </c>
      <c r="L182" s="29">
        <v>0.32646007761473567</v>
      </c>
    </row>
    <row r="183" spans="1:12" x14ac:dyDescent="0.2">
      <c r="A183" s="26"/>
      <c r="B183" s="26" t="s">
        <v>129</v>
      </c>
      <c r="C183" s="26" t="s">
        <v>295</v>
      </c>
      <c r="D183" s="26" t="s">
        <v>342</v>
      </c>
      <c r="E183" s="28">
        <v>1546385</v>
      </c>
      <c r="F183" s="28">
        <v>0</v>
      </c>
      <c r="G183" s="28">
        <v>1546385</v>
      </c>
      <c r="H183" s="28">
        <v>1434823.57</v>
      </c>
      <c r="I183" s="28">
        <v>1434823.57</v>
      </c>
      <c r="J183" s="28">
        <v>900759.80999999994</v>
      </c>
      <c r="K183" s="28">
        <v>900759.80999999994</v>
      </c>
      <c r="L183" s="29">
        <v>0.58249388735664143</v>
      </c>
    </row>
    <row r="184" spans="1:12" x14ac:dyDescent="0.2">
      <c r="A184" s="26"/>
      <c r="B184" s="26"/>
      <c r="C184" s="26"/>
      <c r="D184" s="26" t="s">
        <v>343</v>
      </c>
      <c r="E184" s="28">
        <v>629093</v>
      </c>
      <c r="F184" s="28">
        <v>10000</v>
      </c>
      <c r="G184" s="28">
        <v>639093</v>
      </c>
      <c r="H184" s="28">
        <v>614992.48</v>
      </c>
      <c r="I184" s="28">
        <v>606699.82000000007</v>
      </c>
      <c r="J184" s="28">
        <v>356562.75</v>
      </c>
      <c r="K184" s="28">
        <v>352485.92000000004</v>
      </c>
      <c r="L184" s="29">
        <v>0.5579199740882782</v>
      </c>
    </row>
    <row r="185" spans="1:12" x14ac:dyDescent="0.2">
      <c r="A185" s="26"/>
      <c r="B185" s="26"/>
      <c r="C185" s="26"/>
      <c r="D185" s="26" t="s">
        <v>163</v>
      </c>
      <c r="E185" s="28">
        <v>3000</v>
      </c>
      <c r="F185" s="28">
        <v>0</v>
      </c>
      <c r="G185" s="28">
        <v>3000</v>
      </c>
      <c r="H185" s="28">
        <v>3000</v>
      </c>
      <c r="I185" s="28">
        <v>3000</v>
      </c>
      <c r="J185" s="28">
        <v>3000</v>
      </c>
      <c r="K185" s="28">
        <v>3000</v>
      </c>
      <c r="L185" s="29">
        <v>1</v>
      </c>
    </row>
    <row r="186" spans="1:12" x14ac:dyDescent="0.2">
      <c r="A186" s="26"/>
      <c r="B186" s="26"/>
      <c r="C186" s="26"/>
      <c r="D186" s="26" t="s">
        <v>347</v>
      </c>
      <c r="E186" s="28">
        <v>215000</v>
      </c>
      <c r="F186" s="28">
        <v>0</v>
      </c>
      <c r="G186" s="28">
        <v>215000</v>
      </c>
      <c r="H186" s="28">
        <v>28909.47</v>
      </c>
      <c r="I186" s="28">
        <v>28909.47</v>
      </c>
      <c r="J186" s="28">
        <v>15449.98</v>
      </c>
      <c r="K186" s="28">
        <v>15449.98</v>
      </c>
      <c r="L186" s="29">
        <v>7.1860372093023248E-2</v>
      </c>
    </row>
    <row r="187" spans="1:12" x14ac:dyDescent="0.2">
      <c r="A187" s="26"/>
      <c r="B187" s="26"/>
      <c r="C187" s="26" t="s">
        <v>310</v>
      </c>
      <c r="D187" s="26"/>
      <c r="E187" s="28">
        <v>2393478</v>
      </c>
      <c r="F187" s="28">
        <v>10000</v>
      </c>
      <c r="G187" s="28">
        <v>2403478</v>
      </c>
      <c r="H187" s="28">
        <v>2081725.52</v>
      </c>
      <c r="I187" s="28">
        <v>2073432.86</v>
      </c>
      <c r="J187" s="28">
        <v>1275772.54</v>
      </c>
      <c r="K187" s="28">
        <v>1271695.71</v>
      </c>
      <c r="L187" s="29">
        <v>0.53080267013053573</v>
      </c>
    </row>
    <row r="188" spans="1:12" x14ac:dyDescent="0.2">
      <c r="A188" s="26"/>
      <c r="B188" s="26" t="s">
        <v>184</v>
      </c>
      <c r="C188" s="26"/>
      <c r="D188" s="26"/>
      <c r="E188" s="28">
        <v>2393478</v>
      </c>
      <c r="F188" s="28">
        <v>10000</v>
      </c>
      <c r="G188" s="28">
        <v>2403478</v>
      </c>
      <c r="H188" s="28">
        <v>2081725.52</v>
      </c>
      <c r="I188" s="28">
        <v>2073432.86</v>
      </c>
      <c r="J188" s="28">
        <v>1275772.54</v>
      </c>
      <c r="K188" s="28">
        <v>1271695.71</v>
      </c>
      <c r="L188" s="29">
        <v>0.53080267013053573</v>
      </c>
    </row>
    <row r="189" spans="1:12" x14ac:dyDescent="0.2">
      <c r="A189" s="26"/>
      <c r="B189" s="26" t="s">
        <v>143</v>
      </c>
      <c r="C189" s="26" t="s">
        <v>296</v>
      </c>
      <c r="D189" s="26" t="s">
        <v>342</v>
      </c>
      <c r="E189" s="28">
        <v>130032</v>
      </c>
      <c r="F189" s="28">
        <v>0</v>
      </c>
      <c r="G189" s="28">
        <v>130032</v>
      </c>
      <c r="H189" s="28">
        <v>89135.2</v>
      </c>
      <c r="I189" s="28">
        <v>89135.2</v>
      </c>
      <c r="J189" s="28">
        <v>68259.41</v>
      </c>
      <c r="K189" s="28">
        <v>68259.41</v>
      </c>
      <c r="L189" s="29">
        <v>0.52494316783560968</v>
      </c>
    </row>
    <row r="190" spans="1:12" x14ac:dyDescent="0.2">
      <c r="A190" s="26"/>
      <c r="B190" s="26"/>
      <c r="C190" s="26"/>
      <c r="D190" s="26" t="s">
        <v>343</v>
      </c>
      <c r="E190" s="28">
        <v>457060</v>
      </c>
      <c r="F190" s="28">
        <v>0</v>
      </c>
      <c r="G190" s="28">
        <v>457060</v>
      </c>
      <c r="H190" s="28">
        <v>356456.6</v>
      </c>
      <c r="I190" s="28">
        <v>356456.45</v>
      </c>
      <c r="J190" s="28">
        <v>172508.15</v>
      </c>
      <c r="K190" s="28">
        <v>172050.37</v>
      </c>
      <c r="L190" s="29">
        <v>0.37742998731019994</v>
      </c>
    </row>
    <row r="191" spans="1:12" x14ac:dyDescent="0.2">
      <c r="A191" s="26"/>
      <c r="B191" s="26"/>
      <c r="C191" s="26"/>
      <c r="D191" s="26" t="s">
        <v>163</v>
      </c>
      <c r="E191" s="28">
        <v>11952950</v>
      </c>
      <c r="F191" s="28">
        <v>450000</v>
      </c>
      <c r="G191" s="28">
        <v>12402950</v>
      </c>
      <c r="H191" s="28">
        <v>11882950</v>
      </c>
      <c r="I191" s="28">
        <v>11882950</v>
      </c>
      <c r="J191" s="28">
        <v>11882950</v>
      </c>
      <c r="K191" s="28">
        <v>11842950</v>
      </c>
      <c r="L191" s="29">
        <v>0.95807449034302328</v>
      </c>
    </row>
    <row r="192" spans="1:12" x14ac:dyDescent="0.2">
      <c r="A192" s="26"/>
      <c r="B192" s="26"/>
      <c r="C192" s="26"/>
      <c r="D192" s="26" t="s">
        <v>347</v>
      </c>
      <c r="E192" s="28">
        <v>43500</v>
      </c>
      <c r="F192" s="28">
        <v>0</v>
      </c>
      <c r="G192" s="28">
        <v>43500</v>
      </c>
      <c r="H192" s="28">
        <v>38256.959999999999</v>
      </c>
      <c r="I192" s="28">
        <v>38256.959999999999</v>
      </c>
      <c r="J192" s="28">
        <v>0</v>
      </c>
      <c r="K192" s="28">
        <v>0</v>
      </c>
      <c r="L192" s="29">
        <v>0</v>
      </c>
    </row>
    <row r="193" spans="1:12" x14ac:dyDescent="0.2">
      <c r="A193" s="26"/>
      <c r="B193" s="26"/>
      <c r="C193" s="26"/>
      <c r="D193" s="26" t="s">
        <v>355</v>
      </c>
      <c r="E193" s="28">
        <v>315000</v>
      </c>
      <c r="F193" s="28">
        <v>305000</v>
      </c>
      <c r="G193" s="28">
        <v>620000</v>
      </c>
      <c r="H193" s="28">
        <v>320000</v>
      </c>
      <c r="I193" s="28">
        <v>320000</v>
      </c>
      <c r="J193" s="28">
        <v>15000</v>
      </c>
      <c r="K193" s="28">
        <v>15000</v>
      </c>
      <c r="L193" s="29">
        <v>2.4193548387096774E-2</v>
      </c>
    </row>
    <row r="194" spans="1:12" x14ac:dyDescent="0.2">
      <c r="A194" s="26"/>
      <c r="B194" s="26"/>
      <c r="C194" s="26" t="s">
        <v>311</v>
      </c>
      <c r="D194" s="26"/>
      <c r="E194" s="28">
        <v>12898542</v>
      </c>
      <c r="F194" s="28">
        <v>755000</v>
      </c>
      <c r="G194" s="28">
        <v>13653542</v>
      </c>
      <c r="H194" s="28">
        <v>12686798.760000002</v>
      </c>
      <c r="I194" s="28">
        <v>12686798.610000001</v>
      </c>
      <c r="J194" s="28">
        <v>12138717.560000001</v>
      </c>
      <c r="K194" s="28">
        <v>12098259.779999999</v>
      </c>
      <c r="L194" s="29">
        <v>0.88905263996697714</v>
      </c>
    </row>
    <row r="195" spans="1:12" x14ac:dyDescent="0.2">
      <c r="A195" s="26"/>
      <c r="B195" s="26" t="s">
        <v>194</v>
      </c>
      <c r="C195" s="26"/>
      <c r="D195" s="26"/>
      <c r="E195" s="28">
        <v>12898542</v>
      </c>
      <c r="F195" s="28">
        <v>755000</v>
      </c>
      <c r="G195" s="28">
        <v>13653542</v>
      </c>
      <c r="H195" s="28">
        <v>12686798.760000002</v>
      </c>
      <c r="I195" s="28">
        <v>12686798.610000001</v>
      </c>
      <c r="J195" s="28">
        <v>12138717.560000001</v>
      </c>
      <c r="K195" s="28">
        <v>12098259.779999999</v>
      </c>
      <c r="L195" s="29">
        <v>0.88905263996697714</v>
      </c>
    </row>
    <row r="196" spans="1:12" x14ac:dyDescent="0.2">
      <c r="A196" s="26" t="s">
        <v>185</v>
      </c>
      <c r="B196" s="26"/>
      <c r="C196" s="26"/>
      <c r="D196" s="26"/>
      <c r="E196" s="28">
        <v>27139994</v>
      </c>
      <c r="F196" s="28">
        <v>755000</v>
      </c>
      <c r="G196" s="28">
        <v>27894994</v>
      </c>
      <c r="H196" s="28">
        <v>24216632.109999999</v>
      </c>
      <c r="I196" s="28">
        <v>23889916.460000001</v>
      </c>
      <c r="J196" s="28">
        <v>19505485.719999999</v>
      </c>
      <c r="K196" s="28">
        <v>19384158.530000001</v>
      </c>
      <c r="L196" s="29">
        <v>0.6992468153963397</v>
      </c>
    </row>
    <row r="197" spans="1:12" x14ac:dyDescent="0.2">
      <c r="A197" s="26" t="s">
        <v>160</v>
      </c>
      <c r="B197" s="26" t="s">
        <v>143</v>
      </c>
      <c r="C197" s="26" t="s">
        <v>296</v>
      </c>
      <c r="D197" s="26" t="s">
        <v>347</v>
      </c>
      <c r="E197" s="28">
        <v>752000</v>
      </c>
      <c r="F197" s="28">
        <v>811457.58</v>
      </c>
      <c r="G197" s="28">
        <v>1563457.58</v>
      </c>
      <c r="H197" s="28">
        <v>1290741.17</v>
      </c>
      <c r="I197" s="28">
        <v>1290741.17</v>
      </c>
      <c r="J197" s="28">
        <v>1282124.1299999999</v>
      </c>
      <c r="K197" s="28">
        <v>1282124.1299999999</v>
      </c>
      <c r="L197" s="29">
        <v>0.82005687036292974</v>
      </c>
    </row>
    <row r="198" spans="1:12" x14ac:dyDescent="0.2">
      <c r="A198" s="26"/>
      <c r="B198" s="26"/>
      <c r="C198" s="26" t="s">
        <v>311</v>
      </c>
      <c r="D198" s="26"/>
      <c r="E198" s="28">
        <v>752000</v>
      </c>
      <c r="F198" s="28">
        <v>811457.58</v>
      </c>
      <c r="G198" s="28">
        <v>1563457.58</v>
      </c>
      <c r="H198" s="28">
        <v>1290741.17</v>
      </c>
      <c r="I198" s="28">
        <v>1290741.17</v>
      </c>
      <c r="J198" s="28">
        <v>1282124.1299999999</v>
      </c>
      <c r="K198" s="28">
        <v>1282124.1299999999</v>
      </c>
      <c r="L198" s="29">
        <v>0.82005687036292974</v>
      </c>
    </row>
    <row r="199" spans="1:12" x14ac:dyDescent="0.2">
      <c r="A199" s="26"/>
      <c r="B199" s="26" t="s">
        <v>194</v>
      </c>
      <c r="C199" s="26"/>
      <c r="D199" s="26"/>
      <c r="E199" s="28">
        <v>752000</v>
      </c>
      <c r="F199" s="28">
        <v>811457.58</v>
      </c>
      <c r="G199" s="28">
        <v>1563457.58</v>
      </c>
      <c r="H199" s="28">
        <v>1290741.17</v>
      </c>
      <c r="I199" s="28">
        <v>1290741.17</v>
      </c>
      <c r="J199" s="28">
        <v>1282124.1299999999</v>
      </c>
      <c r="K199" s="28">
        <v>1282124.1299999999</v>
      </c>
      <c r="L199" s="29">
        <v>0.82005687036292974</v>
      </c>
    </row>
    <row r="200" spans="1:12" x14ac:dyDescent="0.2">
      <c r="A200" s="26" t="s">
        <v>673</v>
      </c>
      <c r="B200" s="26"/>
      <c r="C200" s="26"/>
      <c r="D200" s="26"/>
      <c r="E200" s="28">
        <v>752000</v>
      </c>
      <c r="F200" s="28">
        <v>811457.58</v>
      </c>
      <c r="G200" s="28">
        <v>1563457.58</v>
      </c>
      <c r="H200" s="28">
        <v>1290741.17</v>
      </c>
      <c r="I200" s="28">
        <v>1290741.17</v>
      </c>
      <c r="J200" s="28">
        <v>1282124.1299999999</v>
      </c>
      <c r="K200" s="28">
        <v>1282124.1299999999</v>
      </c>
      <c r="L200" s="29">
        <v>0.82005687036292974</v>
      </c>
    </row>
    <row r="201" spans="1:12" x14ac:dyDescent="0.2">
      <c r="A201" s="26" t="s">
        <v>130</v>
      </c>
      <c r="B201" s="26" t="s">
        <v>131</v>
      </c>
      <c r="C201" s="26" t="s">
        <v>297</v>
      </c>
      <c r="D201" s="26" t="s">
        <v>342</v>
      </c>
      <c r="E201" s="28">
        <v>70247</v>
      </c>
      <c r="F201" s="28">
        <v>0</v>
      </c>
      <c r="G201" s="28">
        <v>70247</v>
      </c>
      <c r="H201" s="28">
        <v>57835.199999999997</v>
      </c>
      <c r="I201" s="28">
        <v>57835.199999999997</v>
      </c>
      <c r="J201" s="28">
        <v>46859.130000000005</v>
      </c>
      <c r="K201" s="28">
        <v>46859.130000000005</v>
      </c>
      <c r="L201" s="29">
        <v>0.66706236565262578</v>
      </c>
    </row>
    <row r="202" spans="1:12" x14ac:dyDescent="0.2">
      <c r="A202" s="26"/>
      <c r="B202" s="26"/>
      <c r="C202" s="26"/>
      <c r="D202" s="26" t="s">
        <v>343</v>
      </c>
      <c r="E202" s="28">
        <v>4095684</v>
      </c>
      <c r="F202" s="28">
        <v>2018027.61</v>
      </c>
      <c r="G202" s="28">
        <v>6113711.6100000003</v>
      </c>
      <c r="H202" s="28">
        <v>3674048.15</v>
      </c>
      <c r="I202" s="28">
        <v>3674048.15</v>
      </c>
      <c r="J202" s="28">
        <v>3674048.15</v>
      </c>
      <c r="K202" s="28">
        <v>3218936.98</v>
      </c>
      <c r="L202" s="29">
        <v>0.60095215220660358</v>
      </c>
    </row>
    <row r="203" spans="1:12" x14ac:dyDescent="0.2">
      <c r="A203" s="26"/>
      <c r="B203" s="26"/>
      <c r="C203" s="26"/>
      <c r="D203" s="26" t="s">
        <v>347</v>
      </c>
      <c r="E203" s="28">
        <v>0</v>
      </c>
      <c r="F203" s="28">
        <v>265418.67</v>
      </c>
      <c r="G203" s="28">
        <v>265418.67</v>
      </c>
      <c r="H203" s="28">
        <v>0</v>
      </c>
      <c r="I203" s="28">
        <v>0</v>
      </c>
      <c r="J203" s="28">
        <v>0</v>
      </c>
      <c r="K203" s="28">
        <v>0</v>
      </c>
      <c r="L203" s="29">
        <v>0</v>
      </c>
    </row>
    <row r="204" spans="1:12" x14ac:dyDescent="0.2">
      <c r="A204" s="26"/>
      <c r="B204" s="26"/>
      <c r="C204" s="26" t="s">
        <v>392</v>
      </c>
      <c r="D204" s="26"/>
      <c r="E204" s="28">
        <v>4165931</v>
      </c>
      <c r="F204" s="28">
        <v>2283446.2800000003</v>
      </c>
      <c r="G204" s="28">
        <v>6449377.2800000003</v>
      </c>
      <c r="H204" s="28">
        <v>3731883.35</v>
      </c>
      <c r="I204" s="28">
        <v>3731883.35</v>
      </c>
      <c r="J204" s="28">
        <v>3720907.28</v>
      </c>
      <c r="K204" s="28">
        <v>3265796.11</v>
      </c>
      <c r="L204" s="29">
        <v>0.57694055076275519</v>
      </c>
    </row>
    <row r="205" spans="1:12" x14ac:dyDescent="0.2">
      <c r="A205" s="26"/>
      <c r="B205" s="26" t="s">
        <v>393</v>
      </c>
      <c r="C205" s="26"/>
      <c r="D205" s="26"/>
      <c r="E205" s="28">
        <v>4165931</v>
      </c>
      <c r="F205" s="28">
        <v>2283446.2800000003</v>
      </c>
      <c r="G205" s="28">
        <v>6449377.2800000003</v>
      </c>
      <c r="H205" s="28">
        <v>3731883.35</v>
      </c>
      <c r="I205" s="28">
        <v>3731883.35</v>
      </c>
      <c r="J205" s="28">
        <v>3720907.28</v>
      </c>
      <c r="K205" s="28">
        <v>3265796.11</v>
      </c>
      <c r="L205" s="29">
        <v>0.57694055076275519</v>
      </c>
    </row>
    <row r="206" spans="1:12" x14ac:dyDescent="0.2">
      <c r="A206" s="26"/>
      <c r="B206" s="26" t="s">
        <v>132</v>
      </c>
      <c r="C206" s="26" t="s">
        <v>298</v>
      </c>
      <c r="D206" s="26" t="s">
        <v>342</v>
      </c>
      <c r="E206" s="28">
        <v>434592</v>
      </c>
      <c r="F206" s="28">
        <v>0</v>
      </c>
      <c r="G206" s="28">
        <v>434592</v>
      </c>
      <c r="H206" s="28">
        <v>383081.6</v>
      </c>
      <c r="I206" s="28">
        <v>383081.6</v>
      </c>
      <c r="J206" s="28">
        <v>300558.95999999996</v>
      </c>
      <c r="K206" s="28">
        <v>300558.95999999996</v>
      </c>
      <c r="L206" s="29">
        <v>0.69158880053015237</v>
      </c>
    </row>
    <row r="207" spans="1:12" x14ac:dyDescent="0.2">
      <c r="A207" s="26"/>
      <c r="B207" s="26"/>
      <c r="C207" s="26"/>
      <c r="D207" s="26" t="s">
        <v>343</v>
      </c>
      <c r="E207" s="28">
        <v>298848</v>
      </c>
      <c r="F207" s="28">
        <v>0</v>
      </c>
      <c r="G207" s="28">
        <v>298848</v>
      </c>
      <c r="H207" s="28">
        <v>204941.41</v>
      </c>
      <c r="I207" s="28">
        <v>204941.41</v>
      </c>
      <c r="J207" s="28">
        <v>124889.06</v>
      </c>
      <c r="K207" s="28">
        <v>119870.56999999999</v>
      </c>
      <c r="L207" s="29">
        <v>0.41790160884463001</v>
      </c>
    </row>
    <row r="208" spans="1:12" x14ac:dyDescent="0.2">
      <c r="A208" s="26"/>
      <c r="B208" s="26"/>
      <c r="C208" s="26"/>
      <c r="D208" s="26" t="s">
        <v>354</v>
      </c>
      <c r="E208" s="28">
        <v>200</v>
      </c>
      <c r="F208" s="28">
        <v>0</v>
      </c>
      <c r="G208" s="28">
        <v>200</v>
      </c>
      <c r="H208" s="28">
        <v>0</v>
      </c>
      <c r="I208" s="28">
        <v>0</v>
      </c>
      <c r="J208" s="28">
        <v>0</v>
      </c>
      <c r="K208" s="28">
        <v>0</v>
      </c>
      <c r="L208" s="29">
        <v>0</v>
      </c>
    </row>
    <row r="209" spans="1:12" x14ac:dyDescent="0.2">
      <c r="A209" s="26"/>
      <c r="B209" s="26"/>
      <c r="C209" s="26"/>
      <c r="D209" s="26" t="s">
        <v>163</v>
      </c>
      <c r="E209" s="28">
        <v>6200</v>
      </c>
      <c r="F209" s="28">
        <v>0</v>
      </c>
      <c r="G209" s="28">
        <v>6200</v>
      </c>
      <c r="H209" s="28">
        <v>4200</v>
      </c>
      <c r="I209" s="28">
        <v>4200</v>
      </c>
      <c r="J209" s="28">
        <v>4200</v>
      </c>
      <c r="K209" s="28">
        <v>4200</v>
      </c>
      <c r="L209" s="29">
        <v>0.67741935483870963</v>
      </c>
    </row>
    <row r="210" spans="1:12" x14ac:dyDescent="0.2">
      <c r="A210" s="26"/>
      <c r="B210" s="26"/>
      <c r="C210" s="26"/>
      <c r="D210" s="26" t="s">
        <v>355</v>
      </c>
      <c r="E210" s="28">
        <v>791582</v>
      </c>
      <c r="F210" s="28">
        <v>0</v>
      </c>
      <c r="G210" s="28">
        <v>791582</v>
      </c>
      <c r="H210" s="28">
        <v>791581.91</v>
      </c>
      <c r="I210" s="28">
        <v>791581.91</v>
      </c>
      <c r="J210" s="28">
        <v>791581.91</v>
      </c>
      <c r="K210" s="28">
        <v>791581.91</v>
      </c>
      <c r="L210" s="29">
        <v>0.99999988630363001</v>
      </c>
    </row>
    <row r="211" spans="1:12" x14ac:dyDescent="0.2">
      <c r="A211" s="26"/>
      <c r="B211" s="26"/>
      <c r="C211" s="26" t="s">
        <v>312</v>
      </c>
      <c r="D211" s="26"/>
      <c r="E211" s="28">
        <v>1531422</v>
      </c>
      <c r="F211" s="28">
        <v>0</v>
      </c>
      <c r="G211" s="28">
        <v>1531422</v>
      </c>
      <c r="H211" s="28">
        <v>1383804.92</v>
      </c>
      <c r="I211" s="28">
        <v>1383804.92</v>
      </c>
      <c r="J211" s="28">
        <v>1221229.93</v>
      </c>
      <c r="K211" s="28">
        <v>1216211.44</v>
      </c>
      <c r="L211" s="29">
        <v>0.79744833886414057</v>
      </c>
    </row>
    <row r="212" spans="1:12" x14ac:dyDescent="0.2">
      <c r="A212" s="26"/>
      <c r="B212" s="26" t="s">
        <v>186</v>
      </c>
      <c r="C212" s="26"/>
      <c r="D212" s="26"/>
      <c r="E212" s="28">
        <v>1531422</v>
      </c>
      <c r="F212" s="28">
        <v>0</v>
      </c>
      <c r="G212" s="28">
        <v>1531422</v>
      </c>
      <c r="H212" s="28">
        <v>1383804.92</v>
      </c>
      <c r="I212" s="28">
        <v>1383804.92</v>
      </c>
      <c r="J212" s="28">
        <v>1221229.93</v>
      </c>
      <c r="K212" s="28">
        <v>1216211.44</v>
      </c>
      <c r="L212" s="29">
        <v>0.79744833886414057</v>
      </c>
    </row>
    <row r="213" spans="1:12" x14ac:dyDescent="0.2">
      <c r="A213" s="26"/>
      <c r="B213" s="26" t="s">
        <v>133</v>
      </c>
      <c r="C213" s="26" t="s">
        <v>299</v>
      </c>
      <c r="D213" s="26" t="s">
        <v>342</v>
      </c>
      <c r="E213" s="28">
        <v>4791068</v>
      </c>
      <c r="F213" s="28">
        <v>0</v>
      </c>
      <c r="G213" s="28">
        <v>4791068</v>
      </c>
      <c r="H213" s="28">
        <v>3627937.62</v>
      </c>
      <c r="I213" s="28">
        <v>3627937.62</v>
      </c>
      <c r="J213" s="28">
        <v>3021189.87</v>
      </c>
      <c r="K213" s="28">
        <v>3021189.87</v>
      </c>
      <c r="L213" s="29">
        <v>0.63058797537417544</v>
      </c>
    </row>
    <row r="214" spans="1:12" x14ac:dyDescent="0.2">
      <c r="A214" s="26"/>
      <c r="B214" s="26"/>
      <c r="C214" s="26"/>
      <c r="D214" s="26" t="s">
        <v>343</v>
      </c>
      <c r="E214" s="28">
        <v>2564011</v>
      </c>
      <c r="F214" s="28">
        <v>0</v>
      </c>
      <c r="G214" s="28">
        <v>2564011</v>
      </c>
      <c r="H214" s="28">
        <v>1655333.86</v>
      </c>
      <c r="I214" s="28">
        <v>1537753.1600000001</v>
      </c>
      <c r="J214" s="28">
        <v>1031637.5</v>
      </c>
      <c r="K214" s="28">
        <v>999866.71</v>
      </c>
      <c r="L214" s="29">
        <v>0.40235299302538091</v>
      </c>
    </row>
    <row r="215" spans="1:12" x14ac:dyDescent="0.2">
      <c r="A215" s="26"/>
      <c r="B215" s="26"/>
      <c r="C215" s="26"/>
      <c r="D215" s="26" t="s">
        <v>163</v>
      </c>
      <c r="E215" s="28">
        <v>198</v>
      </c>
      <c r="F215" s="28">
        <v>0</v>
      </c>
      <c r="G215" s="28">
        <v>198</v>
      </c>
      <c r="H215" s="28">
        <v>0</v>
      </c>
      <c r="I215" s="28">
        <v>0</v>
      </c>
      <c r="J215" s="28">
        <v>0</v>
      </c>
      <c r="K215" s="28">
        <v>0</v>
      </c>
      <c r="L215" s="29">
        <v>0</v>
      </c>
    </row>
    <row r="216" spans="1:12" x14ac:dyDescent="0.2">
      <c r="A216" s="26"/>
      <c r="B216" s="26"/>
      <c r="C216" s="26"/>
      <c r="D216" s="26" t="s">
        <v>347</v>
      </c>
      <c r="E216" s="28">
        <v>12362019</v>
      </c>
      <c r="F216" s="28">
        <v>217729.69</v>
      </c>
      <c r="G216" s="28">
        <v>12579748.690000001</v>
      </c>
      <c r="H216" s="28">
        <v>7032651.9600000009</v>
      </c>
      <c r="I216" s="28">
        <v>6916836.3600000003</v>
      </c>
      <c r="J216" s="28">
        <v>3299457.6</v>
      </c>
      <c r="K216" s="28">
        <v>3299457.6</v>
      </c>
      <c r="L216" s="29">
        <v>0.26228326823594117</v>
      </c>
    </row>
    <row r="217" spans="1:12" x14ac:dyDescent="0.2">
      <c r="A217" s="26"/>
      <c r="B217" s="26"/>
      <c r="C217" s="26" t="s">
        <v>313</v>
      </c>
      <c r="D217" s="26"/>
      <c r="E217" s="28">
        <v>19717296</v>
      </c>
      <c r="F217" s="28">
        <v>217729.69</v>
      </c>
      <c r="G217" s="28">
        <v>19935025.690000001</v>
      </c>
      <c r="H217" s="28">
        <v>12315923.440000001</v>
      </c>
      <c r="I217" s="28">
        <v>12082527.140000001</v>
      </c>
      <c r="J217" s="28">
        <v>7352284.9700000007</v>
      </c>
      <c r="K217" s="28">
        <v>7320514.1799999997</v>
      </c>
      <c r="L217" s="29">
        <v>0.36881241510955887</v>
      </c>
    </row>
    <row r="218" spans="1:12" x14ac:dyDescent="0.2">
      <c r="A218" s="26"/>
      <c r="B218" s="26" t="s">
        <v>187</v>
      </c>
      <c r="C218" s="26"/>
      <c r="D218" s="26"/>
      <c r="E218" s="28">
        <v>19717296</v>
      </c>
      <c r="F218" s="28">
        <v>217729.69</v>
      </c>
      <c r="G218" s="28">
        <v>19935025.690000001</v>
      </c>
      <c r="H218" s="28">
        <v>12315923.440000001</v>
      </c>
      <c r="I218" s="28">
        <v>12082527.140000001</v>
      </c>
      <c r="J218" s="28">
        <v>7352284.9700000007</v>
      </c>
      <c r="K218" s="28">
        <v>7320514.1799999997</v>
      </c>
      <c r="L218" s="29">
        <v>0.36881241510955887</v>
      </c>
    </row>
    <row r="219" spans="1:12" x14ac:dyDescent="0.2">
      <c r="A219" s="26"/>
      <c r="B219" s="26" t="s">
        <v>134</v>
      </c>
      <c r="C219" s="26" t="s">
        <v>300</v>
      </c>
      <c r="D219" s="26" t="s">
        <v>342</v>
      </c>
      <c r="E219" s="28">
        <v>749762</v>
      </c>
      <c r="F219" s="28">
        <v>0</v>
      </c>
      <c r="G219" s="28">
        <v>749762</v>
      </c>
      <c r="H219" s="28">
        <v>652851.19999999995</v>
      </c>
      <c r="I219" s="28">
        <v>652851.19999999995</v>
      </c>
      <c r="J219" s="28">
        <v>438985.27999999997</v>
      </c>
      <c r="K219" s="28">
        <v>438985.27999999997</v>
      </c>
      <c r="L219" s="29">
        <v>0.58549950517630922</v>
      </c>
    </row>
    <row r="220" spans="1:12" x14ac:dyDescent="0.2">
      <c r="A220" s="26"/>
      <c r="B220" s="26"/>
      <c r="C220" s="26"/>
      <c r="D220" s="26" t="s">
        <v>343</v>
      </c>
      <c r="E220" s="28">
        <v>302200</v>
      </c>
      <c r="F220" s="28">
        <v>-16700</v>
      </c>
      <c r="G220" s="28">
        <v>285500</v>
      </c>
      <c r="H220" s="28">
        <v>228285.28</v>
      </c>
      <c r="I220" s="28">
        <v>220304.98</v>
      </c>
      <c r="J220" s="28">
        <v>110118.07999999999</v>
      </c>
      <c r="K220" s="28">
        <v>92131.43</v>
      </c>
      <c r="L220" s="29">
        <v>0.38570255691768823</v>
      </c>
    </row>
    <row r="221" spans="1:12" x14ac:dyDescent="0.2">
      <c r="A221" s="26"/>
      <c r="B221" s="26"/>
      <c r="C221" s="26"/>
      <c r="D221" s="26" t="s">
        <v>163</v>
      </c>
      <c r="E221" s="28">
        <v>2500</v>
      </c>
      <c r="F221" s="28">
        <v>0</v>
      </c>
      <c r="G221" s="28">
        <v>2500</v>
      </c>
      <c r="H221" s="28">
        <v>2300</v>
      </c>
      <c r="I221" s="28">
        <v>2300</v>
      </c>
      <c r="J221" s="28">
        <v>2300</v>
      </c>
      <c r="K221" s="28">
        <v>2300</v>
      </c>
      <c r="L221" s="29">
        <v>0.92</v>
      </c>
    </row>
    <row r="222" spans="1:12" x14ac:dyDescent="0.2">
      <c r="A222" s="26"/>
      <c r="B222" s="26"/>
      <c r="C222" s="26"/>
      <c r="D222" s="26" t="s">
        <v>347</v>
      </c>
      <c r="E222" s="28">
        <v>435841</v>
      </c>
      <c r="F222" s="28">
        <v>16700</v>
      </c>
      <c r="G222" s="28">
        <v>452541</v>
      </c>
      <c r="H222" s="28">
        <v>452228.09</v>
      </c>
      <c r="I222" s="28">
        <v>452228.09</v>
      </c>
      <c r="J222" s="28">
        <v>254240</v>
      </c>
      <c r="K222" s="28">
        <v>217920</v>
      </c>
      <c r="L222" s="29">
        <v>0.56180544967196344</v>
      </c>
    </row>
    <row r="223" spans="1:12" x14ac:dyDescent="0.2">
      <c r="A223" s="26"/>
      <c r="B223" s="26"/>
      <c r="C223" s="26" t="s">
        <v>314</v>
      </c>
      <c r="D223" s="26"/>
      <c r="E223" s="28">
        <v>1490303</v>
      </c>
      <c r="F223" s="28">
        <v>0</v>
      </c>
      <c r="G223" s="28">
        <v>1490303</v>
      </c>
      <c r="H223" s="28">
        <v>1335664.57</v>
      </c>
      <c r="I223" s="28">
        <v>1327684.27</v>
      </c>
      <c r="J223" s="28">
        <v>805643.36</v>
      </c>
      <c r="K223" s="28">
        <v>751336.71</v>
      </c>
      <c r="L223" s="29">
        <v>0.5405903094873995</v>
      </c>
    </row>
    <row r="224" spans="1:12" x14ac:dyDescent="0.2">
      <c r="A224" s="26"/>
      <c r="B224" s="26" t="s">
        <v>188</v>
      </c>
      <c r="C224" s="26"/>
      <c r="D224" s="26"/>
      <c r="E224" s="28">
        <v>1490303</v>
      </c>
      <c r="F224" s="28">
        <v>0</v>
      </c>
      <c r="G224" s="28">
        <v>1490303</v>
      </c>
      <c r="H224" s="28">
        <v>1335664.57</v>
      </c>
      <c r="I224" s="28">
        <v>1327684.27</v>
      </c>
      <c r="J224" s="28">
        <v>805643.36</v>
      </c>
      <c r="K224" s="28">
        <v>751336.71</v>
      </c>
      <c r="L224" s="29">
        <v>0.5405903094873995</v>
      </c>
    </row>
    <row r="225" spans="1:12" x14ac:dyDescent="0.2">
      <c r="A225" s="26" t="s">
        <v>189</v>
      </c>
      <c r="B225" s="26"/>
      <c r="C225" s="26"/>
      <c r="D225" s="26"/>
      <c r="E225" s="28">
        <v>26904952</v>
      </c>
      <c r="F225" s="28">
        <v>2501175.9700000002</v>
      </c>
      <c r="G225" s="28">
        <v>29406127.970000003</v>
      </c>
      <c r="H225" s="28">
        <v>18767276.280000001</v>
      </c>
      <c r="I225" s="28">
        <v>18525899.68</v>
      </c>
      <c r="J225" s="28">
        <v>13100065.539999999</v>
      </c>
      <c r="K225" s="28">
        <v>12553858.439999998</v>
      </c>
      <c r="L225" s="29">
        <v>0.4454876056230398</v>
      </c>
    </row>
    <row r="226" spans="1:12" x14ac:dyDescent="0.2">
      <c r="A226" s="26" t="s">
        <v>161</v>
      </c>
      <c r="B226" s="26" t="s">
        <v>131</v>
      </c>
      <c r="C226" s="26" t="s">
        <v>297</v>
      </c>
      <c r="D226" s="26" t="s">
        <v>347</v>
      </c>
      <c r="E226" s="28">
        <v>0</v>
      </c>
      <c r="F226" s="28">
        <v>4724929.6100000003</v>
      </c>
      <c r="G226" s="28">
        <v>4724929.6100000003</v>
      </c>
      <c r="H226" s="28">
        <v>4724929.6100000003</v>
      </c>
      <c r="I226" s="28">
        <v>4720673.54</v>
      </c>
      <c r="J226" s="28">
        <v>4720673.54</v>
      </c>
      <c r="K226" s="28">
        <v>4720673.54</v>
      </c>
      <c r="L226" s="29">
        <v>0.99909923102536968</v>
      </c>
    </row>
    <row r="227" spans="1:12" x14ac:dyDescent="0.2">
      <c r="A227" s="26"/>
      <c r="B227" s="26"/>
      <c r="C227" s="26" t="s">
        <v>392</v>
      </c>
      <c r="D227" s="26"/>
      <c r="E227" s="28">
        <v>0</v>
      </c>
      <c r="F227" s="28">
        <v>4724929.6100000003</v>
      </c>
      <c r="G227" s="28">
        <v>4724929.6100000003</v>
      </c>
      <c r="H227" s="28">
        <v>4724929.6100000003</v>
      </c>
      <c r="I227" s="28">
        <v>4720673.54</v>
      </c>
      <c r="J227" s="28">
        <v>4720673.54</v>
      </c>
      <c r="K227" s="28">
        <v>4720673.54</v>
      </c>
      <c r="L227" s="29">
        <v>0.99909923102536968</v>
      </c>
    </row>
    <row r="228" spans="1:12" x14ac:dyDescent="0.2">
      <c r="A228" s="26"/>
      <c r="B228" s="26" t="s">
        <v>393</v>
      </c>
      <c r="C228" s="26"/>
      <c r="D228" s="26"/>
      <c r="E228" s="28">
        <v>0</v>
      </c>
      <c r="F228" s="28">
        <v>4724929.6100000003</v>
      </c>
      <c r="G228" s="28">
        <v>4724929.6100000003</v>
      </c>
      <c r="H228" s="28">
        <v>4724929.6100000003</v>
      </c>
      <c r="I228" s="28">
        <v>4720673.54</v>
      </c>
      <c r="J228" s="28">
        <v>4720673.54</v>
      </c>
      <c r="K228" s="28">
        <v>4720673.54</v>
      </c>
      <c r="L228" s="29">
        <v>0.99909923102536968</v>
      </c>
    </row>
    <row r="229" spans="1:12" x14ac:dyDescent="0.2">
      <c r="A229" s="26"/>
      <c r="B229" s="26" t="s">
        <v>133</v>
      </c>
      <c r="C229" s="26" t="s">
        <v>299</v>
      </c>
      <c r="D229" s="26" t="s">
        <v>347</v>
      </c>
      <c r="E229" s="28">
        <v>0</v>
      </c>
      <c r="F229" s="28">
        <v>1099429.94</v>
      </c>
      <c r="G229" s="28">
        <v>1099429.94</v>
      </c>
      <c r="H229" s="28">
        <v>1091929.94</v>
      </c>
      <c r="I229" s="28">
        <v>1091929.94</v>
      </c>
      <c r="J229" s="28">
        <v>382582.04</v>
      </c>
      <c r="K229" s="28">
        <v>382582.04</v>
      </c>
      <c r="L229" s="29">
        <v>0.3479821915710245</v>
      </c>
    </row>
    <row r="230" spans="1:12" x14ac:dyDescent="0.2">
      <c r="A230" s="26"/>
      <c r="B230" s="26"/>
      <c r="C230" s="26" t="s">
        <v>313</v>
      </c>
      <c r="D230" s="26"/>
      <c r="E230" s="28">
        <v>0</v>
      </c>
      <c r="F230" s="28">
        <v>1099429.94</v>
      </c>
      <c r="G230" s="28">
        <v>1099429.94</v>
      </c>
      <c r="H230" s="28">
        <v>1091929.94</v>
      </c>
      <c r="I230" s="28">
        <v>1091929.94</v>
      </c>
      <c r="J230" s="28">
        <v>382582.04</v>
      </c>
      <c r="K230" s="28">
        <v>382582.04</v>
      </c>
      <c r="L230" s="29">
        <v>0.3479821915710245</v>
      </c>
    </row>
    <row r="231" spans="1:12" x14ac:dyDescent="0.2">
      <c r="A231" s="26"/>
      <c r="B231" s="26" t="s">
        <v>187</v>
      </c>
      <c r="C231" s="26"/>
      <c r="D231" s="26"/>
      <c r="E231" s="28">
        <v>0</v>
      </c>
      <c r="F231" s="28">
        <v>1099429.94</v>
      </c>
      <c r="G231" s="28">
        <v>1099429.94</v>
      </c>
      <c r="H231" s="28">
        <v>1091929.94</v>
      </c>
      <c r="I231" s="28">
        <v>1091929.94</v>
      </c>
      <c r="J231" s="28">
        <v>382582.04</v>
      </c>
      <c r="K231" s="28">
        <v>382582.04</v>
      </c>
      <c r="L231" s="29">
        <v>0.3479821915710245</v>
      </c>
    </row>
    <row r="232" spans="1:12" x14ac:dyDescent="0.2">
      <c r="A232" s="26" t="s">
        <v>674</v>
      </c>
      <c r="B232" s="26"/>
      <c r="C232" s="26"/>
      <c r="D232" s="26"/>
      <c r="E232" s="28">
        <v>0</v>
      </c>
      <c r="F232" s="28">
        <v>5824359.5500000007</v>
      </c>
      <c r="G232" s="28">
        <v>5824359.5500000007</v>
      </c>
      <c r="H232" s="28">
        <v>5816859.5500000007</v>
      </c>
      <c r="I232" s="28">
        <v>5812603.4800000004</v>
      </c>
      <c r="J232" s="28">
        <v>5103255.58</v>
      </c>
      <c r="K232" s="28">
        <v>5103255.58</v>
      </c>
      <c r="L232" s="29">
        <v>0.87619171450361433</v>
      </c>
    </row>
    <row r="233" spans="1:12" x14ac:dyDescent="0.2">
      <c r="A233" s="26" t="s">
        <v>135</v>
      </c>
      <c r="B233" s="26" t="s">
        <v>136</v>
      </c>
      <c r="C233" s="26" t="s">
        <v>301</v>
      </c>
      <c r="D233" s="26" t="s">
        <v>342</v>
      </c>
      <c r="E233" s="28">
        <v>715413</v>
      </c>
      <c r="F233" s="28">
        <v>0</v>
      </c>
      <c r="G233" s="28">
        <v>715413</v>
      </c>
      <c r="H233" s="28">
        <v>580487.19999999995</v>
      </c>
      <c r="I233" s="28">
        <v>580487.19999999995</v>
      </c>
      <c r="J233" s="28">
        <v>459934.35</v>
      </c>
      <c r="K233" s="28">
        <v>459934.35</v>
      </c>
      <c r="L233" s="29">
        <v>0.64289347551693909</v>
      </c>
    </row>
    <row r="234" spans="1:12" x14ac:dyDescent="0.2">
      <c r="A234" s="26"/>
      <c r="B234" s="26"/>
      <c r="C234" s="26"/>
      <c r="D234" s="26" t="s">
        <v>343</v>
      </c>
      <c r="E234" s="28">
        <v>76900</v>
      </c>
      <c r="F234" s="28">
        <v>0</v>
      </c>
      <c r="G234" s="28">
        <v>76900</v>
      </c>
      <c r="H234" s="28">
        <v>31317.010000000002</v>
      </c>
      <c r="I234" s="28">
        <v>31317.010000000002</v>
      </c>
      <c r="J234" s="28">
        <v>23534.78</v>
      </c>
      <c r="K234" s="28">
        <v>23534.78</v>
      </c>
      <c r="L234" s="29">
        <v>0.30604395318595579</v>
      </c>
    </row>
    <row r="235" spans="1:12" x14ac:dyDescent="0.2">
      <c r="A235" s="26"/>
      <c r="B235" s="26"/>
      <c r="C235" s="26"/>
      <c r="D235" s="26" t="s">
        <v>354</v>
      </c>
      <c r="E235" s="28">
        <v>3000</v>
      </c>
      <c r="F235" s="28">
        <v>0</v>
      </c>
      <c r="G235" s="28">
        <v>3000</v>
      </c>
      <c r="H235" s="28">
        <v>52.67</v>
      </c>
      <c r="I235" s="28">
        <v>52.67</v>
      </c>
      <c r="J235" s="28">
        <v>52.67</v>
      </c>
      <c r="K235" s="28">
        <v>52.67</v>
      </c>
      <c r="L235" s="29">
        <v>1.7556666666666668E-2</v>
      </c>
    </row>
    <row r="236" spans="1:12" x14ac:dyDescent="0.2">
      <c r="A236" s="26"/>
      <c r="B236" s="26"/>
      <c r="C236" s="26"/>
      <c r="D236" s="26" t="s">
        <v>163</v>
      </c>
      <c r="E236" s="28">
        <v>0</v>
      </c>
      <c r="F236" s="28">
        <v>99000</v>
      </c>
      <c r="G236" s="28">
        <v>99000</v>
      </c>
      <c r="H236" s="28">
        <v>0</v>
      </c>
      <c r="I236" s="28">
        <v>0</v>
      </c>
      <c r="J236" s="28">
        <v>0</v>
      </c>
      <c r="K236" s="28">
        <v>0</v>
      </c>
      <c r="L236" s="29">
        <v>0</v>
      </c>
    </row>
    <row r="237" spans="1:12" x14ac:dyDescent="0.2">
      <c r="A237" s="26"/>
      <c r="B237" s="26"/>
      <c r="C237" s="26" t="s">
        <v>394</v>
      </c>
      <c r="D237" s="26"/>
      <c r="E237" s="28">
        <v>795313</v>
      </c>
      <c r="F237" s="28">
        <v>99000</v>
      </c>
      <c r="G237" s="28">
        <v>894313</v>
      </c>
      <c r="H237" s="28">
        <v>611856.88</v>
      </c>
      <c r="I237" s="28">
        <v>611856.88</v>
      </c>
      <c r="J237" s="28">
        <v>483521.8</v>
      </c>
      <c r="K237" s="28">
        <v>483521.8</v>
      </c>
      <c r="L237" s="29">
        <v>0.5406628328113311</v>
      </c>
    </row>
    <row r="238" spans="1:12" x14ac:dyDescent="0.2">
      <c r="A238" s="26"/>
      <c r="B238" s="26" t="s">
        <v>395</v>
      </c>
      <c r="C238" s="26"/>
      <c r="D238" s="26"/>
      <c r="E238" s="28">
        <v>795313</v>
      </c>
      <c r="F238" s="28">
        <v>99000</v>
      </c>
      <c r="G238" s="28">
        <v>894313</v>
      </c>
      <c r="H238" s="28">
        <v>611856.88</v>
      </c>
      <c r="I238" s="28">
        <v>611856.88</v>
      </c>
      <c r="J238" s="28">
        <v>483521.8</v>
      </c>
      <c r="K238" s="28">
        <v>483521.8</v>
      </c>
      <c r="L238" s="29">
        <v>0.5406628328113311</v>
      </c>
    </row>
    <row r="239" spans="1:12" x14ac:dyDescent="0.2">
      <c r="A239" s="26"/>
      <c r="B239" s="26" t="s">
        <v>137</v>
      </c>
      <c r="C239" s="26" t="s">
        <v>190</v>
      </c>
      <c r="D239" s="26" t="s">
        <v>342</v>
      </c>
      <c r="E239" s="28">
        <v>744525</v>
      </c>
      <c r="F239" s="28">
        <v>0</v>
      </c>
      <c r="G239" s="28">
        <v>744525</v>
      </c>
      <c r="H239" s="28">
        <v>627096.89999999991</v>
      </c>
      <c r="I239" s="28">
        <v>627096.89999999991</v>
      </c>
      <c r="J239" s="28">
        <v>543047.23</v>
      </c>
      <c r="K239" s="28">
        <v>543047.23</v>
      </c>
      <c r="L239" s="29">
        <v>0.72938750209865344</v>
      </c>
    </row>
    <row r="240" spans="1:12" x14ac:dyDescent="0.2">
      <c r="A240" s="26"/>
      <c r="B240" s="26"/>
      <c r="C240" s="26"/>
      <c r="D240" s="26" t="s">
        <v>343</v>
      </c>
      <c r="E240" s="28">
        <v>5065135</v>
      </c>
      <c r="F240" s="28">
        <v>-30381</v>
      </c>
      <c r="G240" s="28">
        <v>5034754</v>
      </c>
      <c r="H240" s="28">
        <v>4592285.01</v>
      </c>
      <c r="I240" s="28">
        <v>4590851.7299999995</v>
      </c>
      <c r="J240" s="28">
        <v>1278239.9400000002</v>
      </c>
      <c r="K240" s="28">
        <v>1278239.9400000002</v>
      </c>
      <c r="L240" s="29">
        <v>0.25388329598625875</v>
      </c>
    </row>
    <row r="241" spans="1:12" x14ac:dyDescent="0.2">
      <c r="A241" s="26"/>
      <c r="B241" s="26"/>
      <c r="C241" s="26"/>
      <c r="D241" s="26" t="s">
        <v>163</v>
      </c>
      <c r="E241" s="28">
        <v>17531</v>
      </c>
      <c r="F241" s="28">
        <v>0</v>
      </c>
      <c r="G241" s="28">
        <v>17531</v>
      </c>
      <c r="H241" s="28">
        <v>0</v>
      </c>
      <c r="I241" s="28">
        <v>0</v>
      </c>
      <c r="J241" s="28">
        <v>0</v>
      </c>
      <c r="K241" s="28">
        <v>0</v>
      </c>
      <c r="L241" s="29">
        <v>0</v>
      </c>
    </row>
    <row r="242" spans="1:12" x14ac:dyDescent="0.2">
      <c r="A242" s="26"/>
      <c r="B242" s="26"/>
      <c r="C242" s="26"/>
      <c r="D242" s="26" t="s">
        <v>347</v>
      </c>
      <c r="E242" s="28">
        <v>2302498</v>
      </c>
      <c r="F242" s="28">
        <v>242515.45</v>
      </c>
      <c r="G242" s="28">
        <v>2545013.4500000002</v>
      </c>
      <c r="H242" s="28">
        <v>2452822.6</v>
      </c>
      <c r="I242" s="28">
        <v>2452822.6</v>
      </c>
      <c r="J242" s="28">
        <v>1064844.68</v>
      </c>
      <c r="K242" s="28">
        <v>1064844.68</v>
      </c>
      <c r="L242" s="29">
        <v>0.41840434281398392</v>
      </c>
    </row>
    <row r="243" spans="1:12" x14ac:dyDescent="0.2">
      <c r="A243" s="26"/>
      <c r="B243" s="26"/>
      <c r="C243" s="26" t="s">
        <v>191</v>
      </c>
      <c r="D243" s="26"/>
      <c r="E243" s="28">
        <v>8129689</v>
      </c>
      <c r="F243" s="28">
        <v>212134.45</v>
      </c>
      <c r="G243" s="28">
        <v>8341823.4500000002</v>
      </c>
      <c r="H243" s="28">
        <v>7672204.5099999998</v>
      </c>
      <c r="I243" s="28">
        <v>7670771.2299999986</v>
      </c>
      <c r="J243" s="28">
        <v>2886131.85</v>
      </c>
      <c r="K243" s="28">
        <v>2886131.85</v>
      </c>
      <c r="L243" s="29">
        <v>0.34598332934030146</v>
      </c>
    </row>
    <row r="244" spans="1:12" x14ac:dyDescent="0.2">
      <c r="A244" s="26"/>
      <c r="B244" s="26" t="s">
        <v>192</v>
      </c>
      <c r="C244" s="26"/>
      <c r="D244" s="26"/>
      <c r="E244" s="28">
        <v>8129689</v>
      </c>
      <c r="F244" s="28">
        <v>212134.45</v>
      </c>
      <c r="G244" s="28">
        <v>8341823.4500000002</v>
      </c>
      <c r="H244" s="28">
        <v>7672204.5099999998</v>
      </c>
      <c r="I244" s="28">
        <v>7670771.2299999986</v>
      </c>
      <c r="J244" s="28">
        <v>2886131.85</v>
      </c>
      <c r="K244" s="28">
        <v>2886131.85</v>
      </c>
      <c r="L244" s="29">
        <v>0.34598332934030146</v>
      </c>
    </row>
    <row r="245" spans="1:12" x14ac:dyDescent="0.2">
      <c r="A245" s="26"/>
      <c r="B245" s="26" t="s">
        <v>139</v>
      </c>
      <c r="C245" s="26" t="s">
        <v>302</v>
      </c>
      <c r="D245" s="26" t="s">
        <v>342</v>
      </c>
      <c r="E245" s="28">
        <v>2200687</v>
      </c>
      <c r="F245" s="28">
        <v>0</v>
      </c>
      <c r="G245" s="28">
        <v>2200687</v>
      </c>
      <c r="H245" s="28">
        <v>1578385.62</v>
      </c>
      <c r="I245" s="28">
        <v>1578385.62</v>
      </c>
      <c r="J245" s="28">
        <v>1184762.25</v>
      </c>
      <c r="K245" s="28">
        <v>1184762.25</v>
      </c>
      <c r="L245" s="29">
        <v>0.53836018025280286</v>
      </c>
    </row>
    <row r="246" spans="1:12" x14ac:dyDescent="0.2">
      <c r="A246" s="26"/>
      <c r="B246" s="26"/>
      <c r="C246" s="26"/>
      <c r="D246" s="26" t="s">
        <v>343</v>
      </c>
      <c r="E246" s="28">
        <v>542845</v>
      </c>
      <c r="F246" s="28">
        <v>0</v>
      </c>
      <c r="G246" s="28">
        <v>542845</v>
      </c>
      <c r="H246" s="28">
        <v>312397.53000000003</v>
      </c>
      <c r="I246" s="28">
        <v>231215.23</v>
      </c>
      <c r="J246" s="28">
        <v>126674.95</v>
      </c>
      <c r="K246" s="28">
        <v>120344.25</v>
      </c>
      <c r="L246" s="29">
        <v>0.23335381186158111</v>
      </c>
    </row>
    <row r="247" spans="1:12" x14ac:dyDescent="0.2">
      <c r="A247" s="26"/>
      <c r="B247" s="26"/>
      <c r="C247" s="26"/>
      <c r="D247" s="26" t="s">
        <v>347</v>
      </c>
      <c r="E247" s="28">
        <v>11464101</v>
      </c>
      <c r="F247" s="28">
        <v>13833.01</v>
      </c>
      <c r="G247" s="28">
        <v>11477934.01</v>
      </c>
      <c r="H247" s="28">
        <v>11001954.01</v>
      </c>
      <c r="I247" s="28">
        <v>10856421.02</v>
      </c>
      <c r="J247" s="28">
        <v>5966449.3799999999</v>
      </c>
      <c r="K247" s="28">
        <v>4202892.78</v>
      </c>
      <c r="L247" s="29">
        <v>0.51981910462299308</v>
      </c>
    </row>
    <row r="248" spans="1:12" x14ac:dyDescent="0.2">
      <c r="A248" s="26"/>
      <c r="B248" s="26"/>
      <c r="C248" s="26" t="s">
        <v>396</v>
      </c>
      <c r="D248" s="26"/>
      <c r="E248" s="28">
        <v>14207633</v>
      </c>
      <c r="F248" s="28">
        <v>13833.01</v>
      </c>
      <c r="G248" s="28">
        <v>14221466.01</v>
      </c>
      <c r="H248" s="28">
        <v>12892737.16</v>
      </c>
      <c r="I248" s="28">
        <v>12666021.869999999</v>
      </c>
      <c r="J248" s="28">
        <v>7277886.5800000001</v>
      </c>
      <c r="K248" s="28">
        <v>5507999.2800000003</v>
      </c>
      <c r="L248" s="29">
        <v>0.51175361069544201</v>
      </c>
    </row>
    <row r="249" spans="1:12" x14ac:dyDescent="0.2">
      <c r="A249" s="26"/>
      <c r="B249" s="26" t="s">
        <v>397</v>
      </c>
      <c r="C249" s="26"/>
      <c r="D249" s="26"/>
      <c r="E249" s="28">
        <v>14207633</v>
      </c>
      <c r="F249" s="28">
        <v>13833.01</v>
      </c>
      <c r="G249" s="28">
        <v>14221466.01</v>
      </c>
      <c r="H249" s="28">
        <v>12892737.16</v>
      </c>
      <c r="I249" s="28">
        <v>12666021.869999999</v>
      </c>
      <c r="J249" s="28">
        <v>7277886.5800000001</v>
      </c>
      <c r="K249" s="28">
        <v>5507999.2800000003</v>
      </c>
      <c r="L249" s="29">
        <v>0.51175361069544201</v>
      </c>
    </row>
    <row r="250" spans="1:12" x14ac:dyDescent="0.2">
      <c r="A250" s="26"/>
      <c r="B250" s="26" t="s">
        <v>140</v>
      </c>
      <c r="C250" s="26" t="s">
        <v>303</v>
      </c>
      <c r="D250" s="26" t="s">
        <v>342</v>
      </c>
      <c r="E250" s="28">
        <v>325677</v>
      </c>
      <c r="F250" s="28">
        <v>0</v>
      </c>
      <c r="G250" s="28">
        <v>325677</v>
      </c>
      <c r="H250" s="28">
        <v>263984.31</v>
      </c>
      <c r="I250" s="28">
        <v>263984.31</v>
      </c>
      <c r="J250" s="28">
        <v>169162.89</v>
      </c>
      <c r="K250" s="28">
        <v>169162.89</v>
      </c>
      <c r="L250" s="29">
        <v>0.51941920983059908</v>
      </c>
    </row>
    <row r="251" spans="1:12" x14ac:dyDescent="0.2">
      <c r="A251" s="26"/>
      <c r="B251" s="26"/>
      <c r="C251" s="26"/>
      <c r="D251" s="26" t="s">
        <v>343</v>
      </c>
      <c r="E251" s="28">
        <v>3236400</v>
      </c>
      <c r="F251" s="28">
        <v>0</v>
      </c>
      <c r="G251" s="28">
        <v>3236400</v>
      </c>
      <c r="H251" s="28">
        <v>3117412.3</v>
      </c>
      <c r="I251" s="28">
        <v>3092691.0999999996</v>
      </c>
      <c r="J251" s="28">
        <v>1257195.7</v>
      </c>
      <c r="K251" s="28">
        <v>1257195.7</v>
      </c>
      <c r="L251" s="29">
        <v>0.38845498084291186</v>
      </c>
    </row>
    <row r="252" spans="1:12" x14ac:dyDescent="0.2">
      <c r="A252" s="26"/>
      <c r="B252" s="26"/>
      <c r="C252" s="26"/>
      <c r="D252" s="26" t="s">
        <v>347</v>
      </c>
      <c r="E252" s="28">
        <v>1987375</v>
      </c>
      <c r="F252" s="28">
        <v>0</v>
      </c>
      <c r="G252" s="28">
        <v>1987375</v>
      </c>
      <c r="H252" s="28">
        <v>1977920.91</v>
      </c>
      <c r="I252" s="28">
        <v>1599310.11</v>
      </c>
      <c r="J252" s="28">
        <v>792139.2</v>
      </c>
      <c r="K252" s="28">
        <v>723423.49</v>
      </c>
      <c r="L252" s="29">
        <v>0.39858567205484619</v>
      </c>
    </row>
    <row r="253" spans="1:12" x14ac:dyDescent="0.2">
      <c r="A253" s="26"/>
      <c r="B253" s="26"/>
      <c r="C253" s="26" t="s">
        <v>398</v>
      </c>
      <c r="D253" s="26"/>
      <c r="E253" s="28">
        <v>5549452</v>
      </c>
      <c r="F253" s="28">
        <v>0</v>
      </c>
      <c r="G253" s="28">
        <v>5549452</v>
      </c>
      <c r="H253" s="28">
        <v>5359317.5199999996</v>
      </c>
      <c r="I253" s="28">
        <v>4955985.5199999996</v>
      </c>
      <c r="J253" s="28">
        <v>2218497.79</v>
      </c>
      <c r="K253" s="28">
        <v>2149782.08</v>
      </c>
      <c r="L253" s="29">
        <v>0.39976880419904526</v>
      </c>
    </row>
    <row r="254" spans="1:12" x14ac:dyDescent="0.2">
      <c r="A254" s="26"/>
      <c r="B254" s="26" t="s">
        <v>399</v>
      </c>
      <c r="C254" s="26"/>
      <c r="D254" s="26"/>
      <c r="E254" s="28">
        <v>5549452</v>
      </c>
      <c r="F254" s="28">
        <v>0</v>
      </c>
      <c r="G254" s="28">
        <v>5549452</v>
      </c>
      <c r="H254" s="28">
        <v>5359317.5199999996</v>
      </c>
      <c r="I254" s="28">
        <v>4955985.5199999996</v>
      </c>
      <c r="J254" s="28">
        <v>2218497.79</v>
      </c>
      <c r="K254" s="28">
        <v>2149782.08</v>
      </c>
      <c r="L254" s="29">
        <v>0.39976880419904526</v>
      </c>
    </row>
    <row r="255" spans="1:12" x14ac:dyDescent="0.2">
      <c r="A255" s="26"/>
      <c r="B255" s="26" t="s">
        <v>141</v>
      </c>
      <c r="C255" s="26" t="s">
        <v>304</v>
      </c>
      <c r="D255" s="26" t="s">
        <v>163</v>
      </c>
      <c r="E255" s="28">
        <v>20764160</v>
      </c>
      <c r="F255" s="28">
        <v>2063763.56</v>
      </c>
      <c r="G255" s="28">
        <v>22827923.559999999</v>
      </c>
      <c r="H255" s="28">
        <v>22801571.559999999</v>
      </c>
      <c r="I255" s="28">
        <v>22801571.559999999</v>
      </c>
      <c r="J255" s="28">
        <v>22801571.559999999</v>
      </c>
      <c r="K255" s="28">
        <v>22801571.559999999</v>
      </c>
      <c r="L255" s="29">
        <v>0.99884562431047497</v>
      </c>
    </row>
    <row r="256" spans="1:12" x14ac:dyDescent="0.2">
      <c r="A256" s="26"/>
      <c r="B256" s="26"/>
      <c r="C256" s="26"/>
      <c r="D256" s="26" t="s">
        <v>355</v>
      </c>
      <c r="E256" s="28">
        <v>200000</v>
      </c>
      <c r="F256" s="28">
        <v>969000</v>
      </c>
      <c r="G256" s="28">
        <v>1169000</v>
      </c>
      <c r="H256" s="28">
        <v>1169000</v>
      </c>
      <c r="I256" s="28">
        <v>1169000</v>
      </c>
      <c r="J256" s="28">
        <v>1069000</v>
      </c>
      <c r="K256" s="28">
        <v>1069000</v>
      </c>
      <c r="L256" s="29">
        <v>0.91445680068434565</v>
      </c>
    </row>
    <row r="257" spans="1:12" x14ac:dyDescent="0.2">
      <c r="A257" s="26"/>
      <c r="B257" s="26"/>
      <c r="C257" s="26" t="s">
        <v>675</v>
      </c>
      <c r="D257" s="26"/>
      <c r="E257" s="28">
        <v>20964160</v>
      </c>
      <c r="F257" s="28">
        <v>3032763.56</v>
      </c>
      <c r="G257" s="28">
        <v>23996923.559999999</v>
      </c>
      <c r="H257" s="28">
        <v>23970571.559999999</v>
      </c>
      <c r="I257" s="28">
        <v>23970571.559999999</v>
      </c>
      <c r="J257" s="28">
        <v>23870571.559999999</v>
      </c>
      <c r="K257" s="28">
        <v>23870571.559999999</v>
      </c>
      <c r="L257" s="29">
        <v>0.99473465839551978</v>
      </c>
    </row>
    <row r="258" spans="1:12" x14ac:dyDescent="0.2">
      <c r="A258" s="26"/>
      <c r="B258" s="26" t="s">
        <v>676</v>
      </c>
      <c r="C258" s="26"/>
      <c r="D258" s="26"/>
      <c r="E258" s="28">
        <v>20964160</v>
      </c>
      <c r="F258" s="28">
        <v>3032763.56</v>
      </c>
      <c r="G258" s="28">
        <v>23996923.559999999</v>
      </c>
      <c r="H258" s="28">
        <v>23970571.559999999</v>
      </c>
      <c r="I258" s="28">
        <v>23970571.559999999</v>
      </c>
      <c r="J258" s="28">
        <v>23870571.559999999</v>
      </c>
      <c r="K258" s="28">
        <v>23870571.559999999</v>
      </c>
      <c r="L258" s="29">
        <v>0.99473465839551978</v>
      </c>
    </row>
    <row r="259" spans="1:12" x14ac:dyDescent="0.2">
      <c r="A259" s="26" t="s">
        <v>193</v>
      </c>
      <c r="B259" s="26"/>
      <c r="C259" s="26"/>
      <c r="D259" s="26"/>
      <c r="E259" s="28">
        <v>49646247</v>
      </c>
      <c r="F259" s="28">
        <v>3357731.02</v>
      </c>
      <c r="G259" s="28">
        <v>53003978.019999996</v>
      </c>
      <c r="H259" s="28">
        <v>50506687.629999995</v>
      </c>
      <c r="I259" s="28">
        <v>49875207.060000002</v>
      </c>
      <c r="J259" s="28">
        <v>36736609.579999998</v>
      </c>
      <c r="K259" s="28">
        <v>34898006.57</v>
      </c>
      <c r="L259" s="29">
        <v>0.69309155562131908</v>
      </c>
    </row>
    <row r="260" spans="1:12" x14ac:dyDescent="0.2">
      <c r="A260" s="26" t="s">
        <v>341</v>
      </c>
      <c r="B260" s="26" t="s">
        <v>139</v>
      </c>
      <c r="C260" s="26" t="s">
        <v>302</v>
      </c>
      <c r="D260" s="26" t="s">
        <v>347</v>
      </c>
      <c r="E260" s="28">
        <v>0</v>
      </c>
      <c r="F260" s="28">
        <v>3311.66</v>
      </c>
      <c r="G260" s="28">
        <v>3311.66</v>
      </c>
      <c r="H260" s="28">
        <v>3311.66</v>
      </c>
      <c r="I260" s="28">
        <v>3311.66</v>
      </c>
      <c r="J260" s="28">
        <v>3311.66</v>
      </c>
      <c r="K260" s="28">
        <v>3311.66</v>
      </c>
      <c r="L260" s="29">
        <v>1</v>
      </c>
    </row>
    <row r="261" spans="1:12" x14ac:dyDescent="0.2">
      <c r="A261" s="26"/>
      <c r="B261" s="26"/>
      <c r="C261" s="26" t="s">
        <v>396</v>
      </c>
      <c r="D261" s="26"/>
      <c r="E261" s="28">
        <v>0</v>
      </c>
      <c r="F261" s="28">
        <v>3311.66</v>
      </c>
      <c r="G261" s="28">
        <v>3311.66</v>
      </c>
      <c r="H261" s="28">
        <v>3311.66</v>
      </c>
      <c r="I261" s="28">
        <v>3311.66</v>
      </c>
      <c r="J261" s="28">
        <v>3311.66</v>
      </c>
      <c r="K261" s="28">
        <v>3311.66</v>
      </c>
      <c r="L261" s="29">
        <v>1</v>
      </c>
    </row>
    <row r="262" spans="1:12" x14ac:dyDescent="0.2">
      <c r="A262" s="26"/>
      <c r="B262" s="26" t="s">
        <v>397</v>
      </c>
      <c r="C262" s="26"/>
      <c r="D262" s="26"/>
      <c r="E262" s="28">
        <v>0</v>
      </c>
      <c r="F262" s="28">
        <v>3311.66</v>
      </c>
      <c r="G262" s="28">
        <v>3311.66</v>
      </c>
      <c r="H262" s="28">
        <v>3311.66</v>
      </c>
      <c r="I262" s="28">
        <v>3311.66</v>
      </c>
      <c r="J262" s="28">
        <v>3311.66</v>
      </c>
      <c r="K262" s="28">
        <v>3311.66</v>
      </c>
      <c r="L262" s="29">
        <v>1</v>
      </c>
    </row>
    <row r="263" spans="1:12" x14ac:dyDescent="0.2">
      <c r="A263" s="26" t="s">
        <v>677</v>
      </c>
      <c r="B263" s="26"/>
      <c r="C263" s="26"/>
      <c r="D263" s="26"/>
      <c r="E263" s="28">
        <v>0</v>
      </c>
      <c r="F263" s="28">
        <v>3311.66</v>
      </c>
      <c r="G263" s="28">
        <v>3311.66</v>
      </c>
      <c r="H263" s="28">
        <v>3311.66</v>
      </c>
      <c r="I263" s="28">
        <v>3311.66</v>
      </c>
      <c r="J263" s="28">
        <v>3311.66</v>
      </c>
      <c r="K263" s="28">
        <v>3311.66</v>
      </c>
      <c r="L263" s="29">
        <v>1</v>
      </c>
    </row>
    <row r="264" spans="1:12" x14ac:dyDescent="0.2">
      <c r="A264" s="26" t="s">
        <v>142</v>
      </c>
      <c r="B264" s="26" t="s">
        <v>144</v>
      </c>
      <c r="C264" s="26" t="s">
        <v>195</v>
      </c>
      <c r="D264" s="26" t="s">
        <v>342</v>
      </c>
      <c r="E264" s="28">
        <v>100000</v>
      </c>
      <c r="F264" s="28">
        <v>-7200</v>
      </c>
      <c r="G264" s="28">
        <v>92800</v>
      </c>
      <c r="H264" s="28">
        <v>0</v>
      </c>
      <c r="I264" s="28">
        <v>0</v>
      </c>
      <c r="J264" s="28">
        <v>0</v>
      </c>
      <c r="K264" s="28">
        <v>0</v>
      </c>
      <c r="L264" s="29">
        <v>0</v>
      </c>
    </row>
    <row r="265" spans="1:12" x14ac:dyDescent="0.2">
      <c r="A265" s="26"/>
      <c r="B265" s="26"/>
      <c r="C265" s="26"/>
      <c r="D265" s="26" t="s">
        <v>343</v>
      </c>
      <c r="E265" s="28">
        <v>668700</v>
      </c>
      <c r="F265" s="28">
        <v>-75000</v>
      </c>
      <c r="G265" s="28">
        <v>593700</v>
      </c>
      <c r="H265" s="28">
        <v>277454.12</v>
      </c>
      <c r="I265" s="28">
        <v>273596.98000000004</v>
      </c>
      <c r="J265" s="28">
        <v>153200.1</v>
      </c>
      <c r="K265" s="28">
        <v>153200.1</v>
      </c>
      <c r="L265" s="29">
        <v>0.25804295098534613</v>
      </c>
    </row>
    <row r="266" spans="1:12" x14ac:dyDescent="0.2">
      <c r="A266" s="26"/>
      <c r="B266" s="26"/>
      <c r="C266" s="26"/>
      <c r="D266" s="26" t="s">
        <v>163</v>
      </c>
      <c r="E266" s="28">
        <v>8011500</v>
      </c>
      <c r="F266" s="28">
        <v>0</v>
      </c>
      <c r="G266" s="28">
        <v>8011500</v>
      </c>
      <c r="H266" s="28">
        <v>7972400</v>
      </c>
      <c r="I266" s="28">
        <v>7972400</v>
      </c>
      <c r="J266" s="28">
        <v>4837500</v>
      </c>
      <c r="K266" s="28">
        <v>270500</v>
      </c>
      <c r="L266" s="29">
        <v>0.60381950945515817</v>
      </c>
    </row>
    <row r="267" spans="1:12" x14ac:dyDescent="0.2">
      <c r="A267" s="26"/>
      <c r="B267" s="26"/>
      <c r="C267" s="26"/>
      <c r="D267" s="26" t="s">
        <v>347</v>
      </c>
      <c r="E267" s="28">
        <v>401715</v>
      </c>
      <c r="F267" s="28">
        <v>0</v>
      </c>
      <c r="G267" s="28">
        <v>401715</v>
      </c>
      <c r="H267" s="28">
        <v>312822.44</v>
      </c>
      <c r="I267" s="28">
        <v>312822.44</v>
      </c>
      <c r="J267" s="28">
        <v>3388.46</v>
      </c>
      <c r="K267" s="28">
        <v>3388.46</v>
      </c>
      <c r="L267" s="29">
        <v>8.4349850018047619E-3</v>
      </c>
    </row>
    <row r="268" spans="1:12" x14ac:dyDescent="0.2">
      <c r="A268" s="26"/>
      <c r="B268" s="26"/>
      <c r="C268" s="26" t="s">
        <v>196</v>
      </c>
      <c r="D268" s="26"/>
      <c r="E268" s="28">
        <v>9181915</v>
      </c>
      <c r="F268" s="28">
        <v>-82200</v>
      </c>
      <c r="G268" s="28">
        <v>9099715</v>
      </c>
      <c r="H268" s="28">
        <v>8562676.5600000005</v>
      </c>
      <c r="I268" s="28">
        <v>8558819.4199999999</v>
      </c>
      <c r="J268" s="28">
        <v>4994088.5599999996</v>
      </c>
      <c r="K268" s="28">
        <v>427088.56</v>
      </c>
      <c r="L268" s="29">
        <v>0.54881812891942217</v>
      </c>
    </row>
    <row r="269" spans="1:12" x14ac:dyDescent="0.2">
      <c r="A269" s="26"/>
      <c r="B269" s="26" t="s">
        <v>197</v>
      </c>
      <c r="C269" s="26"/>
      <c r="D269" s="26"/>
      <c r="E269" s="28">
        <v>9181915</v>
      </c>
      <c r="F269" s="28">
        <v>-82200</v>
      </c>
      <c r="G269" s="28">
        <v>9099715</v>
      </c>
      <c r="H269" s="28">
        <v>8562676.5600000005</v>
      </c>
      <c r="I269" s="28">
        <v>8558819.4199999999</v>
      </c>
      <c r="J269" s="28">
        <v>4994088.5599999996</v>
      </c>
      <c r="K269" s="28">
        <v>427088.56</v>
      </c>
      <c r="L269" s="29">
        <v>0.54881812891942217</v>
      </c>
    </row>
    <row r="270" spans="1:12" x14ac:dyDescent="0.2">
      <c r="A270" s="26"/>
      <c r="B270" s="26" t="s">
        <v>206</v>
      </c>
      <c r="C270" s="26" t="s">
        <v>315</v>
      </c>
      <c r="D270" s="26" t="s">
        <v>342</v>
      </c>
      <c r="E270" s="28">
        <v>455098</v>
      </c>
      <c r="F270" s="28">
        <v>7200</v>
      </c>
      <c r="G270" s="28">
        <v>462298</v>
      </c>
      <c r="H270" s="28">
        <v>408563.72000000003</v>
      </c>
      <c r="I270" s="28">
        <v>408563.72000000003</v>
      </c>
      <c r="J270" s="28">
        <v>299844.52999999997</v>
      </c>
      <c r="K270" s="28">
        <v>299844.52999999997</v>
      </c>
      <c r="L270" s="29">
        <v>0.64859577588481887</v>
      </c>
    </row>
    <row r="271" spans="1:12" x14ac:dyDescent="0.2">
      <c r="A271" s="26"/>
      <c r="B271" s="26"/>
      <c r="C271" s="26"/>
      <c r="D271" s="26" t="s">
        <v>343</v>
      </c>
      <c r="E271" s="28">
        <v>155343</v>
      </c>
      <c r="F271" s="28">
        <v>-15000</v>
      </c>
      <c r="G271" s="28">
        <v>140343</v>
      </c>
      <c r="H271" s="28">
        <v>104117.29000000001</v>
      </c>
      <c r="I271" s="28">
        <v>104117.29000000001</v>
      </c>
      <c r="J271" s="28">
        <v>37974.659999999996</v>
      </c>
      <c r="K271" s="28">
        <v>37974.659999999996</v>
      </c>
      <c r="L271" s="29">
        <v>0.27058463906286739</v>
      </c>
    </row>
    <row r="272" spans="1:12" x14ac:dyDescent="0.2">
      <c r="A272" s="26"/>
      <c r="B272" s="26"/>
      <c r="C272" s="26"/>
      <c r="D272" s="26" t="s">
        <v>354</v>
      </c>
      <c r="E272" s="28">
        <v>200</v>
      </c>
      <c r="F272" s="28">
        <v>0</v>
      </c>
      <c r="G272" s="28">
        <v>200</v>
      </c>
      <c r="H272" s="28">
        <v>0</v>
      </c>
      <c r="I272" s="28">
        <v>0</v>
      </c>
      <c r="J272" s="28">
        <v>0</v>
      </c>
      <c r="K272" s="28">
        <v>0</v>
      </c>
      <c r="L272" s="29">
        <v>0</v>
      </c>
    </row>
    <row r="273" spans="1:12" x14ac:dyDescent="0.2">
      <c r="A273" s="26"/>
      <c r="B273" s="26"/>
      <c r="C273" s="26"/>
      <c r="D273" s="26" t="s">
        <v>163</v>
      </c>
      <c r="E273" s="28">
        <v>2407500</v>
      </c>
      <c r="F273" s="28">
        <v>90000</v>
      </c>
      <c r="G273" s="28">
        <v>2497500</v>
      </c>
      <c r="H273" s="28">
        <v>2407500</v>
      </c>
      <c r="I273" s="28">
        <v>2407500</v>
      </c>
      <c r="J273" s="28">
        <v>2407500</v>
      </c>
      <c r="K273" s="28">
        <v>2407500</v>
      </c>
      <c r="L273" s="29">
        <v>0.963963963963964</v>
      </c>
    </row>
    <row r="274" spans="1:12" x14ac:dyDescent="0.2">
      <c r="A274" s="26"/>
      <c r="B274" s="26"/>
      <c r="C274" s="26" t="s">
        <v>330</v>
      </c>
      <c r="D274" s="26"/>
      <c r="E274" s="28">
        <v>3018141</v>
      </c>
      <c r="F274" s="28">
        <v>82200</v>
      </c>
      <c r="G274" s="28">
        <v>3100341</v>
      </c>
      <c r="H274" s="28">
        <v>2920181.01</v>
      </c>
      <c r="I274" s="28">
        <v>2920181.01</v>
      </c>
      <c r="J274" s="28">
        <v>2745319.19</v>
      </c>
      <c r="K274" s="28">
        <v>2745319.19</v>
      </c>
      <c r="L274" s="29">
        <v>0.88548943164638982</v>
      </c>
    </row>
    <row r="275" spans="1:12" x14ac:dyDescent="0.2">
      <c r="A275" s="26"/>
      <c r="B275" s="26" t="s">
        <v>208</v>
      </c>
      <c r="C275" s="26"/>
      <c r="D275" s="26"/>
      <c r="E275" s="28">
        <v>3018141</v>
      </c>
      <c r="F275" s="28">
        <v>82200</v>
      </c>
      <c r="G275" s="28">
        <v>3100341</v>
      </c>
      <c r="H275" s="28">
        <v>2920181.01</v>
      </c>
      <c r="I275" s="28">
        <v>2920181.01</v>
      </c>
      <c r="J275" s="28">
        <v>2745319.19</v>
      </c>
      <c r="K275" s="28">
        <v>2745319.19</v>
      </c>
      <c r="L275" s="29">
        <v>0.88548943164638982</v>
      </c>
    </row>
    <row r="276" spans="1:12" x14ac:dyDescent="0.2">
      <c r="A276" s="26" t="s">
        <v>198</v>
      </c>
      <c r="B276" s="26"/>
      <c r="C276" s="26"/>
      <c r="D276" s="26"/>
      <c r="E276" s="28">
        <v>12200056</v>
      </c>
      <c r="F276" s="28">
        <v>0</v>
      </c>
      <c r="G276" s="28">
        <v>12200056</v>
      </c>
      <c r="H276" s="28">
        <v>11482857.57</v>
      </c>
      <c r="I276" s="28">
        <v>11479000.43</v>
      </c>
      <c r="J276" s="28">
        <v>7739407.75</v>
      </c>
      <c r="K276" s="28">
        <v>3172407.75</v>
      </c>
      <c r="L276" s="29">
        <v>0.63437477254202768</v>
      </c>
    </row>
    <row r="277" spans="1:12" x14ac:dyDescent="0.2">
      <c r="A277" s="26" t="s">
        <v>162</v>
      </c>
      <c r="B277" s="26" t="s">
        <v>144</v>
      </c>
      <c r="C277" s="26" t="s">
        <v>195</v>
      </c>
      <c r="D277" s="26" t="s">
        <v>347</v>
      </c>
      <c r="E277" s="28">
        <v>1561737</v>
      </c>
      <c r="F277" s="28">
        <v>5719128.5899999999</v>
      </c>
      <c r="G277" s="28">
        <v>7280865.5899999999</v>
      </c>
      <c r="H277" s="28">
        <v>6843767.3200000003</v>
      </c>
      <c r="I277" s="28">
        <v>6835973.8399999999</v>
      </c>
      <c r="J277" s="28">
        <v>5150632.7200000007</v>
      </c>
      <c r="K277" s="28">
        <v>5150632.7200000007</v>
      </c>
      <c r="L277" s="29">
        <v>0.70742038241637162</v>
      </c>
    </row>
    <row r="278" spans="1:12" x14ac:dyDescent="0.2">
      <c r="A278" s="26"/>
      <c r="B278" s="26"/>
      <c r="C278" s="26" t="s">
        <v>196</v>
      </c>
      <c r="D278" s="26"/>
      <c r="E278" s="28">
        <v>1561737</v>
      </c>
      <c r="F278" s="28">
        <v>5719128.5899999999</v>
      </c>
      <c r="G278" s="28">
        <v>7280865.5899999999</v>
      </c>
      <c r="H278" s="28">
        <v>6843767.3200000003</v>
      </c>
      <c r="I278" s="28">
        <v>6835973.8399999999</v>
      </c>
      <c r="J278" s="28">
        <v>5150632.7200000007</v>
      </c>
      <c r="K278" s="28">
        <v>5150632.7200000007</v>
      </c>
      <c r="L278" s="29">
        <v>0.70742038241637162</v>
      </c>
    </row>
    <row r="279" spans="1:12" x14ac:dyDescent="0.2">
      <c r="A279" s="26"/>
      <c r="B279" s="26" t="s">
        <v>197</v>
      </c>
      <c r="C279" s="26"/>
      <c r="D279" s="26"/>
      <c r="E279" s="28">
        <v>1561737</v>
      </c>
      <c r="F279" s="28">
        <v>5719128.5899999999</v>
      </c>
      <c r="G279" s="28">
        <v>7280865.5899999999</v>
      </c>
      <c r="H279" s="28">
        <v>6843767.3200000003</v>
      </c>
      <c r="I279" s="28">
        <v>6835973.8399999999</v>
      </c>
      <c r="J279" s="28">
        <v>5150632.7200000007</v>
      </c>
      <c r="K279" s="28">
        <v>5150632.7200000007</v>
      </c>
      <c r="L279" s="29">
        <v>0.70742038241637162</v>
      </c>
    </row>
    <row r="280" spans="1:12" x14ac:dyDescent="0.2">
      <c r="A280" s="26" t="s">
        <v>678</v>
      </c>
      <c r="B280" s="26"/>
      <c r="C280" s="26"/>
      <c r="D280" s="26"/>
      <c r="E280" s="28">
        <v>1561737</v>
      </c>
      <c r="F280" s="28">
        <v>5719128.5899999999</v>
      </c>
      <c r="G280" s="28">
        <v>7280865.5899999999</v>
      </c>
      <c r="H280" s="28">
        <v>6843767.3200000003</v>
      </c>
      <c r="I280" s="28">
        <v>6835973.8399999999</v>
      </c>
      <c r="J280" s="28">
        <v>5150632.7200000007</v>
      </c>
      <c r="K280" s="28">
        <v>5150632.7200000007</v>
      </c>
      <c r="L280" s="29">
        <v>0.70742038241637162</v>
      </c>
    </row>
    <row r="281" spans="1:12" x14ac:dyDescent="0.2">
      <c r="A281" s="26" t="s">
        <v>145</v>
      </c>
      <c r="B281" s="26" t="s">
        <v>123</v>
      </c>
      <c r="C281" s="26" t="s">
        <v>318</v>
      </c>
      <c r="D281" s="26" t="s">
        <v>342</v>
      </c>
      <c r="E281" s="28">
        <v>146762</v>
      </c>
      <c r="F281" s="28">
        <v>0</v>
      </c>
      <c r="G281" s="28">
        <v>146762</v>
      </c>
      <c r="H281" s="28">
        <v>120770.4</v>
      </c>
      <c r="I281" s="28">
        <v>120770.4</v>
      </c>
      <c r="J281" s="28">
        <v>78634.539999999994</v>
      </c>
      <c r="K281" s="28">
        <v>78634.539999999994</v>
      </c>
      <c r="L281" s="29">
        <v>0.53579632329894655</v>
      </c>
    </row>
    <row r="282" spans="1:12" x14ac:dyDescent="0.2">
      <c r="A282" s="26"/>
      <c r="B282" s="26"/>
      <c r="C282" s="26"/>
      <c r="D282" s="26" t="s">
        <v>343</v>
      </c>
      <c r="E282" s="28">
        <v>1110322</v>
      </c>
      <c r="F282" s="28">
        <v>0</v>
      </c>
      <c r="G282" s="28">
        <v>1110322</v>
      </c>
      <c r="H282" s="28">
        <v>994588.72</v>
      </c>
      <c r="I282" s="28">
        <v>992551.96</v>
      </c>
      <c r="J282" s="28">
        <v>558966.94999999995</v>
      </c>
      <c r="K282" s="28">
        <v>503660.13</v>
      </c>
      <c r="L282" s="29">
        <v>0.50342778941604327</v>
      </c>
    </row>
    <row r="283" spans="1:12" x14ac:dyDescent="0.2">
      <c r="A283" s="26"/>
      <c r="B283" s="26"/>
      <c r="C283" s="26"/>
      <c r="D283" s="26" t="s">
        <v>163</v>
      </c>
      <c r="E283" s="28">
        <v>203565</v>
      </c>
      <c r="F283" s="28">
        <v>0</v>
      </c>
      <c r="G283" s="28">
        <v>203565</v>
      </c>
      <c r="H283" s="28">
        <v>191325</v>
      </c>
      <c r="I283" s="28">
        <v>191325</v>
      </c>
      <c r="J283" s="28">
        <v>184825</v>
      </c>
      <c r="K283" s="28">
        <v>184825</v>
      </c>
      <c r="L283" s="29">
        <v>0.90794095252130769</v>
      </c>
    </row>
    <row r="284" spans="1:12" x14ac:dyDescent="0.2">
      <c r="A284" s="26"/>
      <c r="B284" s="26"/>
      <c r="C284" s="26"/>
      <c r="D284" s="26" t="s">
        <v>347</v>
      </c>
      <c r="E284" s="28">
        <v>20000</v>
      </c>
      <c r="F284" s="28">
        <v>0</v>
      </c>
      <c r="G284" s="28">
        <v>20000</v>
      </c>
      <c r="H284" s="28">
        <v>20000</v>
      </c>
      <c r="I284" s="28">
        <v>0</v>
      </c>
      <c r="J284" s="28">
        <v>0</v>
      </c>
      <c r="K284" s="28">
        <v>0</v>
      </c>
      <c r="L284" s="29">
        <v>0</v>
      </c>
    </row>
    <row r="285" spans="1:12" x14ac:dyDescent="0.2">
      <c r="A285" s="26"/>
      <c r="B285" s="26"/>
      <c r="C285" s="26" t="s">
        <v>331</v>
      </c>
      <c r="D285" s="26"/>
      <c r="E285" s="28">
        <v>1480649</v>
      </c>
      <c r="F285" s="28">
        <v>0</v>
      </c>
      <c r="G285" s="28">
        <v>1480649</v>
      </c>
      <c r="H285" s="28">
        <v>1326684.1199999999</v>
      </c>
      <c r="I285" s="28">
        <v>1304647.3599999999</v>
      </c>
      <c r="J285" s="28">
        <v>822426.49</v>
      </c>
      <c r="K285" s="28">
        <v>767119.67</v>
      </c>
      <c r="L285" s="29">
        <v>0.5554500019923696</v>
      </c>
    </row>
    <row r="286" spans="1:12" x14ac:dyDescent="0.2">
      <c r="A286" s="26"/>
      <c r="B286" s="26" t="s">
        <v>182</v>
      </c>
      <c r="C286" s="26"/>
      <c r="D286" s="26"/>
      <c r="E286" s="28">
        <v>1480649</v>
      </c>
      <c r="F286" s="28">
        <v>0</v>
      </c>
      <c r="G286" s="28">
        <v>1480649</v>
      </c>
      <c r="H286" s="28">
        <v>1326684.1199999999</v>
      </c>
      <c r="I286" s="28">
        <v>1304647.3599999999</v>
      </c>
      <c r="J286" s="28">
        <v>822426.49</v>
      </c>
      <c r="K286" s="28">
        <v>767119.67</v>
      </c>
      <c r="L286" s="29">
        <v>0.5554500019923696</v>
      </c>
    </row>
    <row r="287" spans="1:12" x14ac:dyDescent="0.2">
      <c r="A287" s="26"/>
      <c r="B287" s="26" t="s">
        <v>124</v>
      </c>
      <c r="C287" s="26" t="s">
        <v>338</v>
      </c>
      <c r="D287" s="26" t="s">
        <v>342</v>
      </c>
      <c r="E287" s="28">
        <v>373322</v>
      </c>
      <c r="F287" s="28">
        <v>0</v>
      </c>
      <c r="G287" s="28">
        <v>373322</v>
      </c>
      <c r="H287" s="28">
        <v>306275.51</v>
      </c>
      <c r="I287" s="28">
        <v>306275.51</v>
      </c>
      <c r="J287" s="28">
        <v>189653.63999999998</v>
      </c>
      <c r="K287" s="28">
        <v>189653.63999999998</v>
      </c>
      <c r="L287" s="29">
        <v>0.50801624335024453</v>
      </c>
    </row>
    <row r="288" spans="1:12" x14ac:dyDescent="0.2">
      <c r="A288" s="26"/>
      <c r="B288" s="26"/>
      <c r="C288" s="26"/>
      <c r="D288" s="26" t="s">
        <v>343</v>
      </c>
      <c r="E288" s="28">
        <v>412190</v>
      </c>
      <c r="F288" s="28">
        <v>0</v>
      </c>
      <c r="G288" s="28">
        <v>412190</v>
      </c>
      <c r="H288" s="28">
        <v>301619.02999999997</v>
      </c>
      <c r="I288" s="28">
        <v>282434.14</v>
      </c>
      <c r="J288" s="28">
        <v>151547.20000000001</v>
      </c>
      <c r="K288" s="28">
        <v>147913.56</v>
      </c>
      <c r="L288" s="29">
        <v>0.36766345617312407</v>
      </c>
    </row>
    <row r="289" spans="1:12" x14ac:dyDescent="0.2">
      <c r="A289" s="26"/>
      <c r="B289" s="26"/>
      <c r="C289" s="26"/>
      <c r="D289" s="26" t="s">
        <v>163</v>
      </c>
      <c r="E289" s="28">
        <v>160500</v>
      </c>
      <c r="F289" s="28">
        <v>0</v>
      </c>
      <c r="G289" s="28">
        <v>160500</v>
      </c>
      <c r="H289" s="28">
        <v>105984.42</v>
      </c>
      <c r="I289" s="28">
        <v>105984.42</v>
      </c>
      <c r="J289" s="28">
        <v>94984.42</v>
      </c>
      <c r="K289" s="28">
        <v>76484.42</v>
      </c>
      <c r="L289" s="29">
        <v>0.59180323987538941</v>
      </c>
    </row>
    <row r="290" spans="1:12" x14ac:dyDescent="0.2">
      <c r="A290" s="26"/>
      <c r="B290" s="26"/>
      <c r="C290" s="26" t="s">
        <v>340</v>
      </c>
      <c r="D290" s="26"/>
      <c r="E290" s="28">
        <v>946012</v>
      </c>
      <c r="F290" s="28">
        <v>0</v>
      </c>
      <c r="G290" s="28">
        <v>946012</v>
      </c>
      <c r="H290" s="28">
        <v>713878.96000000008</v>
      </c>
      <c r="I290" s="28">
        <v>694694.07000000007</v>
      </c>
      <c r="J290" s="28">
        <v>436185.25999999995</v>
      </c>
      <c r="K290" s="28">
        <v>414051.61999999994</v>
      </c>
      <c r="L290" s="29">
        <v>0.46107793558644083</v>
      </c>
    </row>
    <row r="291" spans="1:12" x14ac:dyDescent="0.2">
      <c r="A291" s="26"/>
      <c r="B291" s="26" t="s">
        <v>183</v>
      </c>
      <c r="C291" s="26"/>
      <c r="D291" s="26"/>
      <c r="E291" s="28">
        <v>946012</v>
      </c>
      <c r="F291" s="28">
        <v>0</v>
      </c>
      <c r="G291" s="28">
        <v>946012</v>
      </c>
      <c r="H291" s="28">
        <v>713878.96000000008</v>
      </c>
      <c r="I291" s="28">
        <v>694694.07000000007</v>
      </c>
      <c r="J291" s="28">
        <v>436185.25999999995</v>
      </c>
      <c r="K291" s="28">
        <v>414051.61999999994</v>
      </c>
      <c r="L291" s="29">
        <v>0.46107793558644083</v>
      </c>
    </row>
    <row r="292" spans="1:12" x14ac:dyDescent="0.2">
      <c r="A292" s="26"/>
      <c r="B292" s="26" t="s">
        <v>146</v>
      </c>
      <c r="C292" s="26" t="s">
        <v>316</v>
      </c>
      <c r="D292" s="26" t="s">
        <v>342</v>
      </c>
      <c r="E292" s="28">
        <v>7375217</v>
      </c>
      <c r="F292" s="28">
        <v>-70000</v>
      </c>
      <c r="G292" s="28">
        <v>7305217</v>
      </c>
      <c r="H292" s="28">
        <v>6608039.3599999994</v>
      </c>
      <c r="I292" s="28">
        <v>6608039.3599999994</v>
      </c>
      <c r="J292" s="28">
        <v>4592599.2100000009</v>
      </c>
      <c r="K292" s="28">
        <v>4592599.2100000009</v>
      </c>
      <c r="L292" s="29">
        <v>0.62867389291789699</v>
      </c>
    </row>
    <row r="293" spans="1:12" x14ac:dyDescent="0.2">
      <c r="A293" s="26"/>
      <c r="B293" s="26"/>
      <c r="C293" s="26"/>
      <c r="D293" s="26" t="s">
        <v>343</v>
      </c>
      <c r="E293" s="28">
        <v>26898739</v>
      </c>
      <c r="F293" s="28">
        <v>0</v>
      </c>
      <c r="G293" s="28">
        <v>26898739</v>
      </c>
      <c r="H293" s="28">
        <v>26581032.829999998</v>
      </c>
      <c r="I293" s="28">
        <v>26573953.149999999</v>
      </c>
      <c r="J293" s="28">
        <v>12824657.98</v>
      </c>
      <c r="K293" s="28">
        <v>12820308.460000001</v>
      </c>
      <c r="L293" s="29">
        <v>0.4767754347146162</v>
      </c>
    </row>
    <row r="294" spans="1:12" x14ac:dyDescent="0.2">
      <c r="A294" s="26"/>
      <c r="B294" s="26"/>
      <c r="C294" s="26"/>
      <c r="D294" s="26" t="s">
        <v>163</v>
      </c>
      <c r="E294" s="28">
        <v>2067960</v>
      </c>
      <c r="F294" s="28">
        <v>-86778</v>
      </c>
      <c r="G294" s="28">
        <v>1981182</v>
      </c>
      <c r="H294" s="28">
        <v>1841176.74</v>
      </c>
      <c r="I294" s="28">
        <v>1184625.7</v>
      </c>
      <c r="J294" s="28">
        <v>1156242.7</v>
      </c>
      <c r="K294" s="28">
        <v>1125461.76</v>
      </c>
      <c r="L294" s="29">
        <v>0.58361256058252087</v>
      </c>
    </row>
    <row r="295" spans="1:12" x14ac:dyDescent="0.2">
      <c r="A295" s="26"/>
      <c r="B295" s="26"/>
      <c r="C295" s="26"/>
      <c r="D295" s="26" t="s">
        <v>347</v>
      </c>
      <c r="E295" s="28">
        <v>53000</v>
      </c>
      <c r="F295" s="28">
        <v>8643.7799999999988</v>
      </c>
      <c r="G295" s="28">
        <v>61643.78</v>
      </c>
      <c r="H295" s="28">
        <v>13471.68</v>
      </c>
      <c r="I295" s="28">
        <v>13471.68</v>
      </c>
      <c r="J295" s="28">
        <v>5119.05</v>
      </c>
      <c r="K295" s="28">
        <v>2763.13</v>
      </c>
      <c r="L295" s="29">
        <v>8.3042441589402854E-2</v>
      </c>
    </row>
    <row r="296" spans="1:12" x14ac:dyDescent="0.2">
      <c r="A296" s="26"/>
      <c r="B296" s="26"/>
      <c r="C296" s="26" t="s">
        <v>332</v>
      </c>
      <c r="D296" s="26"/>
      <c r="E296" s="28">
        <v>36394916</v>
      </c>
      <c r="F296" s="28">
        <v>-148134.22</v>
      </c>
      <c r="G296" s="28">
        <v>36246781.780000001</v>
      </c>
      <c r="H296" s="28">
        <v>35043720.609999999</v>
      </c>
      <c r="I296" s="28">
        <v>34380089.890000001</v>
      </c>
      <c r="J296" s="28">
        <v>18578618.940000001</v>
      </c>
      <c r="K296" s="28">
        <v>18541132.560000002</v>
      </c>
      <c r="L296" s="29">
        <v>0.51255913015293353</v>
      </c>
    </row>
    <row r="297" spans="1:12" x14ac:dyDescent="0.2">
      <c r="A297" s="26"/>
      <c r="B297" s="26" t="s">
        <v>199</v>
      </c>
      <c r="C297" s="26"/>
      <c r="D297" s="26"/>
      <c r="E297" s="28">
        <v>36394916</v>
      </c>
      <c r="F297" s="28">
        <v>-148134.22</v>
      </c>
      <c r="G297" s="28">
        <v>36246781.780000001</v>
      </c>
      <c r="H297" s="28">
        <v>35043720.609999999</v>
      </c>
      <c r="I297" s="28">
        <v>34380089.890000001</v>
      </c>
      <c r="J297" s="28">
        <v>18578618.940000001</v>
      </c>
      <c r="K297" s="28">
        <v>18541132.560000002</v>
      </c>
      <c r="L297" s="29">
        <v>0.51255913015293353</v>
      </c>
    </row>
    <row r="298" spans="1:12" x14ac:dyDescent="0.2">
      <c r="A298" s="26"/>
      <c r="B298" s="26" t="s">
        <v>147</v>
      </c>
      <c r="C298" s="26" t="s">
        <v>317</v>
      </c>
      <c r="D298" s="26" t="s">
        <v>342</v>
      </c>
      <c r="E298" s="28">
        <v>1740500</v>
      </c>
      <c r="F298" s="28">
        <v>0</v>
      </c>
      <c r="G298" s="28">
        <v>1740500</v>
      </c>
      <c r="H298" s="28">
        <v>1419118.4</v>
      </c>
      <c r="I298" s="28">
        <v>1419118.4</v>
      </c>
      <c r="J298" s="28">
        <v>1048179.43</v>
      </c>
      <c r="K298" s="28">
        <v>1048179.43</v>
      </c>
      <c r="L298" s="29">
        <v>0.60222891697787995</v>
      </c>
    </row>
    <row r="299" spans="1:12" x14ac:dyDescent="0.2">
      <c r="A299" s="26"/>
      <c r="B299" s="26"/>
      <c r="C299" s="26"/>
      <c r="D299" s="26" t="s">
        <v>343</v>
      </c>
      <c r="E299" s="28">
        <v>4129926</v>
      </c>
      <c r="F299" s="28">
        <v>34682.879999999997</v>
      </c>
      <c r="G299" s="28">
        <v>4164608.88</v>
      </c>
      <c r="H299" s="28">
        <v>3919459.9</v>
      </c>
      <c r="I299" s="28">
        <v>3889673.33</v>
      </c>
      <c r="J299" s="28">
        <v>2269879.5</v>
      </c>
      <c r="K299" s="28">
        <v>2268471.3600000003</v>
      </c>
      <c r="L299" s="29">
        <v>0.54504025837835701</v>
      </c>
    </row>
    <row r="300" spans="1:12" x14ac:dyDescent="0.2">
      <c r="A300" s="26"/>
      <c r="B300" s="26"/>
      <c r="C300" s="26"/>
      <c r="D300" s="26" t="s">
        <v>163</v>
      </c>
      <c r="E300" s="28">
        <v>860365</v>
      </c>
      <c r="F300" s="28">
        <v>6000</v>
      </c>
      <c r="G300" s="28">
        <v>866365</v>
      </c>
      <c r="H300" s="28">
        <v>798185.74</v>
      </c>
      <c r="I300" s="28">
        <v>349241.52</v>
      </c>
      <c r="J300" s="28">
        <v>318068.02</v>
      </c>
      <c r="K300" s="28">
        <v>318068.02</v>
      </c>
      <c r="L300" s="29">
        <v>0.36712935079325693</v>
      </c>
    </row>
    <row r="301" spans="1:12" x14ac:dyDescent="0.2">
      <c r="A301" s="26"/>
      <c r="B301" s="26"/>
      <c r="C301" s="26"/>
      <c r="D301" s="26" t="s">
        <v>347</v>
      </c>
      <c r="E301" s="28">
        <v>2421461</v>
      </c>
      <c r="F301" s="28">
        <v>282548.77</v>
      </c>
      <c r="G301" s="28">
        <v>2704009.77</v>
      </c>
      <c r="H301" s="28">
        <v>2603792.5</v>
      </c>
      <c r="I301" s="28">
        <v>2603792.5</v>
      </c>
      <c r="J301" s="28">
        <v>1848969.93</v>
      </c>
      <c r="K301" s="28">
        <v>1848969.93</v>
      </c>
      <c r="L301" s="29">
        <v>0.68378818394579988</v>
      </c>
    </row>
    <row r="302" spans="1:12" x14ac:dyDescent="0.2">
      <c r="A302" s="26"/>
      <c r="B302" s="26"/>
      <c r="C302" s="26" t="s">
        <v>333</v>
      </c>
      <c r="D302" s="26"/>
      <c r="E302" s="28">
        <v>9152252</v>
      </c>
      <c r="F302" s="28">
        <v>323231.65000000002</v>
      </c>
      <c r="G302" s="28">
        <v>9475483.6500000004</v>
      </c>
      <c r="H302" s="28">
        <v>8740556.5399999991</v>
      </c>
      <c r="I302" s="28">
        <v>8261825.75</v>
      </c>
      <c r="J302" s="28">
        <v>5485096.8799999999</v>
      </c>
      <c r="K302" s="28">
        <v>5483688.7400000002</v>
      </c>
      <c r="L302" s="29">
        <v>0.57887249691998566</v>
      </c>
    </row>
    <row r="303" spans="1:12" x14ac:dyDescent="0.2">
      <c r="A303" s="26"/>
      <c r="B303" s="26" t="s">
        <v>200</v>
      </c>
      <c r="C303" s="26"/>
      <c r="D303" s="26"/>
      <c r="E303" s="28">
        <v>9152252</v>
      </c>
      <c r="F303" s="28">
        <v>323231.65000000002</v>
      </c>
      <c r="G303" s="28">
        <v>9475483.6500000004</v>
      </c>
      <c r="H303" s="28">
        <v>8740556.5399999991</v>
      </c>
      <c r="I303" s="28">
        <v>8261825.75</v>
      </c>
      <c r="J303" s="28">
        <v>5485096.8799999999</v>
      </c>
      <c r="K303" s="28">
        <v>5483688.7400000002</v>
      </c>
      <c r="L303" s="29">
        <v>0.57887249691998566</v>
      </c>
    </row>
    <row r="304" spans="1:12" x14ac:dyDescent="0.2">
      <c r="A304" s="26"/>
      <c r="B304" s="26" t="s">
        <v>148</v>
      </c>
      <c r="C304" s="26" t="s">
        <v>328</v>
      </c>
      <c r="D304" s="26" t="s">
        <v>342</v>
      </c>
      <c r="E304" s="28">
        <v>669989</v>
      </c>
      <c r="F304" s="28">
        <v>0</v>
      </c>
      <c r="G304" s="28">
        <v>669989</v>
      </c>
      <c r="H304" s="28">
        <v>632082</v>
      </c>
      <c r="I304" s="28">
        <v>632082</v>
      </c>
      <c r="J304" s="28">
        <v>428075.06</v>
      </c>
      <c r="K304" s="28">
        <v>428075.06</v>
      </c>
      <c r="L304" s="29">
        <v>0.63892848987072925</v>
      </c>
    </row>
    <row r="305" spans="1:12" x14ac:dyDescent="0.2">
      <c r="A305" s="26"/>
      <c r="B305" s="26"/>
      <c r="C305" s="26"/>
      <c r="D305" s="26" t="s">
        <v>343</v>
      </c>
      <c r="E305" s="28">
        <v>186198</v>
      </c>
      <c r="F305" s="28">
        <v>0</v>
      </c>
      <c r="G305" s="28">
        <v>186198</v>
      </c>
      <c r="H305" s="28">
        <v>159477.28</v>
      </c>
      <c r="I305" s="28">
        <v>159477.28</v>
      </c>
      <c r="J305" s="28">
        <v>62954.97</v>
      </c>
      <c r="K305" s="28">
        <v>62954.97</v>
      </c>
      <c r="L305" s="29">
        <v>0.33810765958818034</v>
      </c>
    </row>
    <row r="306" spans="1:12" x14ac:dyDescent="0.2">
      <c r="A306" s="26"/>
      <c r="B306" s="26"/>
      <c r="C306" s="26"/>
      <c r="D306" s="26" t="s">
        <v>354</v>
      </c>
      <c r="E306" s="28">
        <v>1500</v>
      </c>
      <c r="F306" s="28">
        <v>0</v>
      </c>
      <c r="G306" s="28">
        <v>1500</v>
      </c>
      <c r="H306" s="28">
        <v>0</v>
      </c>
      <c r="I306" s="28">
        <v>0</v>
      </c>
      <c r="J306" s="28">
        <v>0</v>
      </c>
      <c r="K306" s="28">
        <v>0</v>
      </c>
      <c r="L306" s="29">
        <v>0</v>
      </c>
    </row>
    <row r="307" spans="1:12" x14ac:dyDescent="0.2">
      <c r="A307" s="26"/>
      <c r="B307" s="26"/>
      <c r="C307" s="26" t="s">
        <v>400</v>
      </c>
      <c r="D307" s="26"/>
      <c r="E307" s="28">
        <v>857687</v>
      </c>
      <c r="F307" s="28">
        <v>0</v>
      </c>
      <c r="G307" s="28">
        <v>857687</v>
      </c>
      <c r="H307" s="28">
        <v>791559.28</v>
      </c>
      <c r="I307" s="28">
        <v>791559.28</v>
      </c>
      <c r="J307" s="28">
        <v>491030.03</v>
      </c>
      <c r="K307" s="28">
        <v>491030.03</v>
      </c>
      <c r="L307" s="29">
        <v>0.5725049231246363</v>
      </c>
    </row>
    <row r="308" spans="1:12" x14ac:dyDescent="0.2">
      <c r="A308" s="26"/>
      <c r="B308" s="26" t="s">
        <v>401</v>
      </c>
      <c r="C308" s="26"/>
      <c r="D308" s="26"/>
      <c r="E308" s="28">
        <v>857687</v>
      </c>
      <c r="F308" s="28">
        <v>0</v>
      </c>
      <c r="G308" s="28">
        <v>857687</v>
      </c>
      <c r="H308" s="28">
        <v>791559.28</v>
      </c>
      <c r="I308" s="28">
        <v>791559.28</v>
      </c>
      <c r="J308" s="28">
        <v>491030.03</v>
      </c>
      <c r="K308" s="28">
        <v>491030.03</v>
      </c>
      <c r="L308" s="29">
        <v>0.5725049231246363</v>
      </c>
    </row>
    <row r="309" spans="1:12" x14ac:dyDescent="0.2">
      <c r="A309" s="26"/>
      <c r="B309" s="26" t="s">
        <v>149</v>
      </c>
      <c r="C309" s="26" t="s">
        <v>319</v>
      </c>
      <c r="D309" s="26" t="s">
        <v>342</v>
      </c>
      <c r="E309" s="28">
        <v>190643</v>
      </c>
      <c r="F309" s="28">
        <v>342389.4</v>
      </c>
      <c r="G309" s="28">
        <v>533032.4</v>
      </c>
      <c r="H309" s="28">
        <v>458491.2</v>
      </c>
      <c r="I309" s="28">
        <v>458491.2</v>
      </c>
      <c r="J309" s="28">
        <v>352424.11</v>
      </c>
      <c r="K309" s="28">
        <v>352424.11</v>
      </c>
      <c r="L309" s="29">
        <v>0.66116827044659943</v>
      </c>
    </row>
    <row r="310" spans="1:12" x14ac:dyDescent="0.2">
      <c r="A310" s="26"/>
      <c r="B310" s="26"/>
      <c r="C310" s="26"/>
      <c r="D310" s="26" t="s">
        <v>343</v>
      </c>
      <c r="E310" s="28">
        <v>197037</v>
      </c>
      <c r="F310" s="28">
        <v>22953.360000000001</v>
      </c>
      <c r="G310" s="28">
        <v>219990.36</v>
      </c>
      <c r="H310" s="28">
        <v>214546.57</v>
      </c>
      <c r="I310" s="28">
        <v>199393.89</v>
      </c>
      <c r="J310" s="28">
        <v>70597.45</v>
      </c>
      <c r="K310" s="28">
        <v>68662.87999999999</v>
      </c>
      <c r="L310" s="29">
        <v>0.32091156176116081</v>
      </c>
    </row>
    <row r="311" spans="1:12" x14ac:dyDescent="0.2">
      <c r="A311" s="26"/>
      <c r="B311" s="26"/>
      <c r="C311" s="26"/>
      <c r="D311" s="26" t="s">
        <v>163</v>
      </c>
      <c r="E311" s="28">
        <v>190882</v>
      </c>
      <c r="F311" s="28">
        <v>5000</v>
      </c>
      <c r="G311" s="28">
        <v>195882</v>
      </c>
      <c r="H311" s="28">
        <v>195882</v>
      </c>
      <c r="I311" s="28">
        <v>195882</v>
      </c>
      <c r="J311" s="28">
        <v>195882</v>
      </c>
      <c r="K311" s="28">
        <v>195882</v>
      </c>
      <c r="L311" s="29">
        <v>1</v>
      </c>
    </row>
    <row r="312" spans="1:12" x14ac:dyDescent="0.2">
      <c r="A312" s="26"/>
      <c r="B312" s="26"/>
      <c r="C312" s="26" t="s">
        <v>334</v>
      </c>
      <c r="D312" s="26"/>
      <c r="E312" s="28">
        <v>578562</v>
      </c>
      <c r="F312" s="28">
        <v>370342.76</v>
      </c>
      <c r="G312" s="28">
        <v>948904.76</v>
      </c>
      <c r="H312" s="28">
        <v>868919.77</v>
      </c>
      <c r="I312" s="28">
        <v>853767.09000000008</v>
      </c>
      <c r="J312" s="28">
        <v>618903.56000000006</v>
      </c>
      <c r="K312" s="28">
        <v>616968.99</v>
      </c>
      <c r="L312" s="29">
        <v>0.65222937652878887</v>
      </c>
    </row>
    <row r="313" spans="1:12" x14ac:dyDescent="0.2">
      <c r="A313" s="26"/>
      <c r="B313" s="26" t="s">
        <v>201</v>
      </c>
      <c r="C313" s="26"/>
      <c r="D313" s="26"/>
      <c r="E313" s="28">
        <v>578562</v>
      </c>
      <c r="F313" s="28">
        <v>370342.76</v>
      </c>
      <c r="G313" s="28">
        <v>948904.76</v>
      </c>
      <c r="H313" s="28">
        <v>868919.77</v>
      </c>
      <c r="I313" s="28">
        <v>853767.09000000008</v>
      </c>
      <c r="J313" s="28">
        <v>618903.56000000006</v>
      </c>
      <c r="K313" s="28">
        <v>616968.99</v>
      </c>
      <c r="L313" s="29">
        <v>0.65222937652878887</v>
      </c>
    </row>
    <row r="314" spans="1:12" x14ac:dyDescent="0.2">
      <c r="A314" s="26" t="s">
        <v>202</v>
      </c>
      <c r="B314" s="26"/>
      <c r="C314" s="26"/>
      <c r="D314" s="26"/>
      <c r="E314" s="28">
        <v>49410078</v>
      </c>
      <c r="F314" s="28">
        <v>545440.19000000006</v>
      </c>
      <c r="G314" s="28">
        <v>49955518.190000005</v>
      </c>
      <c r="H314" s="28">
        <v>47485319.280000001</v>
      </c>
      <c r="I314" s="28">
        <v>46286583.440000005</v>
      </c>
      <c r="J314" s="28">
        <v>26432261.159999996</v>
      </c>
      <c r="K314" s="28">
        <v>26313991.609999996</v>
      </c>
      <c r="L314" s="29">
        <v>0.52911594389768835</v>
      </c>
    </row>
    <row r="315" spans="1:12" x14ac:dyDescent="0.2">
      <c r="A315" s="26" t="s">
        <v>150</v>
      </c>
      <c r="B315" s="26" t="s">
        <v>151</v>
      </c>
      <c r="C315" s="26" t="s">
        <v>320</v>
      </c>
      <c r="D315" s="26" t="s">
        <v>342</v>
      </c>
      <c r="E315" s="28">
        <v>603964</v>
      </c>
      <c r="F315" s="28">
        <v>0</v>
      </c>
      <c r="G315" s="28">
        <v>603964</v>
      </c>
      <c r="H315" s="28">
        <v>439099.25999999995</v>
      </c>
      <c r="I315" s="28">
        <v>439099.25999999995</v>
      </c>
      <c r="J315" s="28">
        <v>316187.37</v>
      </c>
      <c r="K315" s="28">
        <v>316187.37</v>
      </c>
      <c r="L315" s="29">
        <v>0.52352022637110818</v>
      </c>
    </row>
    <row r="316" spans="1:12" x14ac:dyDescent="0.2">
      <c r="A316" s="26"/>
      <c r="B316" s="26"/>
      <c r="C316" s="26"/>
      <c r="D316" s="26" t="s">
        <v>343</v>
      </c>
      <c r="E316" s="28">
        <v>2500</v>
      </c>
      <c r="F316" s="28">
        <v>0</v>
      </c>
      <c r="G316" s="28">
        <v>2500</v>
      </c>
      <c r="H316" s="28">
        <v>791.59</v>
      </c>
      <c r="I316" s="28">
        <v>791.59</v>
      </c>
      <c r="J316" s="28">
        <v>791.59</v>
      </c>
      <c r="K316" s="28">
        <v>791.59</v>
      </c>
      <c r="L316" s="29">
        <v>0.31663600000000003</v>
      </c>
    </row>
    <row r="317" spans="1:12" x14ac:dyDescent="0.2">
      <c r="A317" s="26"/>
      <c r="B317" s="26"/>
      <c r="C317" s="26"/>
      <c r="D317" s="26" t="s">
        <v>354</v>
      </c>
      <c r="E317" s="28">
        <v>200</v>
      </c>
      <c r="F317" s="28">
        <v>0</v>
      </c>
      <c r="G317" s="28">
        <v>200</v>
      </c>
      <c r="H317" s="28">
        <v>0</v>
      </c>
      <c r="I317" s="28">
        <v>0</v>
      </c>
      <c r="J317" s="28">
        <v>0</v>
      </c>
      <c r="K317" s="28">
        <v>0</v>
      </c>
      <c r="L317" s="29">
        <v>0</v>
      </c>
    </row>
    <row r="318" spans="1:12" x14ac:dyDescent="0.2">
      <c r="A318" s="26"/>
      <c r="B318" s="26"/>
      <c r="C318" s="26"/>
      <c r="D318" s="26" t="s">
        <v>356</v>
      </c>
      <c r="E318" s="28">
        <v>500</v>
      </c>
      <c r="F318" s="28">
        <v>0</v>
      </c>
      <c r="G318" s="28">
        <v>500</v>
      </c>
      <c r="H318" s="28">
        <v>0</v>
      </c>
      <c r="I318" s="28">
        <v>0</v>
      </c>
      <c r="J318" s="28">
        <v>0</v>
      </c>
      <c r="K318" s="28">
        <v>0</v>
      </c>
      <c r="L318" s="29">
        <v>0</v>
      </c>
    </row>
    <row r="319" spans="1:12" x14ac:dyDescent="0.2">
      <c r="A319" s="26"/>
      <c r="B319" s="26"/>
      <c r="C319" s="26" t="s">
        <v>402</v>
      </c>
      <c r="D319" s="26"/>
      <c r="E319" s="28">
        <v>607164</v>
      </c>
      <c r="F319" s="28">
        <v>0</v>
      </c>
      <c r="G319" s="28">
        <v>607164</v>
      </c>
      <c r="H319" s="28">
        <v>439890.85</v>
      </c>
      <c r="I319" s="28">
        <v>439890.85</v>
      </c>
      <c r="J319" s="28">
        <v>316978.96000000002</v>
      </c>
      <c r="K319" s="28">
        <v>316978.96000000002</v>
      </c>
      <c r="L319" s="29">
        <v>0.52206481280181305</v>
      </c>
    </row>
    <row r="320" spans="1:12" x14ac:dyDescent="0.2">
      <c r="A320" s="26"/>
      <c r="B320" s="26" t="s">
        <v>403</v>
      </c>
      <c r="C320" s="26"/>
      <c r="D320" s="26"/>
      <c r="E320" s="28">
        <v>607164</v>
      </c>
      <c r="F320" s="28">
        <v>0</v>
      </c>
      <c r="G320" s="28">
        <v>607164</v>
      </c>
      <c r="H320" s="28">
        <v>439890.85</v>
      </c>
      <c r="I320" s="28">
        <v>439890.85</v>
      </c>
      <c r="J320" s="28">
        <v>316978.96000000002</v>
      </c>
      <c r="K320" s="28">
        <v>316978.96000000002</v>
      </c>
      <c r="L320" s="29">
        <v>0.52206481280181305</v>
      </c>
    </row>
    <row r="321" spans="1:12" x14ac:dyDescent="0.2">
      <c r="A321" s="26"/>
      <c r="B321" s="26" t="s">
        <v>152</v>
      </c>
      <c r="C321" s="26" t="s">
        <v>321</v>
      </c>
      <c r="D321" s="26" t="s">
        <v>342</v>
      </c>
      <c r="E321" s="28">
        <v>23634620</v>
      </c>
      <c r="F321" s="28">
        <v>0</v>
      </c>
      <c r="G321" s="28">
        <v>23634620</v>
      </c>
      <c r="H321" s="28">
        <v>18796002.840000004</v>
      </c>
      <c r="I321" s="28">
        <v>18720210.840000004</v>
      </c>
      <c r="J321" s="28">
        <v>14985322.489999998</v>
      </c>
      <c r="K321" s="28">
        <v>14985322.489999998</v>
      </c>
      <c r="L321" s="29">
        <v>0.63404118576901169</v>
      </c>
    </row>
    <row r="322" spans="1:12" x14ac:dyDescent="0.2">
      <c r="A322" s="26"/>
      <c r="B322" s="26"/>
      <c r="C322" s="26"/>
      <c r="D322" s="26" t="s">
        <v>343</v>
      </c>
      <c r="E322" s="28">
        <v>2983904</v>
      </c>
      <c r="F322" s="28">
        <v>-45836.14</v>
      </c>
      <c r="G322" s="28">
        <v>2938067.86</v>
      </c>
      <c r="H322" s="28">
        <v>2757859.71</v>
      </c>
      <c r="I322" s="28">
        <v>2524650.71</v>
      </c>
      <c r="J322" s="28">
        <v>1534464.0399999998</v>
      </c>
      <c r="K322" s="28">
        <v>1377895.7499999998</v>
      </c>
      <c r="L322" s="29">
        <v>0.52226977493977955</v>
      </c>
    </row>
    <row r="323" spans="1:12" x14ac:dyDescent="0.2">
      <c r="A323" s="26"/>
      <c r="B323" s="26"/>
      <c r="C323" s="26"/>
      <c r="D323" s="26" t="s">
        <v>347</v>
      </c>
      <c r="E323" s="28">
        <v>771340</v>
      </c>
      <c r="F323" s="28">
        <v>334501.11</v>
      </c>
      <c r="G323" s="28">
        <v>1105841.1099999999</v>
      </c>
      <c r="H323" s="28">
        <v>977033.05999999994</v>
      </c>
      <c r="I323" s="28">
        <v>977033.05999999994</v>
      </c>
      <c r="J323" s="28">
        <v>864255.47000000009</v>
      </c>
      <c r="K323" s="28">
        <v>855785.47000000009</v>
      </c>
      <c r="L323" s="29">
        <v>0.78153675259911448</v>
      </c>
    </row>
    <row r="324" spans="1:12" x14ac:dyDescent="0.2">
      <c r="A324" s="26"/>
      <c r="B324" s="26"/>
      <c r="C324" s="26" t="s">
        <v>404</v>
      </c>
      <c r="D324" s="26"/>
      <c r="E324" s="28">
        <v>27389864</v>
      </c>
      <c r="F324" s="28">
        <v>288664.96999999997</v>
      </c>
      <c r="G324" s="28">
        <v>27678528.969999999</v>
      </c>
      <c r="H324" s="28">
        <v>22530895.610000003</v>
      </c>
      <c r="I324" s="28">
        <v>22221894.610000003</v>
      </c>
      <c r="J324" s="28">
        <v>17384041.999999996</v>
      </c>
      <c r="K324" s="28">
        <v>17219003.709999997</v>
      </c>
      <c r="L324" s="29">
        <v>0.62806957764417648</v>
      </c>
    </row>
    <row r="325" spans="1:12" x14ac:dyDescent="0.2">
      <c r="A325" s="26"/>
      <c r="B325" s="26" t="s">
        <v>405</v>
      </c>
      <c r="C325" s="26"/>
      <c r="D325" s="26"/>
      <c r="E325" s="28">
        <v>27389864</v>
      </c>
      <c r="F325" s="28">
        <v>288664.96999999997</v>
      </c>
      <c r="G325" s="28">
        <v>27678528.969999999</v>
      </c>
      <c r="H325" s="28">
        <v>22530895.610000003</v>
      </c>
      <c r="I325" s="28">
        <v>22221894.610000003</v>
      </c>
      <c r="J325" s="28">
        <v>17384041.999999996</v>
      </c>
      <c r="K325" s="28">
        <v>17219003.709999997</v>
      </c>
      <c r="L325" s="29">
        <v>0.62806957764417648</v>
      </c>
    </row>
    <row r="326" spans="1:12" x14ac:dyDescent="0.2">
      <c r="A326" s="26"/>
      <c r="B326" s="26" t="s">
        <v>153</v>
      </c>
      <c r="C326" s="26" t="s">
        <v>322</v>
      </c>
      <c r="D326" s="26" t="s">
        <v>343</v>
      </c>
      <c r="E326" s="28">
        <v>2550</v>
      </c>
      <c r="F326" s="28">
        <v>0</v>
      </c>
      <c r="G326" s="28">
        <v>2550</v>
      </c>
      <c r="H326" s="28">
        <v>537.54</v>
      </c>
      <c r="I326" s="28">
        <v>537.54</v>
      </c>
      <c r="J326" s="28">
        <v>537.54</v>
      </c>
      <c r="K326" s="28">
        <v>537.54</v>
      </c>
      <c r="L326" s="29">
        <v>0.21079999999999999</v>
      </c>
    </row>
    <row r="327" spans="1:12" x14ac:dyDescent="0.2">
      <c r="A327" s="26"/>
      <c r="B327" s="26"/>
      <c r="C327" s="26"/>
      <c r="D327" s="26" t="s">
        <v>163</v>
      </c>
      <c r="E327" s="28">
        <v>35000</v>
      </c>
      <c r="F327" s="28">
        <v>0</v>
      </c>
      <c r="G327" s="28">
        <v>35000</v>
      </c>
      <c r="H327" s="28">
        <v>35000</v>
      </c>
      <c r="I327" s="28">
        <v>35000</v>
      </c>
      <c r="J327" s="28">
        <v>27500</v>
      </c>
      <c r="K327" s="28">
        <v>27500</v>
      </c>
      <c r="L327" s="29">
        <v>0.7857142857142857</v>
      </c>
    </row>
    <row r="328" spans="1:12" x14ac:dyDescent="0.2">
      <c r="A328" s="26"/>
      <c r="B328" s="26"/>
      <c r="C328" s="26"/>
      <c r="D328" s="26" t="s">
        <v>347</v>
      </c>
      <c r="E328" s="28">
        <v>0</v>
      </c>
      <c r="F328" s="28">
        <v>8885.51</v>
      </c>
      <c r="G328" s="28">
        <v>8885.51</v>
      </c>
      <c r="H328" s="28">
        <v>0</v>
      </c>
      <c r="I328" s="28">
        <v>0</v>
      </c>
      <c r="J328" s="28">
        <v>0</v>
      </c>
      <c r="K328" s="28">
        <v>0</v>
      </c>
      <c r="L328" s="29">
        <v>0</v>
      </c>
    </row>
    <row r="329" spans="1:12" x14ac:dyDescent="0.2">
      <c r="A329" s="26"/>
      <c r="B329" s="26"/>
      <c r="C329" s="26" t="s">
        <v>679</v>
      </c>
      <c r="D329" s="26"/>
      <c r="E329" s="28">
        <v>37550</v>
      </c>
      <c r="F329" s="28">
        <v>8885.51</v>
      </c>
      <c r="G329" s="28">
        <v>46435.51</v>
      </c>
      <c r="H329" s="28">
        <v>35537.54</v>
      </c>
      <c r="I329" s="28">
        <v>35537.54</v>
      </c>
      <c r="J329" s="28">
        <v>28037.54</v>
      </c>
      <c r="K329" s="28">
        <v>28037.54</v>
      </c>
      <c r="L329" s="29">
        <v>0.60379524204644242</v>
      </c>
    </row>
    <row r="330" spans="1:12" x14ac:dyDescent="0.2">
      <c r="A330" s="26"/>
      <c r="B330" s="26" t="s">
        <v>680</v>
      </c>
      <c r="C330" s="26"/>
      <c r="D330" s="26"/>
      <c r="E330" s="28">
        <v>37550</v>
      </c>
      <c r="F330" s="28">
        <v>8885.51</v>
      </c>
      <c r="G330" s="28">
        <v>46435.51</v>
      </c>
      <c r="H330" s="28">
        <v>35537.54</v>
      </c>
      <c r="I330" s="28">
        <v>35537.54</v>
      </c>
      <c r="J330" s="28">
        <v>28037.54</v>
      </c>
      <c r="K330" s="28">
        <v>28037.54</v>
      </c>
      <c r="L330" s="29">
        <v>0.60379524204644242</v>
      </c>
    </row>
    <row r="331" spans="1:12" x14ac:dyDescent="0.2">
      <c r="A331" s="26"/>
      <c r="B331" s="26" t="s">
        <v>154</v>
      </c>
      <c r="C331" s="26" t="s">
        <v>323</v>
      </c>
      <c r="D331" s="26" t="s">
        <v>342</v>
      </c>
      <c r="E331" s="28">
        <v>9538410</v>
      </c>
      <c r="F331" s="28">
        <v>0</v>
      </c>
      <c r="G331" s="28">
        <v>9538410</v>
      </c>
      <c r="H331" s="28">
        <v>6625014.8500000006</v>
      </c>
      <c r="I331" s="28">
        <v>6556214.8500000006</v>
      </c>
      <c r="J331" s="28">
        <v>5616191.7000000011</v>
      </c>
      <c r="K331" s="28">
        <v>5616191.7000000011</v>
      </c>
      <c r="L331" s="29">
        <v>0.5887974725347308</v>
      </c>
    </row>
    <row r="332" spans="1:12" x14ac:dyDescent="0.2">
      <c r="A332" s="26"/>
      <c r="B332" s="26"/>
      <c r="C332" s="26"/>
      <c r="D332" s="26" t="s">
        <v>343</v>
      </c>
      <c r="E332" s="28">
        <v>537268</v>
      </c>
      <c r="F332" s="28">
        <v>22000</v>
      </c>
      <c r="G332" s="28">
        <v>559268</v>
      </c>
      <c r="H332" s="28">
        <v>461466.74999999994</v>
      </c>
      <c r="I332" s="28">
        <v>428909.61999999994</v>
      </c>
      <c r="J332" s="28">
        <v>236562.05</v>
      </c>
      <c r="K332" s="28">
        <v>220991.27</v>
      </c>
      <c r="L332" s="29">
        <v>0.42298513413962535</v>
      </c>
    </row>
    <row r="333" spans="1:12" x14ac:dyDescent="0.2">
      <c r="A333" s="26"/>
      <c r="B333" s="26"/>
      <c r="C333" s="26"/>
      <c r="D333" s="26" t="s">
        <v>163</v>
      </c>
      <c r="E333" s="28">
        <v>2000</v>
      </c>
      <c r="F333" s="28">
        <v>0</v>
      </c>
      <c r="G333" s="28">
        <v>2000</v>
      </c>
      <c r="H333" s="28">
        <v>0</v>
      </c>
      <c r="I333" s="28">
        <v>0</v>
      </c>
      <c r="J333" s="28">
        <v>0</v>
      </c>
      <c r="K333" s="28">
        <v>0</v>
      </c>
      <c r="L333" s="29">
        <v>0</v>
      </c>
    </row>
    <row r="334" spans="1:12" x14ac:dyDescent="0.2">
      <c r="A334" s="26"/>
      <c r="B334" s="26"/>
      <c r="C334" s="26"/>
      <c r="D334" s="26" t="s">
        <v>347</v>
      </c>
      <c r="E334" s="28">
        <v>616781</v>
      </c>
      <c r="F334" s="28">
        <v>68220.600000000006</v>
      </c>
      <c r="G334" s="28">
        <v>685001.6</v>
      </c>
      <c r="H334" s="28">
        <v>666427.89999999991</v>
      </c>
      <c r="I334" s="28">
        <v>234471.66999999998</v>
      </c>
      <c r="J334" s="28">
        <v>158004.38</v>
      </c>
      <c r="K334" s="28">
        <v>157292.9</v>
      </c>
      <c r="L334" s="29">
        <v>0.23066278969275403</v>
      </c>
    </row>
    <row r="335" spans="1:12" x14ac:dyDescent="0.2">
      <c r="A335" s="26"/>
      <c r="B335" s="26"/>
      <c r="C335" s="26" t="s">
        <v>335</v>
      </c>
      <c r="D335" s="26"/>
      <c r="E335" s="28">
        <v>10694459</v>
      </c>
      <c r="F335" s="28">
        <v>90220.6</v>
      </c>
      <c r="G335" s="28">
        <v>10784679.6</v>
      </c>
      <c r="H335" s="28">
        <v>7752909.5</v>
      </c>
      <c r="I335" s="28">
        <v>7219596.1400000006</v>
      </c>
      <c r="J335" s="28">
        <v>6010758.1300000008</v>
      </c>
      <c r="K335" s="28">
        <v>5994475.870000001</v>
      </c>
      <c r="L335" s="29">
        <v>0.55734229971931692</v>
      </c>
    </row>
    <row r="336" spans="1:12" x14ac:dyDescent="0.2">
      <c r="A336" s="26"/>
      <c r="B336" s="26" t="s">
        <v>203</v>
      </c>
      <c r="C336" s="26"/>
      <c r="D336" s="26"/>
      <c r="E336" s="28">
        <v>10694459</v>
      </c>
      <c r="F336" s="28">
        <v>90220.6</v>
      </c>
      <c r="G336" s="28">
        <v>10784679.6</v>
      </c>
      <c r="H336" s="28">
        <v>7752909.5</v>
      </c>
      <c r="I336" s="28">
        <v>7219596.1400000006</v>
      </c>
      <c r="J336" s="28">
        <v>6010758.1300000008</v>
      </c>
      <c r="K336" s="28">
        <v>5994475.870000001</v>
      </c>
      <c r="L336" s="29">
        <v>0.55734229971931692</v>
      </c>
    </row>
    <row r="337" spans="1:12" x14ac:dyDescent="0.2">
      <c r="A337" s="26"/>
      <c r="B337" s="26" t="s">
        <v>155</v>
      </c>
      <c r="C337" s="26" t="s">
        <v>324</v>
      </c>
      <c r="D337" s="26" t="s">
        <v>342</v>
      </c>
      <c r="E337" s="28">
        <v>6641728</v>
      </c>
      <c r="F337" s="28">
        <v>0</v>
      </c>
      <c r="G337" s="28">
        <v>6641728</v>
      </c>
      <c r="H337" s="28">
        <v>5957244.8900000006</v>
      </c>
      <c r="I337" s="28">
        <v>5957244.8900000006</v>
      </c>
      <c r="J337" s="28">
        <v>4288459.6900000004</v>
      </c>
      <c r="K337" s="28">
        <v>4288459.6900000004</v>
      </c>
      <c r="L337" s="29">
        <v>0.64568432943956755</v>
      </c>
    </row>
    <row r="338" spans="1:12" x14ac:dyDescent="0.2">
      <c r="A338" s="26"/>
      <c r="B338" s="26"/>
      <c r="C338" s="26"/>
      <c r="D338" s="26" t="s">
        <v>343</v>
      </c>
      <c r="E338" s="28">
        <v>4275332</v>
      </c>
      <c r="F338" s="28">
        <v>120000</v>
      </c>
      <c r="G338" s="28">
        <v>4395332</v>
      </c>
      <c r="H338" s="28">
        <v>3970311.07</v>
      </c>
      <c r="I338" s="28">
        <v>3654785.53</v>
      </c>
      <c r="J338" s="28">
        <v>1977700.53</v>
      </c>
      <c r="K338" s="28">
        <v>1916087.8699999999</v>
      </c>
      <c r="L338" s="29">
        <v>0.44995475427112219</v>
      </c>
    </row>
    <row r="339" spans="1:12" x14ac:dyDescent="0.2">
      <c r="A339" s="26"/>
      <c r="B339" s="26"/>
      <c r="C339" s="26"/>
      <c r="D339" s="26" t="s">
        <v>347</v>
      </c>
      <c r="E339" s="28">
        <v>1162764</v>
      </c>
      <c r="F339" s="28">
        <v>183614.3</v>
      </c>
      <c r="G339" s="28">
        <v>1346378.3</v>
      </c>
      <c r="H339" s="28">
        <v>1346377.35</v>
      </c>
      <c r="I339" s="28">
        <v>1346377.35</v>
      </c>
      <c r="J339" s="28">
        <v>821190.6100000001</v>
      </c>
      <c r="K339" s="28">
        <v>821190.6100000001</v>
      </c>
      <c r="L339" s="29">
        <v>0.60992561303164206</v>
      </c>
    </row>
    <row r="340" spans="1:12" x14ac:dyDescent="0.2">
      <c r="A340" s="26"/>
      <c r="B340" s="26"/>
      <c r="C340" s="26" t="s">
        <v>406</v>
      </c>
      <c r="D340" s="26"/>
      <c r="E340" s="28">
        <v>12079824</v>
      </c>
      <c r="F340" s="28">
        <v>303614.3</v>
      </c>
      <c r="G340" s="28">
        <v>12383438.300000001</v>
      </c>
      <c r="H340" s="28">
        <v>11273933.310000001</v>
      </c>
      <c r="I340" s="28">
        <v>10958407.77</v>
      </c>
      <c r="J340" s="28">
        <v>7087350.830000001</v>
      </c>
      <c r="K340" s="28">
        <v>7025738.1700000009</v>
      </c>
      <c r="L340" s="29">
        <v>0.57232496002342093</v>
      </c>
    </row>
    <row r="341" spans="1:12" x14ac:dyDescent="0.2">
      <c r="A341" s="26"/>
      <c r="B341" s="26" t="s">
        <v>407</v>
      </c>
      <c r="C341" s="26"/>
      <c r="D341" s="26"/>
      <c r="E341" s="28">
        <v>12079824</v>
      </c>
      <c r="F341" s="28">
        <v>303614.3</v>
      </c>
      <c r="G341" s="28">
        <v>12383438.300000001</v>
      </c>
      <c r="H341" s="28">
        <v>11273933.310000001</v>
      </c>
      <c r="I341" s="28">
        <v>10958407.77</v>
      </c>
      <c r="J341" s="28">
        <v>7087350.830000001</v>
      </c>
      <c r="K341" s="28">
        <v>7025738.1700000009</v>
      </c>
      <c r="L341" s="29">
        <v>0.57232496002342093</v>
      </c>
    </row>
    <row r="342" spans="1:12" x14ac:dyDescent="0.2">
      <c r="A342" s="26"/>
      <c r="B342" s="26" t="s">
        <v>156</v>
      </c>
      <c r="C342" s="26" t="s">
        <v>325</v>
      </c>
      <c r="D342" s="26" t="s">
        <v>342</v>
      </c>
      <c r="E342" s="28">
        <v>9820871</v>
      </c>
      <c r="F342" s="28">
        <v>-30000</v>
      </c>
      <c r="G342" s="28">
        <v>9790871</v>
      </c>
      <c r="H342" s="28">
        <v>8450509.0800000001</v>
      </c>
      <c r="I342" s="28">
        <v>8450509.0800000001</v>
      </c>
      <c r="J342" s="28">
        <v>6294670.9699999997</v>
      </c>
      <c r="K342" s="28">
        <v>6294670.9699999997</v>
      </c>
      <c r="L342" s="29">
        <v>0.64291225673384933</v>
      </c>
    </row>
    <row r="343" spans="1:12" x14ac:dyDescent="0.2">
      <c r="A343" s="26"/>
      <c r="B343" s="26"/>
      <c r="C343" s="26"/>
      <c r="D343" s="26" t="s">
        <v>343</v>
      </c>
      <c r="E343" s="28">
        <v>1362091</v>
      </c>
      <c r="F343" s="28">
        <v>-120000</v>
      </c>
      <c r="G343" s="28">
        <v>1242091</v>
      </c>
      <c r="H343" s="28">
        <v>940300.03</v>
      </c>
      <c r="I343" s="28">
        <v>813170.8</v>
      </c>
      <c r="J343" s="28">
        <v>476894.50999999995</v>
      </c>
      <c r="K343" s="28">
        <v>470266.64999999997</v>
      </c>
      <c r="L343" s="29">
        <v>0.38394490419784055</v>
      </c>
    </row>
    <row r="344" spans="1:12" x14ac:dyDescent="0.2">
      <c r="A344" s="26"/>
      <c r="B344" s="26"/>
      <c r="C344" s="26"/>
      <c r="D344" s="26" t="s">
        <v>354</v>
      </c>
      <c r="E344" s="28">
        <v>16100</v>
      </c>
      <c r="F344" s="28">
        <v>0</v>
      </c>
      <c r="G344" s="28">
        <v>16100</v>
      </c>
      <c r="H344" s="28">
        <v>16011.41</v>
      </c>
      <c r="I344" s="28">
        <v>16011.41</v>
      </c>
      <c r="J344" s="28">
        <v>8005.68</v>
      </c>
      <c r="K344" s="28">
        <v>8005.68</v>
      </c>
      <c r="L344" s="29">
        <v>0.49724720496894409</v>
      </c>
    </row>
    <row r="345" spans="1:12" x14ac:dyDescent="0.2">
      <c r="A345" s="26"/>
      <c r="B345" s="26"/>
      <c r="C345" s="26"/>
      <c r="D345" s="26" t="s">
        <v>347</v>
      </c>
      <c r="E345" s="28">
        <v>1670199</v>
      </c>
      <c r="F345" s="28">
        <v>413369.49</v>
      </c>
      <c r="G345" s="28">
        <v>2083568.49</v>
      </c>
      <c r="H345" s="28">
        <v>2082961.67</v>
      </c>
      <c r="I345" s="28">
        <v>2082961.67</v>
      </c>
      <c r="J345" s="28">
        <v>1807332.21</v>
      </c>
      <c r="K345" s="28">
        <v>1807332.21</v>
      </c>
      <c r="L345" s="29">
        <v>0.86742155041901214</v>
      </c>
    </row>
    <row r="346" spans="1:12" x14ac:dyDescent="0.2">
      <c r="A346" s="26"/>
      <c r="B346" s="26"/>
      <c r="C346" s="26" t="s">
        <v>408</v>
      </c>
      <c r="D346" s="26"/>
      <c r="E346" s="28">
        <v>12869261</v>
      </c>
      <c r="F346" s="28">
        <v>263369.49</v>
      </c>
      <c r="G346" s="28">
        <v>13132630.49</v>
      </c>
      <c r="H346" s="28">
        <v>11489782.189999999</v>
      </c>
      <c r="I346" s="28">
        <v>11362652.960000001</v>
      </c>
      <c r="J346" s="28">
        <v>8586903.3699999992</v>
      </c>
      <c r="K346" s="28">
        <v>8580275.5099999998</v>
      </c>
      <c r="L346" s="29">
        <v>0.65386012166706431</v>
      </c>
    </row>
    <row r="347" spans="1:12" x14ac:dyDescent="0.2">
      <c r="A347" s="26"/>
      <c r="B347" s="26" t="s">
        <v>409</v>
      </c>
      <c r="C347" s="26"/>
      <c r="D347" s="26"/>
      <c r="E347" s="28">
        <v>12869261</v>
      </c>
      <c r="F347" s="28">
        <v>263369.49</v>
      </c>
      <c r="G347" s="28">
        <v>13132630.49</v>
      </c>
      <c r="H347" s="28">
        <v>11489782.189999999</v>
      </c>
      <c r="I347" s="28">
        <v>11362652.960000001</v>
      </c>
      <c r="J347" s="28">
        <v>8586903.3699999992</v>
      </c>
      <c r="K347" s="28">
        <v>8580275.5099999998</v>
      </c>
      <c r="L347" s="29">
        <v>0.65386012166706431</v>
      </c>
    </row>
    <row r="348" spans="1:12" x14ac:dyDescent="0.2">
      <c r="A348" s="26"/>
      <c r="B348" s="26" t="s">
        <v>157</v>
      </c>
      <c r="C348" s="26" t="s">
        <v>326</v>
      </c>
      <c r="D348" s="26" t="s">
        <v>342</v>
      </c>
      <c r="E348" s="28">
        <v>1176389</v>
      </c>
      <c r="F348" s="28">
        <v>0</v>
      </c>
      <c r="G348" s="28">
        <v>1176389</v>
      </c>
      <c r="H348" s="28">
        <v>794332.46999999986</v>
      </c>
      <c r="I348" s="28">
        <v>794332.46999999986</v>
      </c>
      <c r="J348" s="28">
        <v>630969.92000000004</v>
      </c>
      <c r="K348" s="28">
        <v>630969.92000000004</v>
      </c>
      <c r="L348" s="29">
        <v>0.53636162867894888</v>
      </c>
    </row>
    <row r="349" spans="1:12" x14ac:dyDescent="0.2">
      <c r="A349" s="26"/>
      <c r="B349" s="26"/>
      <c r="C349" s="26"/>
      <c r="D349" s="26" t="s">
        <v>343</v>
      </c>
      <c r="E349" s="28">
        <v>321191</v>
      </c>
      <c r="F349" s="28">
        <v>0</v>
      </c>
      <c r="G349" s="28">
        <v>321191</v>
      </c>
      <c r="H349" s="28">
        <v>299013.3</v>
      </c>
      <c r="I349" s="28">
        <v>292509.86</v>
      </c>
      <c r="J349" s="28">
        <v>152032.31</v>
      </c>
      <c r="K349" s="28">
        <v>148497.48000000001</v>
      </c>
      <c r="L349" s="29">
        <v>0.47333925919468478</v>
      </c>
    </row>
    <row r="350" spans="1:12" x14ac:dyDescent="0.2">
      <c r="A350" s="26"/>
      <c r="B350" s="26"/>
      <c r="C350" s="26"/>
      <c r="D350" s="26" t="s">
        <v>163</v>
      </c>
      <c r="E350" s="28">
        <v>65000</v>
      </c>
      <c r="F350" s="28">
        <v>0</v>
      </c>
      <c r="G350" s="28">
        <v>65000</v>
      </c>
      <c r="H350" s="28">
        <v>65000</v>
      </c>
      <c r="I350" s="28">
        <v>15000</v>
      </c>
      <c r="J350" s="28">
        <v>15000</v>
      </c>
      <c r="K350" s="28">
        <v>15000</v>
      </c>
      <c r="L350" s="29">
        <v>0.23076923076923078</v>
      </c>
    </row>
    <row r="351" spans="1:12" x14ac:dyDescent="0.2">
      <c r="A351" s="26"/>
      <c r="B351" s="26"/>
      <c r="C351" s="26" t="s">
        <v>336</v>
      </c>
      <c r="D351" s="26"/>
      <c r="E351" s="28">
        <v>1562580</v>
      </c>
      <c r="F351" s="28">
        <v>0</v>
      </c>
      <c r="G351" s="28">
        <v>1562580</v>
      </c>
      <c r="H351" s="28">
        <v>1158345.7699999998</v>
      </c>
      <c r="I351" s="28">
        <v>1101842.3299999998</v>
      </c>
      <c r="J351" s="28">
        <v>798002.23</v>
      </c>
      <c r="K351" s="28">
        <v>794467.4</v>
      </c>
      <c r="L351" s="29">
        <v>0.51069527960168426</v>
      </c>
    </row>
    <row r="352" spans="1:12" x14ac:dyDescent="0.2">
      <c r="A352" s="26"/>
      <c r="B352" s="26" t="s">
        <v>204</v>
      </c>
      <c r="C352" s="26"/>
      <c r="D352" s="26"/>
      <c r="E352" s="28">
        <v>1562580</v>
      </c>
      <c r="F352" s="28">
        <v>0</v>
      </c>
      <c r="G352" s="28">
        <v>1562580</v>
      </c>
      <c r="H352" s="28">
        <v>1158345.7699999998</v>
      </c>
      <c r="I352" s="28">
        <v>1101842.3299999998</v>
      </c>
      <c r="J352" s="28">
        <v>798002.23</v>
      </c>
      <c r="K352" s="28">
        <v>794467.4</v>
      </c>
      <c r="L352" s="29">
        <v>0.51069527960168426</v>
      </c>
    </row>
    <row r="353" spans="1:12" x14ac:dyDescent="0.2">
      <c r="A353" s="26" t="s">
        <v>205</v>
      </c>
      <c r="B353" s="26"/>
      <c r="C353" s="26"/>
      <c r="D353" s="26"/>
      <c r="E353" s="28">
        <v>65240702</v>
      </c>
      <c r="F353" s="28">
        <v>954754.86999999988</v>
      </c>
      <c r="G353" s="28">
        <v>66195456.870000005</v>
      </c>
      <c r="H353" s="28">
        <v>54681294.769999996</v>
      </c>
      <c r="I353" s="28">
        <v>53339822.200000003</v>
      </c>
      <c r="J353" s="28">
        <v>40212073.060000002</v>
      </c>
      <c r="K353" s="28">
        <v>39958977.159999996</v>
      </c>
      <c r="L353" s="29">
        <v>0.60747481717622598</v>
      </c>
    </row>
    <row r="354" spans="1:12" x14ac:dyDescent="0.2">
      <c r="A354" s="26" t="s">
        <v>9</v>
      </c>
      <c r="B354" s="26"/>
      <c r="C354" s="26"/>
      <c r="D354" s="26"/>
      <c r="E354" s="28">
        <v>376718516</v>
      </c>
      <c r="F354" s="28">
        <v>31361279.639999997</v>
      </c>
      <c r="G354" s="28">
        <v>408079795.64000005</v>
      </c>
      <c r="H354" s="28">
        <v>340143915.30999982</v>
      </c>
      <c r="I354" s="28">
        <v>335209600.22999978</v>
      </c>
      <c r="J354" s="28">
        <v>229653529.15999997</v>
      </c>
      <c r="K354" s="28">
        <v>220930365.74000004</v>
      </c>
      <c r="L354" s="29">
        <v>0.56276623252035729</v>
      </c>
    </row>
    <row r="355" spans="1:12" x14ac:dyDescent="0.2">
      <c r="A355"/>
      <c r="B355"/>
      <c r="C355"/>
      <c r="D355"/>
      <c r="E355" s="32"/>
      <c r="F355" s="32"/>
      <c r="G355" s="32"/>
      <c r="H355" s="32"/>
      <c r="I355" s="32"/>
      <c r="J355" s="32"/>
      <c r="K355" s="32"/>
      <c r="L355"/>
    </row>
    <row r="356" spans="1:12" x14ac:dyDescent="0.2">
      <c r="A356"/>
      <c r="B356"/>
      <c r="C356"/>
      <c r="D356"/>
      <c r="E356"/>
      <c r="F356"/>
      <c r="G356"/>
      <c r="H356"/>
      <c r="I356"/>
      <c r="J356"/>
      <c r="K356"/>
      <c r="L356"/>
    </row>
    <row r="357" spans="1:12" x14ac:dyDescent="0.2">
      <c r="A357"/>
      <c r="B357"/>
      <c r="C357"/>
      <c r="D357"/>
      <c r="E357"/>
      <c r="F357"/>
      <c r="G357"/>
      <c r="H357"/>
      <c r="I357"/>
      <c r="J357"/>
      <c r="K357"/>
      <c r="L357"/>
    </row>
    <row r="358" spans="1:12" x14ac:dyDescent="0.2">
      <c r="A358"/>
      <c r="B358"/>
      <c r="C358"/>
      <c r="D358"/>
      <c r="E358" s="32"/>
      <c r="F358" s="32"/>
      <c r="G358" s="32"/>
      <c r="H358" s="32"/>
      <c r="I358" s="32"/>
      <c r="J358" s="32"/>
      <c r="K358" s="32"/>
      <c r="L358"/>
    </row>
    <row r="359" spans="1:12" x14ac:dyDescent="0.2">
      <c r="A359"/>
      <c r="B359"/>
      <c r="C359"/>
      <c r="D359"/>
      <c r="E359"/>
      <c r="F359"/>
      <c r="G359"/>
      <c r="H359"/>
      <c r="I359"/>
      <c r="J359"/>
      <c r="K359"/>
      <c r="L359"/>
    </row>
    <row r="360" spans="1:12" x14ac:dyDescent="0.2">
      <c r="A360"/>
      <c r="B360"/>
      <c r="C360"/>
      <c r="D360"/>
      <c r="E360"/>
      <c r="F360"/>
      <c r="G360"/>
      <c r="H360"/>
      <c r="I360"/>
      <c r="J360"/>
      <c r="K360"/>
      <c r="L360"/>
    </row>
    <row r="361" spans="1:12" x14ac:dyDescent="0.2">
      <c r="A361"/>
      <c r="B361"/>
      <c r="C361"/>
      <c r="D361"/>
      <c r="E361"/>
      <c r="F361"/>
      <c r="G361"/>
      <c r="H361"/>
      <c r="I361"/>
      <c r="J361"/>
      <c r="K361"/>
      <c r="L361"/>
    </row>
    <row r="362" spans="1:12" x14ac:dyDescent="0.2">
      <c r="A362"/>
      <c r="B362"/>
      <c r="C362"/>
      <c r="D362"/>
      <c r="E362"/>
      <c r="F362"/>
      <c r="G362"/>
      <c r="H362"/>
      <c r="I362"/>
      <c r="J362"/>
      <c r="K362"/>
      <c r="L362"/>
    </row>
    <row r="363" spans="1:12" x14ac:dyDescent="0.2">
      <c r="A363"/>
      <c r="B363"/>
      <c r="C363"/>
      <c r="D363"/>
      <c r="E363"/>
      <c r="F363"/>
      <c r="G363"/>
      <c r="H363"/>
      <c r="I363"/>
      <c r="J363"/>
      <c r="K363"/>
      <c r="L363"/>
    </row>
    <row r="364" spans="1:12" x14ac:dyDescent="0.2">
      <c r="A364"/>
      <c r="B364"/>
      <c r="C364"/>
      <c r="D364"/>
      <c r="E364"/>
      <c r="F364"/>
      <c r="G364"/>
      <c r="H364"/>
      <c r="I364"/>
      <c r="J364"/>
      <c r="K364"/>
      <c r="L364"/>
    </row>
    <row r="365" spans="1:12" x14ac:dyDescent="0.2">
      <c r="A365"/>
      <c r="B365"/>
      <c r="C365"/>
      <c r="D365"/>
      <c r="E365"/>
      <c r="F365"/>
      <c r="G365"/>
      <c r="H365"/>
      <c r="I365"/>
      <c r="J365"/>
      <c r="K365"/>
      <c r="L365"/>
    </row>
    <row r="366" spans="1:12" x14ac:dyDescent="0.2">
      <c r="A366"/>
      <c r="B366"/>
      <c r="C366"/>
      <c r="D366"/>
      <c r="E366"/>
      <c r="F366"/>
      <c r="G366"/>
      <c r="H366"/>
      <c r="I366"/>
      <c r="J366"/>
      <c r="K366"/>
      <c r="L366"/>
    </row>
    <row r="367" spans="1:12" x14ac:dyDescent="0.2">
      <c r="A367"/>
      <c r="B367"/>
      <c r="C367"/>
      <c r="D367"/>
      <c r="E367"/>
      <c r="F367"/>
      <c r="G367"/>
      <c r="H367"/>
      <c r="I367"/>
      <c r="J367"/>
      <c r="K367"/>
      <c r="L367"/>
    </row>
    <row r="368" spans="1:12" x14ac:dyDescent="0.2">
      <c r="A368"/>
      <c r="B368"/>
      <c r="C368"/>
      <c r="D368"/>
      <c r="E368"/>
      <c r="F368"/>
      <c r="G368"/>
      <c r="H368"/>
      <c r="I368"/>
      <c r="J368"/>
      <c r="K368"/>
      <c r="L368"/>
    </row>
    <row r="369" spans="1:12" x14ac:dyDescent="0.2">
      <c r="A369"/>
      <c r="B369"/>
      <c r="C369"/>
      <c r="D369"/>
      <c r="E369"/>
      <c r="F369"/>
      <c r="G369"/>
      <c r="H369"/>
      <c r="I369"/>
      <c r="J369"/>
      <c r="K369"/>
      <c r="L369"/>
    </row>
    <row r="370" spans="1:12" x14ac:dyDescent="0.2">
      <c r="A370"/>
      <c r="B370"/>
      <c r="C370"/>
      <c r="D370"/>
      <c r="E370"/>
      <c r="F370"/>
      <c r="G370"/>
      <c r="H370"/>
      <c r="I370"/>
      <c r="J370"/>
      <c r="K370"/>
      <c r="L370"/>
    </row>
    <row r="371" spans="1:12" x14ac:dyDescent="0.2">
      <c r="A371"/>
      <c r="B371"/>
      <c r="C371"/>
      <c r="D371"/>
      <c r="E371"/>
      <c r="F371"/>
      <c r="G371"/>
      <c r="H371"/>
      <c r="I371"/>
      <c r="J371"/>
      <c r="K371"/>
      <c r="L371"/>
    </row>
    <row r="372" spans="1:12" x14ac:dyDescent="0.2">
      <c r="A372"/>
      <c r="B372"/>
      <c r="C372"/>
      <c r="D372"/>
      <c r="E372"/>
      <c r="F372"/>
      <c r="G372"/>
      <c r="H372"/>
      <c r="I372"/>
      <c r="J372"/>
      <c r="K372"/>
      <c r="L372"/>
    </row>
    <row r="373" spans="1:12" x14ac:dyDescent="0.2">
      <c r="A373"/>
      <c r="B373"/>
      <c r="C373"/>
      <c r="D373"/>
      <c r="E373"/>
      <c r="F373"/>
      <c r="G373"/>
      <c r="H373"/>
      <c r="I373"/>
      <c r="J373"/>
      <c r="K373"/>
      <c r="L373"/>
    </row>
    <row r="374" spans="1:12" x14ac:dyDescent="0.2">
      <c r="A374"/>
      <c r="B374"/>
      <c r="C374"/>
      <c r="D374"/>
      <c r="E374"/>
      <c r="F374"/>
      <c r="G374"/>
      <c r="H374"/>
      <c r="I374"/>
      <c r="J374"/>
      <c r="K374"/>
      <c r="L374"/>
    </row>
    <row r="375" spans="1:12" x14ac:dyDescent="0.2">
      <c r="A375"/>
      <c r="B375"/>
      <c r="C375"/>
      <c r="D375"/>
      <c r="E375"/>
      <c r="F375"/>
      <c r="G375"/>
      <c r="H375"/>
      <c r="I375"/>
      <c r="J375"/>
      <c r="K375"/>
      <c r="L375"/>
    </row>
    <row r="376" spans="1:12" x14ac:dyDescent="0.2">
      <c r="A376"/>
      <c r="B376"/>
      <c r="C376"/>
      <c r="D376"/>
      <c r="E376"/>
      <c r="F376"/>
      <c r="G376"/>
      <c r="H376"/>
      <c r="I376"/>
      <c r="J376"/>
      <c r="K376"/>
      <c r="L376"/>
    </row>
    <row r="377" spans="1:12" x14ac:dyDescent="0.2">
      <c r="A377"/>
      <c r="B377"/>
      <c r="C377"/>
      <c r="D377"/>
      <c r="E377"/>
      <c r="F377"/>
      <c r="G377"/>
      <c r="H377"/>
      <c r="I377"/>
      <c r="J377"/>
      <c r="K377"/>
      <c r="L377"/>
    </row>
    <row r="378" spans="1:12" x14ac:dyDescent="0.2">
      <c r="A378"/>
      <c r="B378"/>
      <c r="C378"/>
      <c r="D378"/>
      <c r="E378"/>
      <c r="F378"/>
      <c r="G378"/>
      <c r="H378"/>
      <c r="I378"/>
      <c r="J378"/>
      <c r="K378"/>
      <c r="L378"/>
    </row>
    <row r="379" spans="1:12" x14ac:dyDescent="0.2">
      <c r="A379"/>
      <c r="B379"/>
      <c r="C379"/>
      <c r="D379"/>
      <c r="E379"/>
      <c r="F379"/>
      <c r="G379"/>
      <c r="H379"/>
      <c r="I379"/>
      <c r="J379"/>
      <c r="K379"/>
      <c r="L379"/>
    </row>
    <row r="380" spans="1:12" x14ac:dyDescent="0.2">
      <c r="A380"/>
      <c r="B380"/>
      <c r="C380"/>
      <c r="D380"/>
      <c r="E380"/>
      <c r="F380"/>
      <c r="G380"/>
      <c r="H380"/>
      <c r="I380"/>
      <c r="J380"/>
      <c r="K380"/>
      <c r="L380"/>
    </row>
    <row r="381" spans="1:12" x14ac:dyDescent="0.2">
      <c r="A381"/>
      <c r="B381"/>
      <c r="C381"/>
      <c r="D381"/>
      <c r="E381"/>
      <c r="F381"/>
      <c r="G381"/>
      <c r="H381"/>
      <c r="I381"/>
      <c r="J381"/>
      <c r="K381"/>
      <c r="L381"/>
    </row>
    <row r="382" spans="1:12" x14ac:dyDescent="0.2">
      <c r="A382"/>
      <c r="B382"/>
      <c r="C382"/>
      <c r="D382"/>
      <c r="E382"/>
      <c r="F382"/>
      <c r="G382"/>
      <c r="H382"/>
      <c r="I382"/>
      <c r="J382"/>
      <c r="K382"/>
      <c r="L382"/>
    </row>
    <row r="383" spans="1:12" x14ac:dyDescent="0.2">
      <c r="A383"/>
      <c r="B383"/>
      <c r="C383"/>
      <c r="D383"/>
      <c r="E383"/>
      <c r="F383"/>
      <c r="G383"/>
      <c r="H383"/>
      <c r="I383"/>
      <c r="J383"/>
      <c r="K383"/>
      <c r="L383"/>
    </row>
    <row r="384" spans="1:12" x14ac:dyDescent="0.2">
      <c r="A384"/>
      <c r="B384"/>
      <c r="C384"/>
      <c r="D384"/>
      <c r="E384"/>
      <c r="F384"/>
      <c r="G384"/>
      <c r="H384"/>
      <c r="I384"/>
      <c r="J384"/>
      <c r="K384"/>
      <c r="L384"/>
    </row>
    <row r="385" spans="1:12" x14ac:dyDescent="0.2">
      <c r="A385"/>
      <c r="B385"/>
      <c r="C385"/>
      <c r="D385"/>
      <c r="E385"/>
      <c r="F385"/>
      <c r="G385"/>
      <c r="H385"/>
      <c r="I385"/>
      <c r="J385"/>
      <c r="K385"/>
      <c r="L385"/>
    </row>
    <row r="386" spans="1:12" x14ac:dyDescent="0.2">
      <c r="A386"/>
      <c r="B386"/>
      <c r="C386"/>
      <c r="D386"/>
      <c r="E386"/>
      <c r="F386"/>
      <c r="G386"/>
      <c r="H386"/>
      <c r="I386"/>
      <c r="J386"/>
      <c r="K386"/>
      <c r="L386"/>
    </row>
    <row r="387" spans="1:12" x14ac:dyDescent="0.2">
      <c r="A387"/>
      <c r="B387"/>
      <c r="C387"/>
      <c r="D387"/>
      <c r="E387"/>
      <c r="F387"/>
      <c r="G387"/>
      <c r="H387"/>
      <c r="I387"/>
      <c r="J387"/>
      <c r="K387"/>
      <c r="L387"/>
    </row>
    <row r="388" spans="1:12" x14ac:dyDescent="0.2">
      <c r="A388"/>
      <c r="B388"/>
      <c r="C388"/>
      <c r="D388"/>
      <c r="E388"/>
      <c r="F388"/>
      <c r="G388"/>
      <c r="H388"/>
      <c r="I388"/>
      <c r="J388"/>
      <c r="K388"/>
      <c r="L388"/>
    </row>
    <row r="389" spans="1:12" x14ac:dyDescent="0.2">
      <c r="A389"/>
      <c r="B389"/>
      <c r="C389"/>
      <c r="D389"/>
      <c r="E389"/>
      <c r="F389"/>
      <c r="G389"/>
      <c r="H389"/>
      <c r="I389"/>
      <c r="J389"/>
      <c r="K389"/>
      <c r="L389"/>
    </row>
    <row r="390" spans="1:12" x14ac:dyDescent="0.2">
      <c r="A390"/>
      <c r="B390"/>
      <c r="C390"/>
      <c r="D390"/>
      <c r="E390"/>
      <c r="F390"/>
      <c r="G390"/>
      <c r="H390"/>
      <c r="I390"/>
      <c r="J390"/>
      <c r="K390"/>
      <c r="L390"/>
    </row>
    <row r="391" spans="1:12" x14ac:dyDescent="0.2">
      <c r="A391"/>
      <c r="B391"/>
      <c r="C391"/>
      <c r="D391"/>
      <c r="E391"/>
      <c r="F391"/>
      <c r="G391"/>
      <c r="H391"/>
      <c r="I391"/>
      <c r="J391"/>
      <c r="K391"/>
      <c r="L391"/>
    </row>
    <row r="392" spans="1:12" x14ac:dyDescent="0.2">
      <c r="A392"/>
      <c r="B392"/>
      <c r="C392"/>
      <c r="D392"/>
      <c r="E392"/>
      <c r="F392"/>
      <c r="G392"/>
      <c r="H392"/>
      <c r="I392"/>
      <c r="J392"/>
      <c r="K392"/>
      <c r="L392"/>
    </row>
    <row r="393" spans="1:12" x14ac:dyDescent="0.2">
      <c r="A393"/>
      <c r="B393"/>
      <c r="C393"/>
      <c r="D393"/>
      <c r="E393"/>
      <c r="F393"/>
      <c r="G393"/>
      <c r="H393"/>
      <c r="I393"/>
      <c r="J393"/>
      <c r="K393"/>
      <c r="L393"/>
    </row>
    <row r="394" spans="1:12" x14ac:dyDescent="0.2">
      <c r="A394"/>
      <c r="B394"/>
      <c r="C394"/>
      <c r="D394"/>
      <c r="E394"/>
      <c r="F394"/>
      <c r="G394"/>
      <c r="H394"/>
      <c r="I394"/>
      <c r="J394"/>
      <c r="K394"/>
      <c r="L394"/>
    </row>
    <row r="395" spans="1:12" x14ac:dyDescent="0.2">
      <c r="A395"/>
      <c r="B395"/>
      <c r="C395"/>
      <c r="D395"/>
      <c r="E395"/>
      <c r="F395"/>
      <c r="G395"/>
      <c r="H395"/>
      <c r="I395"/>
      <c r="J395"/>
      <c r="K395"/>
      <c r="L395"/>
    </row>
    <row r="396" spans="1:12" x14ac:dyDescent="0.2">
      <c r="A396"/>
      <c r="B396"/>
      <c r="C396"/>
      <c r="D396"/>
      <c r="E396"/>
      <c r="F396"/>
      <c r="G396"/>
      <c r="H396"/>
      <c r="I396"/>
      <c r="J396"/>
      <c r="K396"/>
      <c r="L396"/>
    </row>
    <row r="397" spans="1:12" x14ac:dyDescent="0.2">
      <c r="A397"/>
      <c r="B397"/>
      <c r="C397"/>
      <c r="D397"/>
      <c r="E397"/>
      <c r="F397"/>
      <c r="G397"/>
      <c r="H397"/>
      <c r="I397"/>
      <c r="J397"/>
      <c r="K397"/>
      <c r="L397"/>
    </row>
    <row r="398" spans="1:12" x14ac:dyDescent="0.2">
      <c r="A398"/>
      <c r="B398"/>
      <c r="C398"/>
      <c r="D398"/>
      <c r="E398"/>
      <c r="F398"/>
      <c r="G398"/>
      <c r="H398"/>
      <c r="I398"/>
      <c r="J398"/>
      <c r="K398"/>
      <c r="L398"/>
    </row>
    <row r="399" spans="1:12" x14ac:dyDescent="0.2">
      <c r="A399"/>
      <c r="B399"/>
      <c r="C399"/>
      <c r="D399"/>
      <c r="E399"/>
      <c r="F399"/>
      <c r="G399"/>
      <c r="H399"/>
      <c r="I399"/>
      <c r="J399"/>
      <c r="K399"/>
      <c r="L399"/>
    </row>
  </sheetData>
  <mergeCells count="1">
    <mergeCell ref="A1:L1"/>
  </mergeCells>
  <pageMargins left="0.31496062992125984" right="0.31496062992125984" top="0.39370078740157483" bottom="0.47244094488188981" header="0.47244094488188981" footer="0.19685039370078741"/>
  <pageSetup paperSize="9" scale="84" fitToHeight="0" orientation="landscape" r:id="rId2"/>
  <headerFooter>
    <oddHeader>&amp;C
&amp;G</oddHeader>
    <oddFooter>&amp;R&amp;8&amp;P de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O1411"/>
  <sheetViews>
    <sheetView zoomScaleNormal="100" workbookViewId="0">
      <pane xSplit="8" ySplit="1" topLeftCell="J1369" activePane="bottomRight" state="frozen"/>
      <selection pane="topRight" activeCell="I1" sqref="I1"/>
      <selection pane="bottomLeft" activeCell="A2" sqref="A2"/>
      <selection pane="bottomRight" activeCell="D1421" sqref="D1421"/>
    </sheetView>
  </sheetViews>
  <sheetFormatPr baseColWidth="10" defaultColWidth="11.42578125" defaultRowHeight="13.5" x14ac:dyDescent="0.25"/>
  <cols>
    <col min="1" max="1" width="9.28515625" style="14" bestFit="1" customWidth="1"/>
    <col min="2" max="3" width="9.28515625" style="23" bestFit="1" customWidth="1"/>
    <col min="4" max="4" width="43.28515625" style="14" bestFit="1" customWidth="1"/>
    <col min="5" max="5" width="8.140625" style="17" bestFit="1" customWidth="1"/>
    <col min="6" max="6" width="7.5703125" style="17" bestFit="1" customWidth="1"/>
    <col min="7" max="7" width="9.28515625" style="14" bestFit="1" customWidth="1"/>
    <col min="8" max="8" width="41.140625" style="14" bestFit="1" customWidth="1"/>
    <col min="9" max="9" width="17" style="14" bestFit="1" customWidth="1"/>
    <col min="10" max="10" width="15.42578125" style="14" bestFit="1" customWidth="1"/>
    <col min="11" max="11" width="16.42578125" style="14" bestFit="1" customWidth="1"/>
    <col min="12" max="12" width="18.42578125" style="14" bestFit="1" customWidth="1"/>
    <col min="13" max="13" width="26.28515625" style="14" bestFit="1" customWidth="1"/>
    <col min="14" max="14" width="23.28515625" style="14" bestFit="1" customWidth="1"/>
    <col min="15" max="15" width="17.28515625" style="14" bestFit="1" customWidth="1"/>
    <col min="16" max="16384" width="11.42578125" style="14"/>
  </cols>
  <sheetData>
    <row r="1" spans="1:15" x14ac:dyDescent="0.25">
      <c r="A1" s="10" t="s">
        <v>86</v>
      </c>
      <c r="B1" s="21" t="s">
        <v>87</v>
      </c>
      <c r="C1" s="21" t="s">
        <v>5</v>
      </c>
      <c r="D1" s="11" t="s">
        <v>16</v>
      </c>
      <c r="E1" s="10" t="s">
        <v>8</v>
      </c>
      <c r="F1" s="10" t="s">
        <v>7</v>
      </c>
      <c r="G1" s="10" t="s">
        <v>6</v>
      </c>
      <c r="H1" s="12" t="s">
        <v>85</v>
      </c>
      <c r="I1" s="13" t="s">
        <v>0</v>
      </c>
      <c r="J1" s="13" t="s">
        <v>1</v>
      </c>
      <c r="K1" s="13" t="s">
        <v>2</v>
      </c>
      <c r="L1" s="13" t="s">
        <v>18</v>
      </c>
      <c r="M1" s="13" t="s">
        <v>19</v>
      </c>
      <c r="N1" s="13" t="s">
        <v>3</v>
      </c>
      <c r="O1" s="13" t="s">
        <v>4</v>
      </c>
    </row>
    <row r="2" spans="1:15" x14ac:dyDescent="0.25">
      <c r="A2" s="14" t="str">
        <f>MID(Tabla1[[#This Row],[Org 2]],1,2)</f>
        <v>01</v>
      </c>
      <c r="B2" s="22" t="s">
        <v>89</v>
      </c>
      <c r="C2" s="22" t="s">
        <v>121</v>
      </c>
      <c r="D2" s="15" t="str">
        <f>VLOOKUP(Tabla1[[#This Row],[Prog.]],Hoja2!B:C,2,FALSE)</f>
        <v>Desarrollo empresarial</v>
      </c>
      <c r="E2" s="16" t="str">
        <f t="shared" ref="E2:E65" si="0">LEFT(G2,1)</f>
        <v>1</v>
      </c>
      <c r="F2" s="16" t="str">
        <f t="shared" ref="F2:F65" si="1">LEFT(G2,2)</f>
        <v>11</v>
      </c>
      <c r="G2" s="18">
        <v>11000</v>
      </c>
      <c r="H2" s="19" t="s">
        <v>410</v>
      </c>
      <c r="I2" s="20">
        <v>80476</v>
      </c>
      <c r="J2" s="20">
        <v>0</v>
      </c>
      <c r="K2" s="20">
        <v>80476</v>
      </c>
      <c r="L2" s="20">
        <v>75000</v>
      </c>
      <c r="M2" s="20">
        <v>75000</v>
      </c>
      <c r="N2" s="20">
        <v>52510.5</v>
      </c>
      <c r="O2" s="20">
        <v>52510.5</v>
      </c>
    </row>
    <row r="3" spans="1:15" x14ac:dyDescent="0.25">
      <c r="A3" s="14" t="str">
        <f>MID(Tabla1[[#This Row],[Org 2]],1,2)</f>
        <v>01</v>
      </c>
      <c r="B3" s="22" t="s">
        <v>89</v>
      </c>
      <c r="C3" s="22" t="s">
        <v>121</v>
      </c>
      <c r="D3" s="15" t="str">
        <f>VLOOKUP(Tabla1[[#This Row],[Prog.]],Hoja2!B:C,2,FALSE)</f>
        <v>Desarrollo empresarial</v>
      </c>
      <c r="E3" s="16" t="str">
        <f t="shared" si="0"/>
        <v>1</v>
      </c>
      <c r="F3" s="16" t="str">
        <f t="shared" si="1"/>
        <v>12</v>
      </c>
      <c r="G3" s="18">
        <v>12000</v>
      </c>
      <c r="H3" s="19" t="s">
        <v>411</v>
      </c>
      <c r="I3" s="20">
        <v>45219</v>
      </c>
      <c r="J3" s="20">
        <v>0</v>
      </c>
      <c r="K3" s="20">
        <v>45219</v>
      </c>
      <c r="L3" s="20">
        <v>39100</v>
      </c>
      <c r="M3" s="20">
        <v>39100</v>
      </c>
      <c r="N3" s="20">
        <v>23907.94</v>
      </c>
      <c r="O3" s="20">
        <v>23907.94</v>
      </c>
    </row>
    <row r="4" spans="1:15" x14ac:dyDescent="0.25">
      <c r="A4" s="14" t="str">
        <f>MID(Tabla1[[#This Row],[Org 2]],1,2)</f>
        <v>01</v>
      </c>
      <c r="B4" s="22" t="s">
        <v>89</v>
      </c>
      <c r="C4" s="22" t="s">
        <v>121</v>
      </c>
      <c r="D4" s="15" t="str">
        <f>VLOOKUP(Tabla1[[#This Row],[Prog.]],Hoja2!B:C,2,FALSE)</f>
        <v>Desarrollo empresarial</v>
      </c>
      <c r="E4" s="16" t="str">
        <f t="shared" si="0"/>
        <v>1</v>
      </c>
      <c r="F4" s="16" t="str">
        <f t="shared" si="1"/>
        <v>12</v>
      </c>
      <c r="G4" s="18">
        <v>12001</v>
      </c>
      <c r="H4" s="19" t="s">
        <v>412</v>
      </c>
      <c r="I4" s="20">
        <v>111337</v>
      </c>
      <c r="J4" s="20">
        <v>0</v>
      </c>
      <c r="K4" s="20">
        <v>111337</v>
      </c>
      <c r="L4" s="20">
        <v>97530</v>
      </c>
      <c r="M4" s="20">
        <v>97530</v>
      </c>
      <c r="N4" s="20">
        <v>59416.61</v>
      </c>
      <c r="O4" s="20">
        <v>59416.61</v>
      </c>
    </row>
    <row r="5" spans="1:15" x14ac:dyDescent="0.25">
      <c r="A5" s="14" t="str">
        <f>MID(Tabla1[[#This Row],[Org 2]],1,2)</f>
        <v>01</v>
      </c>
      <c r="B5" s="22" t="s">
        <v>89</v>
      </c>
      <c r="C5" s="22" t="s">
        <v>121</v>
      </c>
      <c r="D5" s="15" t="str">
        <f>VLOOKUP(Tabla1[[#This Row],[Prog.]],Hoja2!B:C,2,FALSE)</f>
        <v>Desarrollo empresarial</v>
      </c>
      <c r="E5" s="16" t="str">
        <f t="shared" si="0"/>
        <v>1</v>
      </c>
      <c r="F5" s="16" t="str">
        <f t="shared" si="1"/>
        <v>12</v>
      </c>
      <c r="G5" s="18">
        <v>12003</v>
      </c>
      <c r="H5" s="19" t="s">
        <v>413</v>
      </c>
      <c r="I5" s="20">
        <v>12182</v>
      </c>
      <c r="J5" s="20">
        <v>0</v>
      </c>
      <c r="K5" s="20">
        <v>12182</v>
      </c>
      <c r="L5" s="20">
        <v>0</v>
      </c>
      <c r="M5" s="20">
        <v>0</v>
      </c>
      <c r="N5" s="20">
        <v>0</v>
      </c>
      <c r="O5" s="20">
        <v>0</v>
      </c>
    </row>
    <row r="6" spans="1:15" x14ac:dyDescent="0.25">
      <c r="A6" s="14" t="str">
        <f>MID(Tabla1[[#This Row],[Org 2]],1,2)</f>
        <v>01</v>
      </c>
      <c r="B6" s="22" t="s">
        <v>89</v>
      </c>
      <c r="C6" s="22" t="s">
        <v>121</v>
      </c>
      <c r="D6" s="15" t="str">
        <f>VLOOKUP(Tabla1[[#This Row],[Prog.]],Hoja2!B:C,2,FALSE)</f>
        <v>Desarrollo empresarial</v>
      </c>
      <c r="E6" s="16" t="str">
        <f t="shared" si="0"/>
        <v>1</v>
      </c>
      <c r="F6" s="16" t="str">
        <f t="shared" si="1"/>
        <v>12</v>
      </c>
      <c r="G6" s="18">
        <v>12004</v>
      </c>
      <c r="H6" s="19" t="s">
        <v>414</v>
      </c>
      <c r="I6" s="20">
        <v>30977</v>
      </c>
      <c r="J6" s="20">
        <v>0</v>
      </c>
      <c r="K6" s="20">
        <v>30977</v>
      </c>
      <c r="L6" s="20">
        <v>26500</v>
      </c>
      <c r="M6" s="20">
        <v>26500</v>
      </c>
      <c r="N6" s="20">
        <v>20169.82</v>
      </c>
      <c r="O6" s="20">
        <v>20169.82</v>
      </c>
    </row>
    <row r="7" spans="1:15" x14ac:dyDescent="0.25">
      <c r="A7" s="14" t="str">
        <f>MID(Tabla1[[#This Row],[Org 2]],1,2)</f>
        <v>01</v>
      </c>
      <c r="B7" s="22" t="s">
        <v>89</v>
      </c>
      <c r="C7" s="22" t="s">
        <v>121</v>
      </c>
      <c r="D7" s="15" t="str">
        <f>VLOOKUP(Tabla1[[#This Row],[Prog.]],Hoja2!B:C,2,FALSE)</f>
        <v>Desarrollo empresarial</v>
      </c>
      <c r="E7" s="16" t="str">
        <f t="shared" si="0"/>
        <v>1</v>
      </c>
      <c r="F7" s="16" t="str">
        <f t="shared" si="1"/>
        <v>12</v>
      </c>
      <c r="G7" s="18">
        <v>12006</v>
      </c>
      <c r="H7" s="19" t="s">
        <v>415</v>
      </c>
      <c r="I7" s="20">
        <v>35675</v>
      </c>
      <c r="J7" s="20">
        <v>0</v>
      </c>
      <c r="K7" s="20">
        <v>35675</v>
      </c>
      <c r="L7" s="20">
        <v>34920</v>
      </c>
      <c r="M7" s="20">
        <v>34920</v>
      </c>
      <c r="N7" s="20">
        <v>25366.98</v>
      </c>
      <c r="O7" s="20">
        <v>25366.98</v>
      </c>
    </row>
    <row r="8" spans="1:15" x14ac:dyDescent="0.25">
      <c r="A8" s="14" t="str">
        <f>MID(Tabla1[[#This Row],[Org 2]],1,2)</f>
        <v>01</v>
      </c>
      <c r="B8" s="22" t="s">
        <v>89</v>
      </c>
      <c r="C8" s="22" t="s">
        <v>121</v>
      </c>
      <c r="D8" s="15" t="str">
        <f>VLOOKUP(Tabla1[[#This Row],[Prog.]],Hoja2!B:C,2,FALSE)</f>
        <v>Desarrollo empresarial</v>
      </c>
      <c r="E8" s="16" t="str">
        <f t="shared" si="0"/>
        <v>1</v>
      </c>
      <c r="F8" s="16" t="str">
        <f t="shared" si="1"/>
        <v>12</v>
      </c>
      <c r="G8" s="18">
        <v>12100</v>
      </c>
      <c r="H8" s="19" t="s">
        <v>416</v>
      </c>
      <c r="I8" s="20">
        <v>116551</v>
      </c>
      <c r="J8" s="20">
        <v>0</v>
      </c>
      <c r="K8" s="20">
        <v>116551</v>
      </c>
      <c r="L8" s="20">
        <v>98007</v>
      </c>
      <c r="M8" s="20">
        <v>98007</v>
      </c>
      <c r="N8" s="20">
        <v>60381.919999999998</v>
      </c>
      <c r="O8" s="20">
        <v>60381.919999999998</v>
      </c>
    </row>
    <row r="9" spans="1:15" x14ac:dyDescent="0.25">
      <c r="A9" s="14" t="str">
        <f>MID(Tabla1[[#This Row],[Org 2]],1,2)</f>
        <v>01</v>
      </c>
      <c r="B9" s="22" t="s">
        <v>89</v>
      </c>
      <c r="C9" s="22" t="s">
        <v>121</v>
      </c>
      <c r="D9" s="15" t="str">
        <f>VLOOKUP(Tabla1[[#This Row],[Prog.]],Hoja2!B:C,2,FALSE)</f>
        <v>Desarrollo empresarial</v>
      </c>
      <c r="E9" s="16" t="str">
        <f t="shared" si="0"/>
        <v>1</v>
      </c>
      <c r="F9" s="16" t="str">
        <f t="shared" si="1"/>
        <v>12</v>
      </c>
      <c r="G9" s="18">
        <v>12101</v>
      </c>
      <c r="H9" s="19" t="s">
        <v>417</v>
      </c>
      <c r="I9" s="20">
        <v>286572</v>
      </c>
      <c r="J9" s="20">
        <v>0</v>
      </c>
      <c r="K9" s="20">
        <v>286572</v>
      </c>
      <c r="L9" s="20">
        <v>239118</v>
      </c>
      <c r="M9" s="20">
        <v>239118</v>
      </c>
      <c r="N9" s="20">
        <v>153150.38</v>
      </c>
      <c r="O9" s="20">
        <v>153150.38</v>
      </c>
    </row>
    <row r="10" spans="1:15" x14ac:dyDescent="0.25">
      <c r="A10" s="14" t="str">
        <f>MID(Tabla1[[#This Row],[Org 2]],1,2)</f>
        <v>01</v>
      </c>
      <c r="B10" s="22" t="s">
        <v>89</v>
      </c>
      <c r="C10" s="22" t="s">
        <v>121</v>
      </c>
      <c r="D10" s="15" t="str">
        <f>VLOOKUP(Tabla1[[#This Row],[Prog.]],Hoja2!B:C,2,FALSE)</f>
        <v>Desarrollo empresarial</v>
      </c>
      <c r="E10" s="16" t="str">
        <f t="shared" si="0"/>
        <v>1</v>
      </c>
      <c r="F10" s="16" t="str">
        <f t="shared" si="1"/>
        <v>12</v>
      </c>
      <c r="G10" s="18">
        <v>12103</v>
      </c>
      <c r="H10" s="19" t="s">
        <v>418</v>
      </c>
      <c r="I10" s="20">
        <v>19692</v>
      </c>
      <c r="J10" s="20">
        <v>0</v>
      </c>
      <c r="K10" s="20">
        <v>19692</v>
      </c>
      <c r="L10" s="20">
        <v>24605.4</v>
      </c>
      <c r="M10" s="20">
        <v>24605.4</v>
      </c>
      <c r="N10" s="20">
        <v>15048.54</v>
      </c>
      <c r="O10" s="20">
        <v>15048.54</v>
      </c>
    </row>
    <row r="11" spans="1:15" x14ac:dyDescent="0.25">
      <c r="A11" s="14" t="str">
        <f>MID(Tabla1[[#This Row],[Org 2]],1,2)</f>
        <v>01</v>
      </c>
      <c r="B11" s="22" t="s">
        <v>89</v>
      </c>
      <c r="C11" s="22" t="s">
        <v>121</v>
      </c>
      <c r="D11" s="15" t="str">
        <f>VLOOKUP(Tabla1[[#This Row],[Prog.]],Hoja2!B:C,2,FALSE)</f>
        <v>Desarrollo empresarial</v>
      </c>
      <c r="E11" s="16" t="str">
        <f t="shared" si="0"/>
        <v>1</v>
      </c>
      <c r="F11" s="16" t="str">
        <f t="shared" si="1"/>
        <v>13</v>
      </c>
      <c r="G11" s="18">
        <v>13000</v>
      </c>
      <c r="H11" s="19" t="s">
        <v>410</v>
      </c>
      <c r="I11" s="20">
        <v>78043</v>
      </c>
      <c r="J11" s="20">
        <v>0</v>
      </c>
      <c r="K11" s="20">
        <v>78043</v>
      </c>
      <c r="L11" s="20">
        <v>54000</v>
      </c>
      <c r="M11" s="20">
        <v>54000</v>
      </c>
      <c r="N11" s="20">
        <v>50782.400000000001</v>
      </c>
      <c r="O11" s="20">
        <v>50782.400000000001</v>
      </c>
    </row>
    <row r="12" spans="1:15" x14ac:dyDescent="0.25">
      <c r="A12" s="14" t="str">
        <f>MID(Tabla1[[#This Row],[Org 2]],1,2)</f>
        <v>01</v>
      </c>
      <c r="B12" s="22" t="s">
        <v>89</v>
      </c>
      <c r="C12" s="22" t="s">
        <v>121</v>
      </c>
      <c r="D12" s="15" t="str">
        <f>VLOOKUP(Tabla1[[#This Row],[Prog.]],Hoja2!B:C,2,FALSE)</f>
        <v>Desarrollo empresarial</v>
      </c>
      <c r="E12" s="16" t="str">
        <f t="shared" si="0"/>
        <v>1</v>
      </c>
      <c r="F12" s="16" t="str">
        <f t="shared" si="1"/>
        <v>13</v>
      </c>
      <c r="G12" s="18">
        <v>13002</v>
      </c>
      <c r="H12" s="19" t="s">
        <v>419</v>
      </c>
      <c r="I12" s="20">
        <v>71323</v>
      </c>
      <c r="J12" s="20">
        <v>0</v>
      </c>
      <c r="K12" s="20">
        <v>71323</v>
      </c>
      <c r="L12" s="20">
        <v>56405.599999999999</v>
      </c>
      <c r="M12" s="20">
        <v>56405.599999999999</v>
      </c>
      <c r="N12" s="20">
        <v>49579.360000000001</v>
      </c>
      <c r="O12" s="20">
        <v>49579.360000000001</v>
      </c>
    </row>
    <row r="13" spans="1:15" x14ac:dyDescent="0.25">
      <c r="A13" s="14" t="str">
        <f>MID(Tabla1[[#This Row],[Org 2]],1,2)</f>
        <v>01</v>
      </c>
      <c r="B13" s="22" t="s">
        <v>89</v>
      </c>
      <c r="C13" s="22" t="s">
        <v>121</v>
      </c>
      <c r="D13" s="15" t="str">
        <f>VLOOKUP(Tabla1[[#This Row],[Prog.]],Hoja2!B:C,2,FALSE)</f>
        <v>Desarrollo empresarial</v>
      </c>
      <c r="E13" s="16" t="str">
        <f t="shared" si="0"/>
        <v>1</v>
      </c>
      <c r="F13" s="16" t="str">
        <f t="shared" si="1"/>
        <v>13</v>
      </c>
      <c r="G13" s="18">
        <v>131</v>
      </c>
      <c r="H13" s="19" t="s">
        <v>420</v>
      </c>
      <c r="I13" s="20">
        <v>0</v>
      </c>
      <c r="J13" s="20">
        <v>0</v>
      </c>
      <c r="K13" s="20">
        <v>0</v>
      </c>
      <c r="L13" s="20">
        <v>38500</v>
      </c>
      <c r="M13" s="20">
        <v>38500</v>
      </c>
      <c r="N13" s="20">
        <v>30219.599999999999</v>
      </c>
      <c r="O13" s="20">
        <v>30219.599999999999</v>
      </c>
    </row>
    <row r="14" spans="1:15" x14ac:dyDescent="0.25">
      <c r="A14" s="14" t="str">
        <f>MID(Tabla1[[#This Row],[Org 2]],1,2)</f>
        <v>01</v>
      </c>
      <c r="B14" s="22" t="s">
        <v>89</v>
      </c>
      <c r="C14" s="22" t="s">
        <v>121</v>
      </c>
      <c r="D14" s="15" t="str">
        <f>VLOOKUP(Tabla1[[#This Row],[Prog.]],Hoja2!B:C,2,FALSE)</f>
        <v>Desarrollo empresarial</v>
      </c>
      <c r="E14" s="16" t="str">
        <f t="shared" si="0"/>
        <v>1</v>
      </c>
      <c r="F14" s="16" t="str">
        <f t="shared" si="1"/>
        <v>14</v>
      </c>
      <c r="G14" s="18">
        <v>143</v>
      </c>
      <c r="H14" s="19" t="s">
        <v>421</v>
      </c>
      <c r="I14" s="20">
        <v>360000</v>
      </c>
      <c r="J14" s="20">
        <v>0</v>
      </c>
      <c r="K14" s="20">
        <v>360000</v>
      </c>
      <c r="L14" s="20">
        <v>191539.87</v>
      </c>
      <c r="M14" s="20">
        <v>191539.87</v>
      </c>
      <c r="N14" s="20">
        <v>138900.54999999999</v>
      </c>
      <c r="O14" s="20">
        <v>138900.54999999999</v>
      </c>
    </row>
    <row r="15" spans="1:15" x14ac:dyDescent="0.25">
      <c r="A15" s="14" t="str">
        <f>MID(Tabla1[[#This Row],[Org 2]],1,2)</f>
        <v>01</v>
      </c>
      <c r="B15" s="22" t="s">
        <v>89</v>
      </c>
      <c r="C15" s="22" t="s">
        <v>121</v>
      </c>
      <c r="D15" s="15" t="str">
        <f>VLOOKUP(Tabla1[[#This Row],[Prog.]],Hoja2!B:C,2,FALSE)</f>
        <v>Desarrollo empresarial</v>
      </c>
      <c r="E15" s="16" t="str">
        <f t="shared" si="0"/>
        <v>2</v>
      </c>
      <c r="F15" s="16" t="str">
        <f t="shared" si="1"/>
        <v>20</v>
      </c>
      <c r="G15" s="18">
        <v>203</v>
      </c>
      <c r="H15" s="19" t="s">
        <v>422</v>
      </c>
      <c r="I15" s="20">
        <v>8200</v>
      </c>
      <c r="J15" s="20">
        <v>0</v>
      </c>
      <c r="K15" s="20">
        <v>8200</v>
      </c>
      <c r="L15" s="20">
        <v>4721.07</v>
      </c>
      <c r="M15" s="20">
        <v>4721.07</v>
      </c>
      <c r="N15" s="20">
        <v>1351.03</v>
      </c>
      <c r="O15" s="20">
        <v>1351.03</v>
      </c>
    </row>
    <row r="16" spans="1:15" x14ac:dyDescent="0.25">
      <c r="A16" s="14" t="str">
        <f>MID(Tabla1[[#This Row],[Org 2]],1,2)</f>
        <v>01</v>
      </c>
      <c r="B16" s="22" t="s">
        <v>89</v>
      </c>
      <c r="C16" s="22" t="s">
        <v>121</v>
      </c>
      <c r="D16" s="15" t="str">
        <f>VLOOKUP(Tabla1[[#This Row],[Prog.]],Hoja2!B:C,2,FALSE)</f>
        <v>Desarrollo empresarial</v>
      </c>
      <c r="E16" s="16" t="str">
        <f t="shared" si="0"/>
        <v>2</v>
      </c>
      <c r="F16" s="16" t="str">
        <f t="shared" si="1"/>
        <v>20</v>
      </c>
      <c r="G16" s="18">
        <v>204</v>
      </c>
      <c r="H16" s="19" t="s">
        <v>423</v>
      </c>
      <c r="I16" s="20">
        <v>900</v>
      </c>
      <c r="J16" s="20">
        <v>0</v>
      </c>
      <c r="K16" s="20">
        <v>900</v>
      </c>
      <c r="L16" s="20">
        <v>676.36</v>
      </c>
      <c r="M16" s="20">
        <v>676.36</v>
      </c>
      <c r="N16" s="20">
        <v>338.18</v>
      </c>
      <c r="O16" s="20">
        <v>338.18</v>
      </c>
    </row>
    <row r="17" spans="1:15" x14ac:dyDescent="0.25">
      <c r="A17" s="14" t="str">
        <f>MID(Tabla1[[#This Row],[Org 2]],1,2)</f>
        <v>01</v>
      </c>
      <c r="B17" s="22" t="s">
        <v>89</v>
      </c>
      <c r="C17" s="22" t="s">
        <v>121</v>
      </c>
      <c r="D17" s="15" t="str">
        <f>VLOOKUP(Tabla1[[#This Row],[Prog.]],Hoja2!B:C,2,FALSE)</f>
        <v>Desarrollo empresarial</v>
      </c>
      <c r="E17" s="16" t="str">
        <f t="shared" si="0"/>
        <v>2</v>
      </c>
      <c r="F17" s="16" t="str">
        <f t="shared" si="1"/>
        <v>21</v>
      </c>
      <c r="G17" s="18">
        <v>212</v>
      </c>
      <c r="H17" s="19" t="s">
        <v>424</v>
      </c>
      <c r="I17" s="20">
        <v>10000</v>
      </c>
      <c r="J17" s="20">
        <v>0</v>
      </c>
      <c r="K17" s="20">
        <v>10000</v>
      </c>
      <c r="L17" s="20">
        <v>14705.57</v>
      </c>
      <c r="M17" s="20">
        <v>11296.57</v>
      </c>
      <c r="N17" s="20">
        <v>11240.41</v>
      </c>
      <c r="O17" s="20">
        <v>11169.96</v>
      </c>
    </row>
    <row r="18" spans="1:15" x14ac:dyDescent="0.25">
      <c r="A18" s="14" t="str">
        <f>MID(Tabla1[[#This Row],[Org 2]],1,2)</f>
        <v>01</v>
      </c>
      <c r="B18" s="22" t="s">
        <v>89</v>
      </c>
      <c r="C18" s="22" t="s">
        <v>121</v>
      </c>
      <c r="D18" s="15" t="str">
        <f>VLOOKUP(Tabla1[[#This Row],[Prog.]],Hoja2!B:C,2,FALSE)</f>
        <v>Desarrollo empresarial</v>
      </c>
      <c r="E18" s="16" t="str">
        <f t="shared" si="0"/>
        <v>2</v>
      </c>
      <c r="F18" s="16" t="str">
        <f t="shared" si="1"/>
        <v>21</v>
      </c>
      <c r="G18" s="18">
        <v>213</v>
      </c>
      <c r="H18" s="19" t="s">
        <v>425</v>
      </c>
      <c r="I18" s="20">
        <v>12000</v>
      </c>
      <c r="J18" s="20">
        <v>0</v>
      </c>
      <c r="K18" s="20">
        <v>12000</v>
      </c>
      <c r="L18" s="20">
        <v>6114.04</v>
      </c>
      <c r="M18" s="20">
        <v>6114.04</v>
      </c>
      <c r="N18" s="20">
        <v>926.68</v>
      </c>
      <c r="O18" s="20">
        <v>926.68</v>
      </c>
    </row>
    <row r="19" spans="1:15" x14ac:dyDescent="0.25">
      <c r="A19" s="14" t="str">
        <f>MID(Tabla1[[#This Row],[Org 2]],1,2)</f>
        <v>01</v>
      </c>
      <c r="B19" s="22" t="s">
        <v>89</v>
      </c>
      <c r="C19" s="22" t="s">
        <v>121</v>
      </c>
      <c r="D19" s="15" t="str">
        <f>VLOOKUP(Tabla1[[#This Row],[Prog.]],Hoja2!B:C,2,FALSE)</f>
        <v>Desarrollo empresarial</v>
      </c>
      <c r="E19" s="16" t="str">
        <f t="shared" si="0"/>
        <v>2</v>
      </c>
      <c r="F19" s="16" t="str">
        <f t="shared" si="1"/>
        <v>21</v>
      </c>
      <c r="G19" s="18">
        <v>214</v>
      </c>
      <c r="H19" s="19" t="s">
        <v>426</v>
      </c>
      <c r="I19" s="20">
        <v>1800</v>
      </c>
      <c r="J19" s="20">
        <v>0</v>
      </c>
      <c r="K19" s="20">
        <v>1800</v>
      </c>
      <c r="L19" s="20">
        <v>925.1</v>
      </c>
      <c r="M19" s="20">
        <v>925.1</v>
      </c>
      <c r="N19" s="20">
        <v>734.82</v>
      </c>
      <c r="O19" s="20">
        <v>734.82</v>
      </c>
    </row>
    <row r="20" spans="1:15" x14ac:dyDescent="0.25">
      <c r="A20" s="14" t="str">
        <f>MID(Tabla1[[#This Row],[Org 2]],1,2)</f>
        <v>01</v>
      </c>
      <c r="B20" s="22" t="s">
        <v>89</v>
      </c>
      <c r="C20" s="22" t="s">
        <v>121</v>
      </c>
      <c r="D20" s="15" t="str">
        <f>VLOOKUP(Tabla1[[#This Row],[Prog.]],Hoja2!B:C,2,FALSE)</f>
        <v>Desarrollo empresarial</v>
      </c>
      <c r="E20" s="16" t="str">
        <f t="shared" si="0"/>
        <v>2</v>
      </c>
      <c r="F20" s="16" t="str">
        <f t="shared" si="1"/>
        <v>22</v>
      </c>
      <c r="G20" s="18">
        <v>22000</v>
      </c>
      <c r="H20" s="19" t="s">
        <v>427</v>
      </c>
      <c r="I20" s="20">
        <v>500</v>
      </c>
      <c r="J20" s="20">
        <v>0</v>
      </c>
      <c r="K20" s="20">
        <v>500</v>
      </c>
      <c r="L20" s="20">
        <v>0</v>
      </c>
      <c r="M20" s="20">
        <v>0</v>
      </c>
      <c r="N20" s="20">
        <v>0</v>
      </c>
      <c r="O20" s="20">
        <v>0</v>
      </c>
    </row>
    <row r="21" spans="1:15" x14ac:dyDescent="0.25">
      <c r="A21" s="14" t="str">
        <f>MID(Tabla1[[#This Row],[Org 2]],1,2)</f>
        <v>01</v>
      </c>
      <c r="B21" s="22" t="s">
        <v>89</v>
      </c>
      <c r="C21" s="22" t="s">
        <v>121</v>
      </c>
      <c r="D21" s="15" t="str">
        <f>VLOOKUP(Tabla1[[#This Row],[Prog.]],Hoja2!B:C,2,FALSE)</f>
        <v>Desarrollo empresarial</v>
      </c>
      <c r="E21" s="16" t="str">
        <f t="shared" si="0"/>
        <v>2</v>
      </c>
      <c r="F21" s="16" t="str">
        <f t="shared" si="1"/>
        <v>22</v>
      </c>
      <c r="G21" s="18">
        <v>22001</v>
      </c>
      <c r="H21" s="19" t="s">
        <v>428</v>
      </c>
      <c r="I21" s="20">
        <v>1500</v>
      </c>
      <c r="J21" s="20">
        <v>0</v>
      </c>
      <c r="K21" s="20">
        <v>1500</v>
      </c>
      <c r="L21" s="20">
        <v>1457.12</v>
      </c>
      <c r="M21" s="20">
        <v>1457.12</v>
      </c>
      <c r="N21" s="20">
        <v>1457.12</v>
      </c>
      <c r="O21" s="20">
        <v>1457.12</v>
      </c>
    </row>
    <row r="22" spans="1:15" x14ac:dyDescent="0.25">
      <c r="A22" s="14" t="str">
        <f>MID(Tabla1[[#This Row],[Org 2]],1,2)</f>
        <v>01</v>
      </c>
      <c r="B22" s="22" t="s">
        <v>89</v>
      </c>
      <c r="C22" s="22" t="s">
        <v>121</v>
      </c>
      <c r="D22" s="15" t="str">
        <f>VLOOKUP(Tabla1[[#This Row],[Prog.]],Hoja2!B:C,2,FALSE)</f>
        <v>Desarrollo empresarial</v>
      </c>
      <c r="E22" s="16" t="str">
        <f t="shared" si="0"/>
        <v>2</v>
      </c>
      <c r="F22" s="16" t="str">
        <f t="shared" si="1"/>
        <v>22</v>
      </c>
      <c r="G22" s="18">
        <v>22100</v>
      </c>
      <c r="H22" s="19" t="s">
        <v>429</v>
      </c>
      <c r="I22" s="20">
        <v>79200</v>
      </c>
      <c r="J22" s="20">
        <v>0</v>
      </c>
      <c r="K22" s="20">
        <v>79200</v>
      </c>
      <c r="L22" s="20">
        <v>79200</v>
      </c>
      <c r="M22" s="20">
        <v>79200</v>
      </c>
      <c r="N22" s="20">
        <v>27660.45</v>
      </c>
      <c r="O22" s="20">
        <v>27660.45</v>
      </c>
    </row>
    <row r="23" spans="1:15" x14ac:dyDescent="0.25">
      <c r="A23" s="14" t="str">
        <f>MID(Tabla1[[#This Row],[Org 2]],1,2)</f>
        <v>01</v>
      </c>
      <c r="B23" s="22" t="s">
        <v>89</v>
      </c>
      <c r="C23" s="22" t="s">
        <v>121</v>
      </c>
      <c r="D23" s="15" t="str">
        <f>VLOOKUP(Tabla1[[#This Row],[Prog.]],Hoja2!B:C,2,FALSE)</f>
        <v>Desarrollo empresarial</v>
      </c>
      <c r="E23" s="16" t="str">
        <f t="shared" si="0"/>
        <v>2</v>
      </c>
      <c r="F23" s="16" t="str">
        <f t="shared" si="1"/>
        <v>22</v>
      </c>
      <c r="G23" s="18">
        <v>22112</v>
      </c>
      <c r="H23" s="19" t="s">
        <v>430</v>
      </c>
      <c r="I23" s="20">
        <v>500</v>
      </c>
      <c r="J23" s="20">
        <v>0</v>
      </c>
      <c r="K23" s="20">
        <v>500</v>
      </c>
      <c r="L23" s="20">
        <v>251.68</v>
      </c>
      <c r="M23" s="20">
        <v>251.68</v>
      </c>
      <c r="N23" s="20">
        <v>251.68</v>
      </c>
      <c r="O23" s="20">
        <v>251.68</v>
      </c>
    </row>
    <row r="24" spans="1:15" x14ac:dyDescent="0.25">
      <c r="A24" s="14" t="str">
        <f>MID(Tabla1[[#This Row],[Org 2]],1,2)</f>
        <v>01</v>
      </c>
      <c r="B24" s="22" t="s">
        <v>89</v>
      </c>
      <c r="C24" s="22" t="s">
        <v>121</v>
      </c>
      <c r="D24" s="15" t="str">
        <f>VLOOKUP(Tabla1[[#This Row],[Prog.]],Hoja2!B:C,2,FALSE)</f>
        <v>Desarrollo empresarial</v>
      </c>
      <c r="E24" s="16" t="str">
        <f t="shared" si="0"/>
        <v>2</v>
      </c>
      <c r="F24" s="16" t="str">
        <f t="shared" si="1"/>
        <v>22</v>
      </c>
      <c r="G24" s="18">
        <v>22199</v>
      </c>
      <c r="H24" s="19" t="s">
        <v>431</v>
      </c>
      <c r="I24" s="20">
        <v>100</v>
      </c>
      <c r="J24" s="20">
        <v>0</v>
      </c>
      <c r="K24" s="20">
        <v>100</v>
      </c>
      <c r="L24" s="20">
        <v>3108.59</v>
      </c>
      <c r="M24" s="20">
        <v>3108.59</v>
      </c>
      <c r="N24" s="20">
        <v>1101.68</v>
      </c>
      <c r="O24" s="20">
        <v>1101.68</v>
      </c>
    </row>
    <row r="25" spans="1:15" x14ac:dyDescent="0.25">
      <c r="A25" s="14" t="str">
        <f>MID(Tabla1[[#This Row],[Org 2]],1,2)</f>
        <v>01</v>
      </c>
      <c r="B25" s="22" t="s">
        <v>89</v>
      </c>
      <c r="C25" s="22" t="s">
        <v>121</v>
      </c>
      <c r="D25" s="15" t="str">
        <f>VLOOKUP(Tabla1[[#This Row],[Prog.]],Hoja2!B:C,2,FALSE)</f>
        <v>Desarrollo empresarial</v>
      </c>
      <c r="E25" s="16" t="str">
        <f t="shared" si="0"/>
        <v>2</v>
      </c>
      <c r="F25" s="16" t="str">
        <f t="shared" si="1"/>
        <v>22</v>
      </c>
      <c r="G25" s="18">
        <v>224</v>
      </c>
      <c r="H25" s="19" t="s">
        <v>432</v>
      </c>
      <c r="I25" s="20">
        <v>1000</v>
      </c>
      <c r="J25" s="20">
        <v>0</v>
      </c>
      <c r="K25" s="20">
        <v>1000</v>
      </c>
      <c r="L25" s="20">
        <v>0</v>
      </c>
      <c r="M25" s="20">
        <v>0</v>
      </c>
      <c r="N25" s="20">
        <v>0</v>
      </c>
      <c r="O25" s="20">
        <v>0</v>
      </c>
    </row>
    <row r="26" spans="1:15" x14ac:dyDescent="0.25">
      <c r="A26" s="14" t="str">
        <f>MID(Tabla1[[#This Row],[Org 2]],1,2)</f>
        <v>01</v>
      </c>
      <c r="B26" s="22" t="s">
        <v>89</v>
      </c>
      <c r="C26" s="22" t="s">
        <v>121</v>
      </c>
      <c r="D26" s="15" t="str">
        <f>VLOOKUP(Tabla1[[#This Row],[Prog.]],Hoja2!B:C,2,FALSE)</f>
        <v>Desarrollo empresarial</v>
      </c>
      <c r="E26" s="16" t="str">
        <f t="shared" si="0"/>
        <v>2</v>
      </c>
      <c r="F26" s="16" t="str">
        <f t="shared" si="1"/>
        <v>22</v>
      </c>
      <c r="G26" s="18">
        <v>225</v>
      </c>
      <c r="H26" s="19" t="s">
        <v>433</v>
      </c>
      <c r="I26" s="20">
        <v>200</v>
      </c>
      <c r="J26" s="20">
        <v>0</v>
      </c>
      <c r="K26" s="20">
        <v>200</v>
      </c>
      <c r="L26" s="20">
        <v>0</v>
      </c>
      <c r="M26" s="20">
        <v>0</v>
      </c>
      <c r="N26" s="20">
        <v>0</v>
      </c>
      <c r="O26" s="20">
        <v>0</v>
      </c>
    </row>
    <row r="27" spans="1:15" x14ac:dyDescent="0.25">
      <c r="A27" s="14" t="str">
        <f>MID(Tabla1[[#This Row],[Org 2]],1,2)</f>
        <v>01</v>
      </c>
      <c r="B27" s="22" t="s">
        <v>89</v>
      </c>
      <c r="C27" s="22" t="s">
        <v>121</v>
      </c>
      <c r="D27" s="15" t="str">
        <f>VLOOKUP(Tabla1[[#This Row],[Prog.]],Hoja2!B:C,2,FALSE)</f>
        <v>Desarrollo empresarial</v>
      </c>
      <c r="E27" s="16" t="str">
        <f t="shared" si="0"/>
        <v>2</v>
      </c>
      <c r="F27" s="16" t="str">
        <f t="shared" si="1"/>
        <v>22</v>
      </c>
      <c r="G27" s="18">
        <v>22602</v>
      </c>
      <c r="H27" s="19" t="s">
        <v>434</v>
      </c>
      <c r="I27" s="20">
        <v>50000</v>
      </c>
      <c r="J27" s="20">
        <v>0</v>
      </c>
      <c r="K27" s="20">
        <v>50000</v>
      </c>
      <c r="L27" s="20">
        <v>86740.47</v>
      </c>
      <c r="M27" s="20">
        <v>86740.47</v>
      </c>
      <c r="N27" s="20">
        <v>30347.91</v>
      </c>
      <c r="O27" s="20">
        <v>30347.91</v>
      </c>
    </row>
    <row r="28" spans="1:15" x14ac:dyDescent="0.25">
      <c r="A28" s="14" t="str">
        <f>MID(Tabla1[[#This Row],[Org 2]],1,2)</f>
        <v>01</v>
      </c>
      <c r="B28" s="22" t="s">
        <v>89</v>
      </c>
      <c r="C28" s="22" t="s">
        <v>121</v>
      </c>
      <c r="D28" s="15" t="str">
        <f>VLOOKUP(Tabla1[[#This Row],[Prog.]],Hoja2!B:C,2,FALSE)</f>
        <v>Desarrollo empresarial</v>
      </c>
      <c r="E28" s="16" t="str">
        <f t="shared" si="0"/>
        <v>2</v>
      </c>
      <c r="F28" s="16" t="str">
        <f t="shared" si="1"/>
        <v>22</v>
      </c>
      <c r="G28" s="18">
        <v>22606</v>
      </c>
      <c r="H28" s="19" t="s">
        <v>435</v>
      </c>
      <c r="I28" s="20">
        <v>6000</v>
      </c>
      <c r="J28" s="20">
        <v>0</v>
      </c>
      <c r="K28" s="20">
        <v>6000</v>
      </c>
      <c r="L28" s="20">
        <v>0</v>
      </c>
      <c r="M28" s="20">
        <v>0</v>
      </c>
      <c r="N28" s="20">
        <v>0</v>
      </c>
      <c r="O28" s="20">
        <v>0</v>
      </c>
    </row>
    <row r="29" spans="1:15" x14ac:dyDescent="0.25">
      <c r="A29" s="14" t="str">
        <f>MID(Tabla1[[#This Row],[Org 2]],1,2)</f>
        <v>01</v>
      </c>
      <c r="B29" s="22" t="s">
        <v>89</v>
      </c>
      <c r="C29" s="22" t="s">
        <v>121</v>
      </c>
      <c r="D29" s="15" t="str">
        <f>VLOOKUP(Tabla1[[#This Row],[Prog.]],Hoja2!B:C,2,FALSE)</f>
        <v>Desarrollo empresarial</v>
      </c>
      <c r="E29" s="16" t="str">
        <f t="shared" si="0"/>
        <v>2</v>
      </c>
      <c r="F29" s="16" t="str">
        <f t="shared" si="1"/>
        <v>22</v>
      </c>
      <c r="G29" s="18">
        <v>22609</v>
      </c>
      <c r="H29" s="19" t="s">
        <v>436</v>
      </c>
      <c r="I29" s="20">
        <v>0</v>
      </c>
      <c r="J29" s="20">
        <v>0</v>
      </c>
      <c r="K29" s="20">
        <v>0</v>
      </c>
      <c r="L29" s="20">
        <v>54776.7</v>
      </c>
      <c r="M29" s="20">
        <v>54776.7</v>
      </c>
      <c r="N29" s="20">
        <v>54776.7</v>
      </c>
      <c r="O29" s="20">
        <v>54776.7</v>
      </c>
    </row>
    <row r="30" spans="1:15" x14ac:dyDescent="0.25">
      <c r="A30" s="14" t="str">
        <f>MID(Tabla1[[#This Row],[Org 2]],1,2)</f>
        <v>01</v>
      </c>
      <c r="B30" s="22" t="s">
        <v>89</v>
      </c>
      <c r="C30" s="22" t="s">
        <v>121</v>
      </c>
      <c r="D30" s="15" t="str">
        <f>VLOOKUP(Tabla1[[#This Row],[Prog.]],Hoja2!B:C,2,FALSE)</f>
        <v>Desarrollo empresarial</v>
      </c>
      <c r="E30" s="16" t="str">
        <f t="shared" si="0"/>
        <v>2</v>
      </c>
      <c r="F30" s="16" t="str">
        <f t="shared" si="1"/>
        <v>22</v>
      </c>
      <c r="G30" s="18">
        <v>22699</v>
      </c>
      <c r="H30" s="19" t="s">
        <v>437</v>
      </c>
      <c r="I30" s="20">
        <v>85000</v>
      </c>
      <c r="J30" s="20">
        <v>0</v>
      </c>
      <c r="K30" s="20">
        <v>85000</v>
      </c>
      <c r="L30" s="20">
        <v>63327.58</v>
      </c>
      <c r="M30" s="20">
        <v>63327.58</v>
      </c>
      <c r="N30" s="20">
        <v>58703.47</v>
      </c>
      <c r="O30" s="20">
        <v>57369.79</v>
      </c>
    </row>
    <row r="31" spans="1:15" x14ac:dyDescent="0.25">
      <c r="A31" s="14" t="str">
        <f>MID(Tabla1[[#This Row],[Org 2]],1,2)</f>
        <v>01</v>
      </c>
      <c r="B31" s="22" t="s">
        <v>89</v>
      </c>
      <c r="C31" s="22" t="s">
        <v>121</v>
      </c>
      <c r="D31" s="15" t="str">
        <f>VLOOKUP(Tabla1[[#This Row],[Prog.]],Hoja2!B:C,2,FALSE)</f>
        <v>Desarrollo empresarial</v>
      </c>
      <c r="E31" s="16" t="str">
        <f t="shared" si="0"/>
        <v>2</v>
      </c>
      <c r="F31" s="16" t="str">
        <f t="shared" si="1"/>
        <v>22</v>
      </c>
      <c r="G31" s="18">
        <v>22700</v>
      </c>
      <c r="H31" s="19" t="s">
        <v>438</v>
      </c>
      <c r="I31" s="20">
        <v>90807</v>
      </c>
      <c r="J31" s="20">
        <v>0</v>
      </c>
      <c r="K31" s="20">
        <v>90807</v>
      </c>
      <c r="L31" s="20">
        <v>88185.13</v>
      </c>
      <c r="M31" s="20">
        <v>88185.13</v>
      </c>
      <c r="N31" s="20">
        <v>51441.32</v>
      </c>
      <c r="O31" s="20">
        <v>51441.32</v>
      </c>
    </row>
    <row r="32" spans="1:15" x14ac:dyDescent="0.25">
      <c r="A32" s="14" t="str">
        <f>MID(Tabla1[[#This Row],[Org 2]],1,2)</f>
        <v>01</v>
      </c>
      <c r="B32" s="22" t="s">
        <v>89</v>
      </c>
      <c r="C32" s="22" t="s">
        <v>121</v>
      </c>
      <c r="D32" s="15" t="str">
        <f>VLOOKUP(Tabla1[[#This Row],[Prog.]],Hoja2!B:C,2,FALSE)</f>
        <v>Desarrollo empresarial</v>
      </c>
      <c r="E32" s="16" t="str">
        <f t="shared" si="0"/>
        <v>2</v>
      </c>
      <c r="F32" s="16" t="str">
        <f t="shared" si="1"/>
        <v>22</v>
      </c>
      <c r="G32" s="18">
        <v>22706</v>
      </c>
      <c r="H32" s="19" t="s">
        <v>439</v>
      </c>
      <c r="I32" s="20">
        <v>146000</v>
      </c>
      <c r="J32" s="20">
        <v>0</v>
      </c>
      <c r="K32" s="20">
        <v>146000</v>
      </c>
      <c r="L32" s="20">
        <v>104616.6</v>
      </c>
      <c r="M32" s="20">
        <v>104616.6</v>
      </c>
      <c r="N32" s="20">
        <v>43802</v>
      </c>
      <c r="O32" s="20">
        <v>43802</v>
      </c>
    </row>
    <row r="33" spans="1:15" x14ac:dyDescent="0.25">
      <c r="A33" s="14" t="str">
        <f>MID(Tabla1[[#This Row],[Org 2]],1,2)</f>
        <v>01</v>
      </c>
      <c r="B33" s="22" t="s">
        <v>89</v>
      </c>
      <c r="C33" s="22" t="s">
        <v>121</v>
      </c>
      <c r="D33" s="15" t="str">
        <f>VLOOKUP(Tabla1[[#This Row],[Prog.]],Hoja2!B:C,2,FALSE)</f>
        <v>Desarrollo empresarial</v>
      </c>
      <c r="E33" s="16" t="str">
        <f t="shared" si="0"/>
        <v>2</v>
      </c>
      <c r="F33" s="16" t="str">
        <f t="shared" si="1"/>
        <v>22</v>
      </c>
      <c r="G33" s="18">
        <v>22799</v>
      </c>
      <c r="H33" s="19" t="s">
        <v>440</v>
      </c>
      <c r="I33" s="20">
        <v>1067000</v>
      </c>
      <c r="J33" s="20">
        <v>-255492.21</v>
      </c>
      <c r="K33" s="20">
        <v>811507.79</v>
      </c>
      <c r="L33" s="20">
        <v>363294.74</v>
      </c>
      <c r="M33" s="20">
        <v>342523.61</v>
      </c>
      <c r="N33" s="20">
        <v>163199.60999999999</v>
      </c>
      <c r="O33" s="20">
        <v>157467.5</v>
      </c>
    </row>
    <row r="34" spans="1:15" x14ac:dyDescent="0.25">
      <c r="A34" s="14" t="str">
        <f>MID(Tabla1[[#This Row],[Org 2]],1,2)</f>
        <v>01</v>
      </c>
      <c r="B34" s="22" t="s">
        <v>89</v>
      </c>
      <c r="C34" s="22" t="s">
        <v>121</v>
      </c>
      <c r="D34" s="15" t="str">
        <f>VLOOKUP(Tabla1[[#This Row],[Prog.]],Hoja2!B:C,2,FALSE)</f>
        <v>Desarrollo empresarial</v>
      </c>
      <c r="E34" s="16" t="str">
        <f t="shared" si="0"/>
        <v>2</v>
      </c>
      <c r="F34" s="16" t="str">
        <f t="shared" si="1"/>
        <v>23</v>
      </c>
      <c r="G34" s="18">
        <v>23020</v>
      </c>
      <c r="H34" s="19" t="s">
        <v>441</v>
      </c>
      <c r="I34" s="20">
        <v>10000</v>
      </c>
      <c r="J34" s="20">
        <v>0</v>
      </c>
      <c r="K34" s="20">
        <v>10000</v>
      </c>
      <c r="L34" s="20">
        <v>2330.5500000000002</v>
      </c>
      <c r="M34" s="20">
        <v>2330.5500000000002</v>
      </c>
      <c r="N34" s="20">
        <v>2330.5500000000002</v>
      </c>
      <c r="O34" s="20">
        <v>2330.5500000000002</v>
      </c>
    </row>
    <row r="35" spans="1:15" x14ac:dyDescent="0.25">
      <c r="A35" s="14" t="str">
        <f>MID(Tabla1[[#This Row],[Org 2]],1,2)</f>
        <v>01</v>
      </c>
      <c r="B35" s="22" t="s">
        <v>89</v>
      </c>
      <c r="C35" s="22" t="s">
        <v>121</v>
      </c>
      <c r="D35" s="15" t="str">
        <f>VLOOKUP(Tabla1[[#This Row],[Prog.]],Hoja2!B:C,2,FALSE)</f>
        <v>Desarrollo empresarial</v>
      </c>
      <c r="E35" s="16" t="str">
        <f t="shared" si="0"/>
        <v>2</v>
      </c>
      <c r="F35" s="16" t="str">
        <f t="shared" si="1"/>
        <v>23</v>
      </c>
      <c r="G35" s="18">
        <v>23120</v>
      </c>
      <c r="H35" s="19" t="s">
        <v>442</v>
      </c>
      <c r="I35" s="20">
        <v>18000</v>
      </c>
      <c r="J35" s="20">
        <v>0</v>
      </c>
      <c r="K35" s="20">
        <v>18000</v>
      </c>
      <c r="L35" s="20">
        <v>3361.86</v>
      </c>
      <c r="M35" s="20">
        <v>3361.86</v>
      </c>
      <c r="N35" s="20">
        <v>3361.86</v>
      </c>
      <c r="O35" s="20">
        <v>3361.86</v>
      </c>
    </row>
    <row r="36" spans="1:15" x14ac:dyDescent="0.25">
      <c r="A36" s="14" t="str">
        <f>MID(Tabla1[[#This Row],[Org 2]],1,2)</f>
        <v>01</v>
      </c>
      <c r="B36" s="22" t="s">
        <v>89</v>
      </c>
      <c r="C36" s="22" t="s">
        <v>121</v>
      </c>
      <c r="D36" s="15" t="str">
        <f>VLOOKUP(Tabla1[[#This Row],[Prog.]],Hoja2!B:C,2,FALSE)</f>
        <v>Desarrollo empresarial</v>
      </c>
      <c r="E36" s="16" t="str">
        <f t="shared" si="0"/>
        <v>2</v>
      </c>
      <c r="F36" s="16" t="str">
        <f t="shared" si="1"/>
        <v>23</v>
      </c>
      <c r="G36" s="18">
        <v>233</v>
      </c>
      <c r="H36" s="19" t="s">
        <v>443</v>
      </c>
      <c r="I36" s="20">
        <v>700</v>
      </c>
      <c r="J36" s="20">
        <v>0</v>
      </c>
      <c r="K36" s="20">
        <v>700</v>
      </c>
      <c r="L36" s="20">
        <v>0</v>
      </c>
      <c r="M36" s="20">
        <v>0</v>
      </c>
      <c r="N36" s="20">
        <v>0</v>
      </c>
      <c r="O36" s="20">
        <v>0</v>
      </c>
    </row>
    <row r="37" spans="1:15" x14ac:dyDescent="0.25">
      <c r="A37" s="14" t="str">
        <f>MID(Tabla1[[#This Row],[Org 2]],1,2)</f>
        <v>01</v>
      </c>
      <c r="B37" s="22" t="s">
        <v>89</v>
      </c>
      <c r="C37" s="22" t="s">
        <v>121</v>
      </c>
      <c r="D37" s="15" t="str">
        <f>VLOOKUP(Tabla1[[#This Row],[Prog.]],Hoja2!B:C,2,FALSE)</f>
        <v>Desarrollo empresarial</v>
      </c>
      <c r="E37" s="16" t="str">
        <f t="shared" si="0"/>
        <v>3</v>
      </c>
      <c r="F37" s="16" t="str">
        <f t="shared" si="1"/>
        <v>35</v>
      </c>
      <c r="G37" s="18">
        <v>352</v>
      </c>
      <c r="H37" s="19" t="s">
        <v>444</v>
      </c>
      <c r="I37" s="20">
        <v>1000</v>
      </c>
      <c r="J37" s="20">
        <v>71503.710000000006</v>
      </c>
      <c r="K37" s="20">
        <v>72503.710000000006</v>
      </c>
      <c r="L37" s="20">
        <v>72503.710000000006</v>
      </c>
      <c r="M37" s="20">
        <v>72503.710000000006</v>
      </c>
      <c r="N37" s="20">
        <v>72503.710000000006</v>
      </c>
      <c r="O37" s="20">
        <v>72503.710000000006</v>
      </c>
    </row>
    <row r="38" spans="1:15" x14ac:dyDescent="0.25">
      <c r="A38" s="14" t="str">
        <f>MID(Tabla1[[#This Row],[Org 2]],1,2)</f>
        <v>01</v>
      </c>
      <c r="B38" s="22" t="s">
        <v>89</v>
      </c>
      <c r="C38" s="22" t="s">
        <v>121</v>
      </c>
      <c r="D38" s="15" t="str">
        <f>VLOOKUP(Tabla1[[#This Row],[Prog.]],Hoja2!B:C,2,FALSE)</f>
        <v>Desarrollo empresarial</v>
      </c>
      <c r="E38" s="16" t="str">
        <f t="shared" si="0"/>
        <v>4</v>
      </c>
      <c r="F38" s="16" t="str">
        <f t="shared" si="1"/>
        <v>47</v>
      </c>
      <c r="G38" s="18">
        <v>47903</v>
      </c>
      <c r="H38" s="19" t="s">
        <v>445</v>
      </c>
      <c r="I38" s="20">
        <v>70000</v>
      </c>
      <c r="J38" s="20">
        <v>0</v>
      </c>
      <c r="K38" s="20">
        <v>70000</v>
      </c>
      <c r="L38" s="20">
        <v>0</v>
      </c>
      <c r="M38" s="20">
        <v>0</v>
      </c>
      <c r="N38" s="20">
        <v>0</v>
      </c>
      <c r="O38" s="20">
        <v>0</v>
      </c>
    </row>
    <row r="39" spans="1:15" x14ac:dyDescent="0.25">
      <c r="A39" s="14" t="str">
        <f>MID(Tabla1[[#This Row],[Org 2]],1,2)</f>
        <v>01</v>
      </c>
      <c r="B39" s="22" t="s">
        <v>89</v>
      </c>
      <c r="C39" s="22" t="s">
        <v>121</v>
      </c>
      <c r="D39" s="15" t="str">
        <f>VLOOKUP(Tabla1[[#This Row],[Prog.]],Hoja2!B:C,2,FALSE)</f>
        <v>Desarrollo empresarial</v>
      </c>
      <c r="E39" s="16" t="str">
        <f t="shared" si="0"/>
        <v>4</v>
      </c>
      <c r="F39" s="16" t="str">
        <f t="shared" si="1"/>
        <v>47</v>
      </c>
      <c r="G39" s="18">
        <v>47999</v>
      </c>
      <c r="H39" s="19" t="s">
        <v>446</v>
      </c>
      <c r="I39" s="20">
        <v>450000</v>
      </c>
      <c r="J39" s="20">
        <v>0</v>
      </c>
      <c r="K39" s="20">
        <v>450000</v>
      </c>
      <c r="L39" s="20">
        <v>450000</v>
      </c>
      <c r="M39" s="20">
        <v>0</v>
      </c>
      <c r="N39" s="20">
        <v>0</v>
      </c>
      <c r="O39" s="20">
        <v>0</v>
      </c>
    </row>
    <row r="40" spans="1:15" x14ac:dyDescent="0.25">
      <c r="A40" s="14" t="str">
        <f>MID(Tabla1[[#This Row],[Org 2]],1,2)</f>
        <v>01</v>
      </c>
      <c r="B40" s="22" t="s">
        <v>89</v>
      </c>
      <c r="C40" s="22" t="s">
        <v>121</v>
      </c>
      <c r="D40" s="15" t="str">
        <f>VLOOKUP(Tabla1[[#This Row],[Prog.]],Hoja2!B:C,2,FALSE)</f>
        <v>Desarrollo empresarial</v>
      </c>
      <c r="E40" s="16" t="str">
        <f t="shared" si="0"/>
        <v>4</v>
      </c>
      <c r="F40" s="16" t="str">
        <f t="shared" si="1"/>
        <v>48</v>
      </c>
      <c r="G40" s="18">
        <v>481</v>
      </c>
      <c r="H40" s="19" t="s">
        <v>447</v>
      </c>
      <c r="I40" s="20">
        <v>117000</v>
      </c>
      <c r="J40" s="20">
        <v>0</v>
      </c>
      <c r="K40" s="20">
        <v>117000</v>
      </c>
      <c r="L40" s="20">
        <v>50000</v>
      </c>
      <c r="M40" s="20">
        <v>30433</v>
      </c>
      <c r="N40" s="20">
        <v>30433</v>
      </c>
      <c r="O40" s="20">
        <v>30433</v>
      </c>
    </row>
    <row r="41" spans="1:15" x14ac:dyDescent="0.25">
      <c r="A41" s="14" t="str">
        <f>MID(Tabla1[[#This Row],[Org 2]],1,2)</f>
        <v>01</v>
      </c>
      <c r="B41" s="22" t="s">
        <v>89</v>
      </c>
      <c r="C41" s="22" t="s">
        <v>121</v>
      </c>
      <c r="D41" s="15" t="str">
        <f>VLOOKUP(Tabla1[[#This Row],[Prog.]],Hoja2!B:C,2,FALSE)</f>
        <v>Desarrollo empresarial</v>
      </c>
      <c r="E41" s="16" t="str">
        <f t="shared" si="0"/>
        <v>4</v>
      </c>
      <c r="F41" s="16" t="str">
        <f t="shared" si="1"/>
        <v>48</v>
      </c>
      <c r="G41" s="18">
        <v>48201</v>
      </c>
      <c r="H41" s="19" t="s">
        <v>448</v>
      </c>
      <c r="I41" s="20">
        <v>471000</v>
      </c>
      <c r="J41" s="20">
        <v>0</v>
      </c>
      <c r="K41" s="20">
        <v>471000</v>
      </c>
      <c r="L41" s="20">
        <v>235500</v>
      </c>
      <c r="M41" s="20">
        <v>235500</v>
      </c>
      <c r="N41" s="20">
        <v>0</v>
      </c>
      <c r="O41" s="20">
        <v>0</v>
      </c>
    </row>
    <row r="42" spans="1:15" x14ac:dyDescent="0.25">
      <c r="A42" s="14" t="str">
        <f>MID(Tabla1[[#This Row],[Org 2]],1,2)</f>
        <v>01</v>
      </c>
      <c r="B42" s="22" t="s">
        <v>89</v>
      </c>
      <c r="C42" s="22" t="s">
        <v>121</v>
      </c>
      <c r="D42" s="15" t="str">
        <f>VLOOKUP(Tabla1[[#This Row],[Prog.]],Hoja2!B:C,2,FALSE)</f>
        <v>Desarrollo empresarial</v>
      </c>
      <c r="E42" s="16" t="str">
        <f t="shared" si="0"/>
        <v>4</v>
      </c>
      <c r="F42" s="16" t="str">
        <f t="shared" si="1"/>
        <v>48</v>
      </c>
      <c r="G42" s="18">
        <v>48202</v>
      </c>
      <c r="H42" s="19" t="s">
        <v>449</v>
      </c>
      <c r="I42" s="20">
        <v>193000</v>
      </c>
      <c r="J42" s="20">
        <v>0</v>
      </c>
      <c r="K42" s="20">
        <v>193000</v>
      </c>
      <c r="L42" s="20">
        <v>38600</v>
      </c>
      <c r="M42" s="20">
        <v>38600</v>
      </c>
      <c r="N42" s="20">
        <v>0</v>
      </c>
      <c r="O42" s="20">
        <v>0</v>
      </c>
    </row>
    <row r="43" spans="1:15" x14ac:dyDescent="0.25">
      <c r="A43" s="14" t="str">
        <f>MID(Tabla1[[#This Row],[Org 2]],1,2)</f>
        <v>01</v>
      </c>
      <c r="B43" s="22" t="s">
        <v>89</v>
      </c>
      <c r="C43" s="22" t="s">
        <v>121</v>
      </c>
      <c r="D43" s="15" t="str">
        <f>VLOOKUP(Tabla1[[#This Row],[Prog.]],Hoja2!B:C,2,FALSE)</f>
        <v>Desarrollo empresarial</v>
      </c>
      <c r="E43" s="16" t="str">
        <f t="shared" si="0"/>
        <v>4</v>
      </c>
      <c r="F43" s="16" t="str">
        <f t="shared" si="1"/>
        <v>48</v>
      </c>
      <c r="G43" s="18">
        <v>48203</v>
      </c>
      <c r="H43" s="19" t="s">
        <v>450</v>
      </c>
      <c r="I43" s="20">
        <v>160000</v>
      </c>
      <c r="J43" s="20">
        <v>0</v>
      </c>
      <c r="K43" s="20">
        <v>160000</v>
      </c>
      <c r="L43" s="20">
        <v>80000</v>
      </c>
      <c r="M43" s="20">
        <v>80000</v>
      </c>
      <c r="N43" s="20">
        <v>0</v>
      </c>
      <c r="O43" s="20">
        <v>0</v>
      </c>
    </row>
    <row r="44" spans="1:15" x14ac:dyDescent="0.25">
      <c r="A44" s="14" t="str">
        <f>MID(Tabla1[[#This Row],[Org 2]],1,2)</f>
        <v>01</v>
      </c>
      <c r="B44" s="22" t="s">
        <v>89</v>
      </c>
      <c r="C44" s="22" t="s">
        <v>121</v>
      </c>
      <c r="D44" s="15" t="str">
        <f>VLOOKUP(Tabla1[[#This Row],[Prog.]],Hoja2!B:C,2,FALSE)</f>
        <v>Desarrollo empresarial</v>
      </c>
      <c r="E44" s="16" t="str">
        <f t="shared" si="0"/>
        <v>4</v>
      </c>
      <c r="F44" s="16" t="str">
        <f t="shared" si="1"/>
        <v>48</v>
      </c>
      <c r="G44" s="18">
        <v>48204</v>
      </c>
      <c r="H44" s="19" t="s">
        <v>451</v>
      </c>
      <c r="I44" s="20">
        <v>100000</v>
      </c>
      <c r="J44" s="20">
        <v>0</v>
      </c>
      <c r="K44" s="20">
        <v>100000</v>
      </c>
      <c r="L44" s="20">
        <v>20000</v>
      </c>
      <c r="M44" s="20">
        <v>20000</v>
      </c>
      <c r="N44" s="20">
        <v>0</v>
      </c>
      <c r="O44" s="20">
        <v>0</v>
      </c>
    </row>
    <row r="45" spans="1:15" x14ac:dyDescent="0.25">
      <c r="A45" s="14" t="str">
        <f>MID(Tabla1[[#This Row],[Org 2]],1,2)</f>
        <v>01</v>
      </c>
      <c r="B45" s="22" t="s">
        <v>89</v>
      </c>
      <c r="C45" s="22" t="s">
        <v>121</v>
      </c>
      <c r="D45" s="15" t="str">
        <f>VLOOKUP(Tabla1[[#This Row],[Prog.]],Hoja2!B:C,2,FALSE)</f>
        <v>Desarrollo empresarial</v>
      </c>
      <c r="E45" s="16" t="str">
        <f t="shared" si="0"/>
        <v>4</v>
      </c>
      <c r="F45" s="16" t="str">
        <f t="shared" si="1"/>
        <v>48</v>
      </c>
      <c r="G45" s="18">
        <v>48208</v>
      </c>
      <c r="H45" s="19" t="s">
        <v>452</v>
      </c>
      <c r="I45" s="20">
        <v>160000</v>
      </c>
      <c r="J45" s="20">
        <v>0</v>
      </c>
      <c r="K45" s="20">
        <v>160000</v>
      </c>
      <c r="L45" s="20">
        <v>80000</v>
      </c>
      <c r="M45" s="20">
        <v>80000</v>
      </c>
      <c r="N45" s="20">
        <v>0</v>
      </c>
      <c r="O45" s="20">
        <v>0</v>
      </c>
    </row>
    <row r="46" spans="1:15" x14ac:dyDescent="0.25">
      <c r="A46" s="14" t="str">
        <f>MID(Tabla1[[#This Row],[Org 2]],1,2)</f>
        <v>01</v>
      </c>
      <c r="B46" s="22" t="s">
        <v>89</v>
      </c>
      <c r="C46" s="22" t="s">
        <v>121</v>
      </c>
      <c r="D46" s="15" t="str">
        <f>VLOOKUP(Tabla1[[#This Row],[Prog.]],Hoja2!B:C,2,FALSE)</f>
        <v>Desarrollo empresarial</v>
      </c>
      <c r="E46" s="16" t="str">
        <f t="shared" si="0"/>
        <v>4</v>
      </c>
      <c r="F46" s="16" t="str">
        <f t="shared" si="1"/>
        <v>48</v>
      </c>
      <c r="G46" s="18">
        <v>48209</v>
      </c>
      <c r="H46" s="19" t="s">
        <v>453</v>
      </c>
      <c r="I46" s="20">
        <v>54800</v>
      </c>
      <c r="J46" s="20">
        <v>0</v>
      </c>
      <c r="K46" s="20">
        <v>54800</v>
      </c>
      <c r="L46" s="20">
        <v>10960</v>
      </c>
      <c r="M46" s="20">
        <v>10960</v>
      </c>
      <c r="N46" s="20">
        <v>0</v>
      </c>
      <c r="O46" s="20">
        <v>0</v>
      </c>
    </row>
    <row r="47" spans="1:15" x14ac:dyDescent="0.25">
      <c r="A47" s="14" t="str">
        <f>MID(Tabla1[[#This Row],[Org 2]],1,2)</f>
        <v>01</v>
      </c>
      <c r="B47" s="22" t="s">
        <v>89</v>
      </c>
      <c r="C47" s="22" t="s">
        <v>121</v>
      </c>
      <c r="D47" s="15" t="str">
        <f>VLOOKUP(Tabla1[[#This Row],[Prog.]],Hoja2!B:C,2,FALSE)</f>
        <v>Desarrollo empresarial</v>
      </c>
      <c r="E47" s="16" t="str">
        <f t="shared" si="0"/>
        <v>4</v>
      </c>
      <c r="F47" s="16" t="str">
        <f t="shared" si="1"/>
        <v>48</v>
      </c>
      <c r="G47" s="18">
        <v>48210</v>
      </c>
      <c r="H47" s="19" t="s">
        <v>454</v>
      </c>
      <c r="I47" s="20">
        <v>35000</v>
      </c>
      <c r="J47" s="20">
        <v>0</v>
      </c>
      <c r="K47" s="20">
        <v>35000</v>
      </c>
      <c r="L47" s="20">
        <v>35000</v>
      </c>
      <c r="M47" s="20">
        <v>35000</v>
      </c>
      <c r="N47" s="20">
        <v>35000</v>
      </c>
      <c r="O47" s="20">
        <v>35000</v>
      </c>
    </row>
    <row r="48" spans="1:15" x14ac:dyDescent="0.25">
      <c r="A48" s="14" t="str">
        <f>MID(Tabla1[[#This Row],[Org 2]],1,2)</f>
        <v>01</v>
      </c>
      <c r="B48" s="22" t="s">
        <v>89</v>
      </c>
      <c r="C48" s="22" t="s">
        <v>121</v>
      </c>
      <c r="D48" s="15" t="str">
        <f>VLOOKUP(Tabla1[[#This Row],[Prog.]],Hoja2!B:C,2,FALSE)</f>
        <v>Desarrollo empresarial</v>
      </c>
      <c r="E48" s="16" t="str">
        <f t="shared" si="0"/>
        <v>4</v>
      </c>
      <c r="F48" s="16" t="str">
        <f t="shared" si="1"/>
        <v>48</v>
      </c>
      <c r="G48" s="18">
        <v>48211</v>
      </c>
      <c r="H48" s="19" t="s">
        <v>455</v>
      </c>
      <c r="I48" s="20">
        <v>150000</v>
      </c>
      <c r="J48" s="20">
        <v>0</v>
      </c>
      <c r="K48" s="20">
        <v>150000</v>
      </c>
      <c r="L48" s="20">
        <v>46500</v>
      </c>
      <c r="M48" s="20">
        <v>46500</v>
      </c>
      <c r="N48" s="20">
        <v>0</v>
      </c>
      <c r="O48" s="20">
        <v>0</v>
      </c>
    </row>
    <row r="49" spans="1:15" x14ac:dyDescent="0.25">
      <c r="A49" s="14" t="str">
        <f>MID(Tabla1[[#This Row],[Org 2]],1,2)</f>
        <v>01</v>
      </c>
      <c r="B49" s="22" t="s">
        <v>89</v>
      </c>
      <c r="C49" s="22" t="s">
        <v>121</v>
      </c>
      <c r="D49" s="15" t="str">
        <f>VLOOKUP(Tabla1[[#This Row],[Prog.]],Hoja2!B:C,2,FALSE)</f>
        <v>Desarrollo empresarial</v>
      </c>
      <c r="E49" s="16" t="str">
        <f t="shared" si="0"/>
        <v>4</v>
      </c>
      <c r="F49" s="16" t="str">
        <f t="shared" si="1"/>
        <v>48</v>
      </c>
      <c r="G49" s="18">
        <v>48212</v>
      </c>
      <c r="H49" s="19" t="s">
        <v>456</v>
      </c>
      <c r="I49" s="20">
        <v>30000</v>
      </c>
      <c r="J49" s="20">
        <v>0</v>
      </c>
      <c r="K49" s="20">
        <v>30000</v>
      </c>
      <c r="L49" s="20">
        <v>30000</v>
      </c>
      <c r="M49" s="20">
        <v>30000</v>
      </c>
      <c r="N49" s="20">
        <v>18000</v>
      </c>
      <c r="O49" s="20">
        <v>18000</v>
      </c>
    </row>
    <row r="50" spans="1:15" x14ac:dyDescent="0.25">
      <c r="A50" s="14" t="str">
        <f>MID(Tabla1[[#This Row],[Org 2]],1,2)</f>
        <v>01</v>
      </c>
      <c r="B50" s="22" t="s">
        <v>89</v>
      </c>
      <c r="C50" s="22" t="s">
        <v>121</v>
      </c>
      <c r="D50" s="15" t="str">
        <f>VLOOKUP(Tabla1[[#This Row],[Prog.]],Hoja2!B:C,2,FALSE)</f>
        <v>Desarrollo empresarial</v>
      </c>
      <c r="E50" s="16" t="str">
        <f t="shared" si="0"/>
        <v>4</v>
      </c>
      <c r="F50" s="16" t="str">
        <f t="shared" si="1"/>
        <v>48</v>
      </c>
      <c r="G50" s="18">
        <v>48213</v>
      </c>
      <c r="H50" s="19" t="s">
        <v>457</v>
      </c>
      <c r="I50" s="20">
        <v>193000</v>
      </c>
      <c r="J50" s="20">
        <v>0</v>
      </c>
      <c r="K50" s="20">
        <v>193000</v>
      </c>
      <c r="L50" s="20">
        <v>35000</v>
      </c>
      <c r="M50" s="20">
        <v>35000</v>
      </c>
      <c r="N50" s="20">
        <v>35000</v>
      </c>
      <c r="O50" s="20">
        <v>35000</v>
      </c>
    </row>
    <row r="51" spans="1:15" x14ac:dyDescent="0.25">
      <c r="A51" s="14" t="str">
        <f>MID(Tabla1[[#This Row],[Org 2]],1,2)</f>
        <v>01</v>
      </c>
      <c r="B51" s="22" t="s">
        <v>89</v>
      </c>
      <c r="C51" s="22" t="s">
        <v>121</v>
      </c>
      <c r="D51" s="15" t="str">
        <f>VLOOKUP(Tabla1[[#This Row],[Prog.]],Hoja2!B:C,2,FALSE)</f>
        <v>Desarrollo empresarial</v>
      </c>
      <c r="E51" s="16" t="str">
        <f t="shared" si="0"/>
        <v>4</v>
      </c>
      <c r="F51" s="16" t="str">
        <f t="shared" si="1"/>
        <v>48</v>
      </c>
      <c r="G51" s="18">
        <v>48214</v>
      </c>
      <c r="H51" s="19" t="s">
        <v>458</v>
      </c>
      <c r="I51" s="20">
        <v>15000</v>
      </c>
      <c r="J51" s="20">
        <v>0</v>
      </c>
      <c r="K51" s="20">
        <v>15000</v>
      </c>
      <c r="L51" s="20">
        <v>15000</v>
      </c>
      <c r="M51" s="20">
        <v>15000</v>
      </c>
      <c r="N51" s="20">
        <v>15000</v>
      </c>
      <c r="O51" s="20">
        <v>15000</v>
      </c>
    </row>
    <row r="52" spans="1:15" x14ac:dyDescent="0.25">
      <c r="A52" s="14" t="str">
        <f>MID(Tabla1[[#This Row],[Org 2]],1,2)</f>
        <v>01</v>
      </c>
      <c r="B52" s="22" t="s">
        <v>89</v>
      </c>
      <c r="C52" s="22" t="s">
        <v>121</v>
      </c>
      <c r="D52" s="15" t="str">
        <f>VLOOKUP(Tabla1[[#This Row],[Prog.]],Hoja2!B:C,2,FALSE)</f>
        <v>Desarrollo empresarial</v>
      </c>
      <c r="E52" s="16" t="str">
        <f t="shared" si="0"/>
        <v>4</v>
      </c>
      <c r="F52" s="16" t="str">
        <f t="shared" si="1"/>
        <v>48</v>
      </c>
      <c r="G52" s="18">
        <v>48215</v>
      </c>
      <c r="H52" s="19" t="s">
        <v>459</v>
      </c>
      <c r="I52" s="20">
        <v>15000</v>
      </c>
      <c r="J52" s="20">
        <v>0</v>
      </c>
      <c r="K52" s="20">
        <v>15000</v>
      </c>
      <c r="L52" s="20">
        <v>15000</v>
      </c>
      <c r="M52" s="20">
        <v>15000</v>
      </c>
      <c r="N52" s="20">
        <v>15000</v>
      </c>
      <c r="O52" s="20">
        <v>15000</v>
      </c>
    </row>
    <row r="53" spans="1:15" x14ac:dyDescent="0.25">
      <c r="A53" s="14" t="str">
        <f>MID(Tabla1[[#This Row],[Org 2]],1,2)</f>
        <v>01</v>
      </c>
      <c r="B53" s="22" t="s">
        <v>89</v>
      </c>
      <c r="C53" s="22" t="s">
        <v>121</v>
      </c>
      <c r="D53" s="15" t="str">
        <f>VLOOKUP(Tabla1[[#This Row],[Prog.]],Hoja2!B:C,2,FALSE)</f>
        <v>Desarrollo empresarial</v>
      </c>
      <c r="E53" s="16" t="str">
        <f t="shared" si="0"/>
        <v>4</v>
      </c>
      <c r="F53" s="16" t="str">
        <f t="shared" si="1"/>
        <v>48</v>
      </c>
      <c r="G53" s="18">
        <v>48216</v>
      </c>
      <c r="H53" s="19" t="s">
        <v>460</v>
      </c>
      <c r="I53" s="20">
        <v>20000</v>
      </c>
      <c r="J53" s="20">
        <v>0</v>
      </c>
      <c r="K53" s="20">
        <v>20000</v>
      </c>
      <c r="L53" s="20">
        <v>0</v>
      </c>
      <c r="M53" s="20">
        <v>0</v>
      </c>
      <c r="N53" s="20">
        <v>0</v>
      </c>
      <c r="O53" s="20">
        <v>0</v>
      </c>
    </row>
    <row r="54" spans="1:15" x14ac:dyDescent="0.25">
      <c r="A54" s="14" t="str">
        <f>MID(Tabla1[[#This Row],[Org 2]],1,2)</f>
        <v>01</v>
      </c>
      <c r="B54" s="22" t="s">
        <v>89</v>
      </c>
      <c r="C54" s="22" t="s">
        <v>121</v>
      </c>
      <c r="D54" s="15" t="str">
        <f>VLOOKUP(Tabla1[[#This Row],[Prog.]],Hoja2!B:C,2,FALSE)</f>
        <v>Desarrollo empresarial</v>
      </c>
      <c r="E54" s="16" t="str">
        <f t="shared" si="0"/>
        <v>4</v>
      </c>
      <c r="F54" s="16" t="str">
        <f t="shared" si="1"/>
        <v>48</v>
      </c>
      <c r="G54" s="18">
        <v>48217</v>
      </c>
      <c r="H54" s="19" t="s">
        <v>461</v>
      </c>
      <c r="I54" s="20">
        <v>50000</v>
      </c>
      <c r="J54" s="20">
        <v>0</v>
      </c>
      <c r="K54" s="20">
        <v>50000</v>
      </c>
      <c r="L54" s="20">
        <v>10000</v>
      </c>
      <c r="M54" s="20">
        <v>10000</v>
      </c>
      <c r="N54" s="20">
        <v>10000</v>
      </c>
      <c r="O54" s="20">
        <v>10000</v>
      </c>
    </row>
    <row r="55" spans="1:15" x14ac:dyDescent="0.25">
      <c r="A55" s="14" t="str">
        <f>MID(Tabla1[[#This Row],[Org 2]],1,2)</f>
        <v>01</v>
      </c>
      <c r="B55" s="22" t="s">
        <v>89</v>
      </c>
      <c r="C55" s="22" t="s">
        <v>121</v>
      </c>
      <c r="D55" s="15" t="str">
        <f>VLOOKUP(Tabla1[[#This Row],[Prog.]],Hoja2!B:C,2,FALSE)</f>
        <v>Desarrollo empresarial</v>
      </c>
      <c r="E55" s="16" t="str">
        <f t="shared" si="0"/>
        <v>4</v>
      </c>
      <c r="F55" s="16" t="str">
        <f t="shared" si="1"/>
        <v>48</v>
      </c>
      <c r="G55" s="18">
        <v>48218</v>
      </c>
      <c r="H55" s="19" t="s">
        <v>462</v>
      </c>
      <c r="I55" s="20">
        <v>90000</v>
      </c>
      <c r="J55" s="20">
        <v>0</v>
      </c>
      <c r="K55" s="20">
        <v>90000</v>
      </c>
      <c r="L55" s="20">
        <v>18000</v>
      </c>
      <c r="M55" s="20">
        <v>18000</v>
      </c>
      <c r="N55" s="20">
        <v>0</v>
      </c>
      <c r="O55" s="20">
        <v>0</v>
      </c>
    </row>
    <row r="56" spans="1:15" x14ac:dyDescent="0.25">
      <c r="A56" s="14" t="str">
        <f>MID(Tabla1[[#This Row],[Org 2]],1,2)</f>
        <v>01</v>
      </c>
      <c r="B56" s="22" t="s">
        <v>89</v>
      </c>
      <c r="C56" s="22" t="s">
        <v>121</v>
      </c>
      <c r="D56" s="15" t="str">
        <f>VLOOKUP(Tabla1[[#This Row],[Prog.]],Hoja2!B:C,2,FALSE)</f>
        <v>Desarrollo empresarial</v>
      </c>
      <c r="E56" s="16" t="str">
        <f t="shared" si="0"/>
        <v>4</v>
      </c>
      <c r="F56" s="16" t="str">
        <f t="shared" si="1"/>
        <v>48</v>
      </c>
      <c r="G56" s="18">
        <v>48219</v>
      </c>
      <c r="H56" s="19" t="s">
        <v>463</v>
      </c>
      <c r="I56" s="20">
        <v>50000</v>
      </c>
      <c r="J56" s="20">
        <v>0</v>
      </c>
      <c r="K56" s="20">
        <v>50000</v>
      </c>
      <c r="L56" s="20">
        <v>10000</v>
      </c>
      <c r="M56" s="20">
        <v>10000</v>
      </c>
      <c r="N56" s="20">
        <v>0</v>
      </c>
      <c r="O56" s="20">
        <v>0</v>
      </c>
    </row>
    <row r="57" spans="1:15" x14ac:dyDescent="0.25">
      <c r="A57" s="14" t="str">
        <f>MID(Tabla1[[#This Row],[Org 2]],1,2)</f>
        <v>01</v>
      </c>
      <c r="B57" s="22" t="s">
        <v>89</v>
      </c>
      <c r="C57" s="22" t="s">
        <v>121</v>
      </c>
      <c r="D57" s="15" t="str">
        <f>VLOOKUP(Tabla1[[#This Row],[Prog.]],Hoja2!B:C,2,FALSE)</f>
        <v>Desarrollo empresarial</v>
      </c>
      <c r="E57" s="16" t="str">
        <f t="shared" si="0"/>
        <v>4</v>
      </c>
      <c r="F57" s="16" t="str">
        <f t="shared" si="1"/>
        <v>48</v>
      </c>
      <c r="G57" s="18">
        <v>48220</v>
      </c>
      <c r="H57" s="19" t="s">
        <v>464</v>
      </c>
      <c r="I57" s="20">
        <v>50000</v>
      </c>
      <c r="J57" s="20">
        <v>0</v>
      </c>
      <c r="K57" s="20">
        <v>50000</v>
      </c>
      <c r="L57" s="20">
        <v>50000</v>
      </c>
      <c r="M57" s="20">
        <v>50000</v>
      </c>
      <c r="N57" s="20">
        <v>50000</v>
      </c>
      <c r="O57" s="20">
        <v>50000</v>
      </c>
    </row>
    <row r="58" spans="1:15" x14ac:dyDescent="0.25">
      <c r="A58" s="14" t="str">
        <f>MID(Tabla1[[#This Row],[Org 2]],1,2)</f>
        <v>01</v>
      </c>
      <c r="B58" s="22" t="s">
        <v>89</v>
      </c>
      <c r="C58" s="22" t="s">
        <v>121</v>
      </c>
      <c r="D58" s="15" t="str">
        <f>VLOOKUP(Tabla1[[#This Row],[Prog.]],Hoja2!B:C,2,FALSE)</f>
        <v>Desarrollo empresarial</v>
      </c>
      <c r="E58" s="16" t="str">
        <f t="shared" si="0"/>
        <v>4</v>
      </c>
      <c r="F58" s="16" t="str">
        <f t="shared" si="1"/>
        <v>48</v>
      </c>
      <c r="G58" s="18">
        <v>48221</v>
      </c>
      <c r="H58" s="19" t="s">
        <v>465</v>
      </c>
      <c r="I58" s="20">
        <v>30000</v>
      </c>
      <c r="J58" s="20">
        <v>0</v>
      </c>
      <c r="K58" s="20">
        <v>30000</v>
      </c>
      <c r="L58" s="20">
        <v>30000</v>
      </c>
      <c r="M58" s="20">
        <v>30000</v>
      </c>
      <c r="N58" s="20">
        <v>30000</v>
      </c>
      <c r="O58" s="20">
        <v>30000</v>
      </c>
    </row>
    <row r="59" spans="1:15" x14ac:dyDescent="0.25">
      <c r="A59" s="14" t="str">
        <f>MID(Tabla1[[#This Row],[Org 2]],1,2)</f>
        <v>01</v>
      </c>
      <c r="B59" s="22" t="s">
        <v>89</v>
      </c>
      <c r="C59" s="22" t="s">
        <v>121</v>
      </c>
      <c r="D59" s="15" t="str">
        <f>VLOOKUP(Tabla1[[#This Row],[Prog.]],Hoja2!B:C,2,FALSE)</f>
        <v>Desarrollo empresarial</v>
      </c>
      <c r="E59" s="16" t="str">
        <f t="shared" si="0"/>
        <v>4</v>
      </c>
      <c r="F59" s="16" t="str">
        <f t="shared" si="1"/>
        <v>48</v>
      </c>
      <c r="G59" s="18">
        <v>48222</v>
      </c>
      <c r="H59" s="19" t="s">
        <v>466</v>
      </c>
      <c r="I59" s="20">
        <v>12000</v>
      </c>
      <c r="J59" s="20">
        <v>0</v>
      </c>
      <c r="K59" s="20">
        <v>12000</v>
      </c>
      <c r="L59" s="20">
        <v>12000</v>
      </c>
      <c r="M59" s="20">
        <v>12000</v>
      </c>
      <c r="N59" s="20">
        <v>12000</v>
      </c>
      <c r="O59" s="20">
        <v>12000</v>
      </c>
    </row>
    <row r="60" spans="1:15" x14ac:dyDescent="0.25">
      <c r="A60" s="14" t="str">
        <f>MID(Tabla1[[#This Row],[Org 2]],1,2)</f>
        <v>01</v>
      </c>
      <c r="B60" s="22" t="s">
        <v>89</v>
      </c>
      <c r="C60" s="22" t="s">
        <v>121</v>
      </c>
      <c r="D60" s="15" t="str">
        <f>VLOOKUP(Tabla1[[#This Row],[Prog.]],Hoja2!B:C,2,FALSE)</f>
        <v>Desarrollo empresarial</v>
      </c>
      <c r="E60" s="16" t="str">
        <f t="shared" si="0"/>
        <v>4</v>
      </c>
      <c r="F60" s="16" t="str">
        <f t="shared" si="1"/>
        <v>48</v>
      </c>
      <c r="G60" s="18">
        <v>48225</v>
      </c>
      <c r="H60" s="19" t="s">
        <v>467</v>
      </c>
      <c r="I60" s="20">
        <v>80000</v>
      </c>
      <c r="J60" s="20">
        <v>0</v>
      </c>
      <c r="K60" s="20">
        <v>80000</v>
      </c>
      <c r="L60" s="20">
        <v>16000</v>
      </c>
      <c r="M60" s="20">
        <v>16000</v>
      </c>
      <c r="N60" s="20">
        <v>0</v>
      </c>
      <c r="O60" s="20">
        <v>0</v>
      </c>
    </row>
    <row r="61" spans="1:15" x14ac:dyDescent="0.25">
      <c r="A61" s="14" t="str">
        <f>MID(Tabla1[[#This Row],[Org 2]],1,2)</f>
        <v>01</v>
      </c>
      <c r="B61" s="22" t="s">
        <v>89</v>
      </c>
      <c r="C61" s="22" t="s">
        <v>121</v>
      </c>
      <c r="D61" s="15" t="str">
        <f>VLOOKUP(Tabla1[[#This Row],[Prog.]],Hoja2!B:C,2,FALSE)</f>
        <v>Desarrollo empresarial</v>
      </c>
      <c r="E61" s="16" t="str">
        <f t="shared" si="0"/>
        <v>4</v>
      </c>
      <c r="F61" s="16" t="str">
        <f t="shared" si="1"/>
        <v>48</v>
      </c>
      <c r="G61" s="18">
        <v>48227</v>
      </c>
      <c r="H61" s="19" t="s">
        <v>468</v>
      </c>
      <c r="I61" s="20">
        <v>40000</v>
      </c>
      <c r="J61" s="20">
        <v>0</v>
      </c>
      <c r="K61" s="20">
        <v>40000</v>
      </c>
      <c r="L61" s="20">
        <v>0</v>
      </c>
      <c r="M61" s="20">
        <v>0</v>
      </c>
      <c r="N61" s="20">
        <v>0</v>
      </c>
      <c r="O61" s="20">
        <v>0</v>
      </c>
    </row>
    <row r="62" spans="1:15" x14ac:dyDescent="0.25">
      <c r="A62" s="14" t="str">
        <f>MID(Tabla1[[#This Row],[Org 2]],1,2)</f>
        <v>01</v>
      </c>
      <c r="B62" s="22" t="s">
        <v>89</v>
      </c>
      <c r="C62" s="22" t="s">
        <v>121</v>
      </c>
      <c r="D62" s="15" t="str">
        <f>VLOOKUP(Tabla1[[#This Row],[Prog.]],Hoja2!B:C,2,FALSE)</f>
        <v>Desarrollo empresarial</v>
      </c>
      <c r="E62" s="16" t="str">
        <f t="shared" si="0"/>
        <v>4</v>
      </c>
      <c r="F62" s="16" t="str">
        <f t="shared" si="1"/>
        <v>48</v>
      </c>
      <c r="G62" s="18">
        <v>48228</v>
      </c>
      <c r="H62" s="19" t="s">
        <v>469</v>
      </c>
      <c r="I62" s="20">
        <v>15000</v>
      </c>
      <c r="J62" s="20">
        <v>0</v>
      </c>
      <c r="K62" s="20">
        <v>15000</v>
      </c>
      <c r="L62" s="20">
        <v>0</v>
      </c>
      <c r="M62" s="20">
        <v>0</v>
      </c>
      <c r="N62" s="20">
        <v>0</v>
      </c>
      <c r="O62" s="20">
        <v>0</v>
      </c>
    </row>
    <row r="63" spans="1:15" x14ac:dyDescent="0.25">
      <c r="A63" s="14" t="str">
        <f>MID(Tabla1[[#This Row],[Org 2]],1,2)</f>
        <v>01</v>
      </c>
      <c r="B63" s="22" t="s">
        <v>89</v>
      </c>
      <c r="C63" s="22" t="s">
        <v>121</v>
      </c>
      <c r="D63" s="15" t="str">
        <f>VLOOKUP(Tabla1[[#This Row],[Prog.]],Hoja2!B:C,2,FALSE)</f>
        <v>Desarrollo empresarial</v>
      </c>
      <c r="E63" s="16" t="str">
        <f t="shared" si="0"/>
        <v>4</v>
      </c>
      <c r="F63" s="16" t="str">
        <f t="shared" si="1"/>
        <v>48</v>
      </c>
      <c r="G63" s="18">
        <v>48229</v>
      </c>
      <c r="H63" s="19" t="s">
        <v>470</v>
      </c>
      <c r="I63" s="20">
        <v>20000</v>
      </c>
      <c r="J63" s="20">
        <v>-20000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</row>
    <row r="64" spans="1:15" x14ac:dyDescent="0.25">
      <c r="A64" s="14" t="str">
        <f>MID(Tabla1[[#This Row],[Org 2]],1,2)</f>
        <v>01</v>
      </c>
      <c r="B64" s="22" t="s">
        <v>89</v>
      </c>
      <c r="C64" s="22" t="s">
        <v>121</v>
      </c>
      <c r="D64" s="15" t="str">
        <f>VLOOKUP(Tabla1[[#This Row],[Prog.]],Hoja2!B:C,2,FALSE)</f>
        <v>Desarrollo empresarial</v>
      </c>
      <c r="E64" s="16" t="str">
        <f t="shared" si="0"/>
        <v>4</v>
      </c>
      <c r="F64" s="16" t="str">
        <f t="shared" si="1"/>
        <v>48</v>
      </c>
      <c r="G64" s="18">
        <v>48230</v>
      </c>
      <c r="H64" s="19" t="s">
        <v>471</v>
      </c>
      <c r="I64" s="20">
        <v>60000</v>
      </c>
      <c r="J64" s="20">
        <v>0</v>
      </c>
      <c r="K64" s="20">
        <v>60000</v>
      </c>
      <c r="L64" s="20">
        <v>60000</v>
      </c>
      <c r="M64" s="20">
        <v>60000</v>
      </c>
      <c r="N64" s="20">
        <v>54000</v>
      </c>
      <c r="O64" s="20">
        <v>54000</v>
      </c>
    </row>
    <row r="65" spans="1:15" x14ac:dyDescent="0.25">
      <c r="A65" s="14" t="str">
        <f>MID(Tabla1[[#This Row],[Org 2]],1,2)</f>
        <v>01</v>
      </c>
      <c r="B65" s="22" t="s">
        <v>89</v>
      </c>
      <c r="C65" s="22" t="s">
        <v>121</v>
      </c>
      <c r="D65" s="15" t="str">
        <f>VLOOKUP(Tabla1[[#This Row],[Prog.]],Hoja2!B:C,2,FALSE)</f>
        <v>Desarrollo empresarial</v>
      </c>
      <c r="E65" s="16" t="str">
        <f t="shared" si="0"/>
        <v>4</v>
      </c>
      <c r="F65" s="16" t="str">
        <f t="shared" si="1"/>
        <v>48</v>
      </c>
      <c r="G65" s="18">
        <v>48231</v>
      </c>
      <c r="H65" s="19" t="s">
        <v>472</v>
      </c>
      <c r="I65" s="20">
        <v>22500</v>
      </c>
      <c r="J65" s="20">
        <v>0</v>
      </c>
      <c r="K65" s="20">
        <v>22500</v>
      </c>
      <c r="L65" s="20">
        <v>0</v>
      </c>
      <c r="M65" s="20">
        <v>0</v>
      </c>
      <c r="N65" s="20">
        <v>0</v>
      </c>
      <c r="O65" s="20">
        <v>0</v>
      </c>
    </row>
    <row r="66" spans="1:15" x14ac:dyDescent="0.25">
      <c r="A66" s="14" t="str">
        <f>MID(Tabla1[[#This Row],[Org 2]],1,2)</f>
        <v>01</v>
      </c>
      <c r="B66" s="22" t="s">
        <v>89</v>
      </c>
      <c r="C66" s="22" t="s">
        <v>121</v>
      </c>
      <c r="D66" s="15" t="str">
        <f>VLOOKUP(Tabla1[[#This Row],[Prog.]],Hoja2!B:C,2,FALSE)</f>
        <v>Desarrollo empresarial</v>
      </c>
      <c r="E66" s="16" t="str">
        <f t="shared" ref="E66:E129" si="2">LEFT(G66,1)</f>
        <v>4</v>
      </c>
      <c r="F66" s="16" t="str">
        <f t="shared" ref="F66:F129" si="3">LEFT(G66,2)</f>
        <v>48</v>
      </c>
      <c r="G66" s="18">
        <v>48232</v>
      </c>
      <c r="H66" s="19" t="s">
        <v>473</v>
      </c>
      <c r="I66" s="20">
        <v>10000</v>
      </c>
      <c r="J66" s="20">
        <v>0</v>
      </c>
      <c r="K66" s="20">
        <v>10000</v>
      </c>
      <c r="L66" s="20">
        <v>10000</v>
      </c>
      <c r="M66" s="20">
        <v>10000</v>
      </c>
      <c r="N66" s="20">
        <v>10000</v>
      </c>
      <c r="O66" s="20">
        <v>10000</v>
      </c>
    </row>
    <row r="67" spans="1:15" x14ac:dyDescent="0.25">
      <c r="A67" s="14" t="str">
        <f>MID(Tabla1[[#This Row],[Org 2]],1,2)</f>
        <v>01</v>
      </c>
      <c r="B67" s="22" t="s">
        <v>89</v>
      </c>
      <c r="C67" s="22" t="s">
        <v>121</v>
      </c>
      <c r="D67" s="15" t="str">
        <f>VLOOKUP(Tabla1[[#This Row],[Prog.]],Hoja2!B:C,2,FALSE)</f>
        <v>Desarrollo empresarial</v>
      </c>
      <c r="E67" s="16" t="str">
        <f t="shared" si="2"/>
        <v>4</v>
      </c>
      <c r="F67" s="16" t="str">
        <f t="shared" si="3"/>
        <v>48</v>
      </c>
      <c r="G67" s="18">
        <v>48233</v>
      </c>
      <c r="H67" s="19" t="s">
        <v>474</v>
      </c>
      <c r="I67" s="20">
        <v>50000</v>
      </c>
      <c r="J67" s="20">
        <v>0</v>
      </c>
      <c r="K67" s="20">
        <v>50000</v>
      </c>
      <c r="L67" s="20">
        <v>0</v>
      </c>
      <c r="M67" s="20">
        <v>0</v>
      </c>
      <c r="N67" s="20">
        <v>0</v>
      </c>
      <c r="O67" s="20">
        <v>0</v>
      </c>
    </row>
    <row r="68" spans="1:15" x14ac:dyDescent="0.25">
      <c r="A68" s="14" t="str">
        <f>MID(Tabla1[[#This Row],[Org 2]],1,2)</f>
        <v>01</v>
      </c>
      <c r="B68" s="22" t="s">
        <v>89</v>
      </c>
      <c r="C68" s="22" t="s">
        <v>121</v>
      </c>
      <c r="D68" s="15" t="str">
        <f>VLOOKUP(Tabla1[[#This Row],[Prog.]],Hoja2!B:C,2,FALSE)</f>
        <v>Desarrollo empresarial</v>
      </c>
      <c r="E68" s="16" t="str">
        <f t="shared" si="2"/>
        <v>4</v>
      </c>
      <c r="F68" s="16" t="str">
        <f t="shared" si="3"/>
        <v>48</v>
      </c>
      <c r="G68" s="18">
        <v>48234</v>
      </c>
      <c r="H68" s="19" t="s">
        <v>475</v>
      </c>
      <c r="I68" s="20">
        <v>50000</v>
      </c>
      <c r="J68" s="20">
        <v>0</v>
      </c>
      <c r="K68" s="20">
        <v>50000</v>
      </c>
      <c r="L68" s="20">
        <v>0</v>
      </c>
      <c r="M68" s="20">
        <v>0</v>
      </c>
      <c r="N68" s="20">
        <v>0</v>
      </c>
      <c r="O68" s="20">
        <v>0</v>
      </c>
    </row>
    <row r="69" spans="1:15" x14ac:dyDescent="0.25">
      <c r="A69" s="14" t="str">
        <f>MID(Tabla1[[#This Row],[Org 2]],1,2)</f>
        <v>01</v>
      </c>
      <c r="B69" s="22" t="s">
        <v>89</v>
      </c>
      <c r="C69" s="22" t="s">
        <v>121</v>
      </c>
      <c r="D69" s="15" t="str">
        <f>VLOOKUP(Tabla1[[#This Row],[Prog.]],Hoja2!B:C,2,FALSE)</f>
        <v>Desarrollo empresarial</v>
      </c>
      <c r="E69" s="16" t="str">
        <f t="shared" si="2"/>
        <v>4</v>
      </c>
      <c r="F69" s="16" t="str">
        <f t="shared" si="3"/>
        <v>48</v>
      </c>
      <c r="G69" s="18">
        <v>48235</v>
      </c>
      <c r="H69" s="19" t="s">
        <v>476</v>
      </c>
      <c r="I69" s="20">
        <v>15000</v>
      </c>
      <c r="J69" s="20">
        <v>0</v>
      </c>
      <c r="K69" s="20">
        <v>15000</v>
      </c>
      <c r="L69" s="20">
        <v>15000</v>
      </c>
      <c r="M69" s="20">
        <v>15000</v>
      </c>
      <c r="N69" s="20">
        <v>15000</v>
      </c>
      <c r="O69" s="20">
        <v>15000</v>
      </c>
    </row>
    <row r="70" spans="1:15" x14ac:dyDescent="0.25">
      <c r="A70" s="14" t="str">
        <f>MID(Tabla1[[#This Row],[Org 2]],1,2)</f>
        <v>01</v>
      </c>
      <c r="B70" s="22" t="s">
        <v>89</v>
      </c>
      <c r="C70" s="22" t="s">
        <v>121</v>
      </c>
      <c r="D70" s="15" t="str">
        <f>VLOOKUP(Tabla1[[#This Row],[Prog.]],Hoja2!B:C,2,FALSE)</f>
        <v>Desarrollo empresarial</v>
      </c>
      <c r="E70" s="16" t="str">
        <f t="shared" si="2"/>
        <v>4</v>
      </c>
      <c r="F70" s="16" t="str">
        <f t="shared" si="3"/>
        <v>48</v>
      </c>
      <c r="G70" s="18">
        <v>48299</v>
      </c>
      <c r="H70" s="19" t="s">
        <v>477</v>
      </c>
      <c r="I70" s="20">
        <v>122100</v>
      </c>
      <c r="J70" s="20">
        <v>0</v>
      </c>
      <c r="K70" s="20">
        <v>122100</v>
      </c>
      <c r="L70" s="20">
        <v>175697.2</v>
      </c>
      <c r="M70" s="20">
        <v>175697.2</v>
      </c>
      <c r="N70" s="20">
        <v>92070</v>
      </c>
      <c r="O70" s="20">
        <v>92070</v>
      </c>
    </row>
    <row r="71" spans="1:15" x14ac:dyDescent="0.25">
      <c r="A71" s="14" t="str">
        <f>MID(Tabla1[[#This Row],[Org 2]],1,2)</f>
        <v>01</v>
      </c>
      <c r="B71" s="22" t="s">
        <v>89</v>
      </c>
      <c r="C71" s="22" t="s">
        <v>121</v>
      </c>
      <c r="D71" s="15" t="str">
        <f>VLOOKUP(Tabla1[[#This Row],[Prog.]],Hoja2!B:C,2,FALSE)</f>
        <v>Desarrollo empresarial</v>
      </c>
      <c r="E71" s="16" t="str">
        <f t="shared" si="2"/>
        <v>6</v>
      </c>
      <c r="F71" s="16" t="str">
        <f t="shared" si="3"/>
        <v>62</v>
      </c>
      <c r="G71" s="18">
        <v>622</v>
      </c>
      <c r="H71" s="19" t="s">
        <v>510</v>
      </c>
      <c r="I71" s="20">
        <v>0</v>
      </c>
      <c r="J71" s="20">
        <v>46887.5</v>
      </c>
      <c r="K71" s="20">
        <v>46887.5</v>
      </c>
      <c r="L71" s="20">
        <v>0</v>
      </c>
      <c r="M71" s="20">
        <v>0</v>
      </c>
      <c r="N71" s="20">
        <v>0</v>
      </c>
      <c r="O71" s="20">
        <v>0</v>
      </c>
    </row>
    <row r="72" spans="1:15" x14ac:dyDescent="0.25">
      <c r="A72" s="14" t="str">
        <f>MID(Tabla1[[#This Row],[Org 2]],1,2)</f>
        <v>01</v>
      </c>
      <c r="B72" s="22" t="s">
        <v>89</v>
      </c>
      <c r="C72" s="22" t="s">
        <v>121</v>
      </c>
      <c r="D72" s="15" t="str">
        <f>VLOOKUP(Tabla1[[#This Row],[Prog.]],Hoja2!B:C,2,FALSE)</f>
        <v>Desarrollo empresarial</v>
      </c>
      <c r="E72" s="16" t="str">
        <f t="shared" si="2"/>
        <v>6</v>
      </c>
      <c r="F72" s="16" t="str">
        <f t="shared" si="3"/>
        <v>62</v>
      </c>
      <c r="G72" s="18">
        <v>623</v>
      </c>
      <c r="H72" s="19" t="s">
        <v>478</v>
      </c>
      <c r="I72" s="20">
        <v>120000</v>
      </c>
      <c r="J72" s="20">
        <v>131277</v>
      </c>
      <c r="K72" s="20">
        <v>251277</v>
      </c>
      <c r="L72" s="20">
        <v>51980.35</v>
      </c>
      <c r="M72" s="20">
        <v>51980.35</v>
      </c>
      <c r="N72" s="20">
        <v>4477</v>
      </c>
      <c r="O72" s="20">
        <v>4477</v>
      </c>
    </row>
    <row r="73" spans="1:15" x14ac:dyDescent="0.25">
      <c r="A73" s="14" t="str">
        <f>MID(Tabla1[[#This Row],[Org 2]],1,2)</f>
        <v>01</v>
      </c>
      <c r="B73" s="22" t="s">
        <v>89</v>
      </c>
      <c r="C73" s="22" t="s">
        <v>121</v>
      </c>
      <c r="D73" s="15" t="str">
        <f>VLOOKUP(Tabla1[[#This Row],[Prog.]],Hoja2!B:C,2,FALSE)</f>
        <v>Desarrollo empresarial</v>
      </c>
      <c r="E73" s="16" t="str">
        <f t="shared" si="2"/>
        <v>6</v>
      </c>
      <c r="F73" s="16" t="str">
        <f t="shared" si="3"/>
        <v>62</v>
      </c>
      <c r="G73" s="18">
        <v>624</v>
      </c>
      <c r="H73" s="19" t="s">
        <v>595</v>
      </c>
      <c r="I73" s="20">
        <v>0</v>
      </c>
      <c r="J73" s="20">
        <v>35000</v>
      </c>
      <c r="K73" s="20">
        <v>35000</v>
      </c>
      <c r="L73" s="20">
        <v>0</v>
      </c>
      <c r="M73" s="20">
        <v>0</v>
      </c>
      <c r="N73" s="20">
        <v>0</v>
      </c>
      <c r="O73" s="20">
        <v>0</v>
      </c>
    </row>
    <row r="74" spans="1:15" x14ac:dyDescent="0.25">
      <c r="A74" s="14" t="str">
        <f>MID(Tabla1[[#This Row],[Org 2]],1,2)</f>
        <v>01</v>
      </c>
      <c r="B74" s="22" t="s">
        <v>89</v>
      </c>
      <c r="C74" s="22" t="s">
        <v>121</v>
      </c>
      <c r="D74" s="15" t="str">
        <f>VLOOKUP(Tabla1[[#This Row],[Prog.]],Hoja2!B:C,2,FALSE)</f>
        <v>Desarrollo empresarial</v>
      </c>
      <c r="E74" s="16" t="str">
        <f t="shared" si="2"/>
        <v>6</v>
      </c>
      <c r="F74" s="16" t="str">
        <f t="shared" si="3"/>
        <v>62</v>
      </c>
      <c r="G74" s="18">
        <v>625</v>
      </c>
      <c r="H74" s="19" t="s">
        <v>479</v>
      </c>
      <c r="I74" s="20">
        <v>0</v>
      </c>
      <c r="J74" s="20">
        <v>349190.67</v>
      </c>
      <c r="K74" s="20">
        <v>349190.67</v>
      </c>
      <c r="L74" s="20">
        <v>349190.67</v>
      </c>
      <c r="M74" s="20">
        <v>349190.67</v>
      </c>
      <c r="N74" s="20">
        <v>349190.67</v>
      </c>
      <c r="O74" s="20">
        <v>349190.67</v>
      </c>
    </row>
    <row r="75" spans="1:15" x14ac:dyDescent="0.25">
      <c r="A75" s="14" t="str">
        <f>MID(Tabla1[[#This Row],[Org 2]],1,2)</f>
        <v>01</v>
      </c>
      <c r="B75" s="22" t="s">
        <v>89</v>
      </c>
      <c r="C75" s="22" t="s">
        <v>121</v>
      </c>
      <c r="D75" s="15" t="str">
        <f>VLOOKUP(Tabla1[[#This Row],[Prog.]],Hoja2!B:C,2,FALSE)</f>
        <v>Desarrollo empresarial</v>
      </c>
      <c r="E75" s="16" t="str">
        <f t="shared" si="2"/>
        <v>6</v>
      </c>
      <c r="F75" s="16" t="str">
        <f t="shared" si="3"/>
        <v>62</v>
      </c>
      <c r="G75" s="18">
        <v>626</v>
      </c>
      <c r="H75" s="19" t="s">
        <v>480</v>
      </c>
      <c r="I75" s="20">
        <v>0</v>
      </c>
      <c r="J75" s="20">
        <v>1464027</v>
      </c>
      <c r="K75" s="20">
        <v>1464027</v>
      </c>
      <c r="L75" s="20">
        <v>1464027</v>
      </c>
      <c r="M75" s="20">
        <v>1464027</v>
      </c>
      <c r="N75" s="20">
        <v>1464027</v>
      </c>
      <c r="O75" s="20">
        <v>1464027</v>
      </c>
    </row>
    <row r="76" spans="1:15" x14ac:dyDescent="0.25">
      <c r="A76" s="14" t="str">
        <f>MID(Tabla1[[#This Row],[Org 2]],1,2)</f>
        <v>01</v>
      </c>
      <c r="B76" s="22" t="s">
        <v>89</v>
      </c>
      <c r="C76" s="22" t="s">
        <v>90</v>
      </c>
      <c r="D76" s="15" t="str">
        <f>VLOOKUP(Tabla1[[#This Row],[Prog.]],Hoja2!B:C,2,FALSE)</f>
        <v>Órganos de gobierno</v>
      </c>
      <c r="E76" s="16" t="str">
        <f t="shared" si="2"/>
        <v>1</v>
      </c>
      <c r="F76" s="16" t="str">
        <f t="shared" si="3"/>
        <v>10</v>
      </c>
      <c r="G76" s="18">
        <v>10000</v>
      </c>
      <c r="H76" s="19" t="s">
        <v>481</v>
      </c>
      <c r="I76" s="20">
        <v>1415133</v>
      </c>
      <c r="J76" s="20">
        <v>0</v>
      </c>
      <c r="K76" s="20">
        <v>1415133</v>
      </c>
      <c r="L76" s="20">
        <v>1415000</v>
      </c>
      <c r="M76" s="20">
        <v>1415000</v>
      </c>
      <c r="N76" s="20">
        <v>915971.3</v>
      </c>
      <c r="O76" s="20">
        <v>915971.3</v>
      </c>
    </row>
    <row r="77" spans="1:15" x14ac:dyDescent="0.25">
      <c r="A77" s="14" t="str">
        <f>MID(Tabla1[[#This Row],[Org 2]],1,2)</f>
        <v>01</v>
      </c>
      <c r="B77" s="22" t="s">
        <v>89</v>
      </c>
      <c r="C77" s="22" t="s">
        <v>90</v>
      </c>
      <c r="D77" s="15" t="str">
        <f>VLOOKUP(Tabla1[[#This Row],[Prog.]],Hoja2!B:C,2,FALSE)</f>
        <v>Órganos de gobierno</v>
      </c>
      <c r="E77" s="16" t="str">
        <f t="shared" si="2"/>
        <v>1</v>
      </c>
      <c r="F77" s="16" t="str">
        <f t="shared" si="3"/>
        <v>11</v>
      </c>
      <c r="G77" s="18">
        <v>11000</v>
      </c>
      <c r="H77" s="19" t="s">
        <v>410</v>
      </c>
      <c r="I77" s="20">
        <v>883719</v>
      </c>
      <c r="J77" s="20">
        <v>0</v>
      </c>
      <c r="K77" s="20">
        <v>883719</v>
      </c>
      <c r="L77" s="20">
        <v>872348.2</v>
      </c>
      <c r="M77" s="20">
        <v>872348.2</v>
      </c>
      <c r="N77" s="20">
        <v>565426.56999999995</v>
      </c>
      <c r="O77" s="20">
        <v>565426.56999999995</v>
      </c>
    </row>
    <row r="78" spans="1:15" x14ac:dyDescent="0.25">
      <c r="A78" s="14" t="str">
        <f>MID(Tabla1[[#This Row],[Org 2]],1,2)</f>
        <v>01</v>
      </c>
      <c r="B78" s="22" t="s">
        <v>89</v>
      </c>
      <c r="C78" s="22" t="s">
        <v>90</v>
      </c>
      <c r="D78" s="15" t="str">
        <f>VLOOKUP(Tabla1[[#This Row],[Prog.]],Hoja2!B:C,2,FALSE)</f>
        <v>Órganos de gobierno</v>
      </c>
      <c r="E78" s="16" t="str">
        <f t="shared" si="2"/>
        <v>1</v>
      </c>
      <c r="F78" s="16" t="str">
        <f t="shared" si="3"/>
        <v>12</v>
      </c>
      <c r="G78" s="18">
        <v>12000</v>
      </c>
      <c r="H78" s="19" t="s">
        <v>411</v>
      </c>
      <c r="I78" s="20">
        <v>18088</v>
      </c>
      <c r="J78" s="20">
        <v>0</v>
      </c>
      <c r="K78" s="20">
        <v>18088</v>
      </c>
      <c r="L78" s="20">
        <v>18000</v>
      </c>
      <c r="M78" s="20">
        <v>18000</v>
      </c>
      <c r="N78" s="20">
        <v>11953.97</v>
      </c>
      <c r="O78" s="20">
        <v>11953.97</v>
      </c>
    </row>
    <row r="79" spans="1:15" x14ac:dyDescent="0.25">
      <c r="A79" s="14" t="str">
        <f>MID(Tabla1[[#This Row],[Org 2]],1,2)</f>
        <v>01</v>
      </c>
      <c r="B79" s="22" t="s">
        <v>89</v>
      </c>
      <c r="C79" s="22" t="s">
        <v>90</v>
      </c>
      <c r="D79" s="15" t="str">
        <f>VLOOKUP(Tabla1[[#This Row],[Prog.]],Hoja2!B:C,2,FALSE)</f>
        <v>Órganos de gobierno</v>
      </c>
      <c r="E79" s="16" t="str">
        <f t="shared" si="2"/>
        <v>1</v>
      </c>
      <c r="F79" s="16" t="str">
        <f t="shared" si="3"/>
        <v>12</v>
      </c>
      <c r="G79" s="18">
        <v>12003</v>
      </c>
      <c r="H79" s="19" t="s">
        <v>413</v>
      </c>
      <c r="I79" s="20">
        <v>48727</v>
      </c>
      <c r="J79" s="20">
        <v>0</v>
      </c>
      <c r="K79" s="20">
        <v>48727</v>
      </c>
      <c r="L79" s="20">
        <v>48000</v>
      </c>
      <c r="M79" s="20">
        <v>48000</v>
      </c>
      <c r="N79" s="20">
        <v>25231.200000000001</v>
      </c>
      <c r="O79" s="20">
        <v>25231.200000000001</v>
      </c>
    </row>
    <row r="80" spans="1:15" x14ac:dyDescent="0.25">
      <c r="A80" s="14" t="str">
        <f>MID(Tabla1[[#This Row],[Org 2]],1,2)</f>
        <v>01</v>
      </c>
      <c r="B80" s="22" t="s">
        <v>89</v>
      </c>
      <c r="C80" s="22" t="s">
        <v>90</v>
      </c>
      <c r="D80" s="15" t="str">
        <f>VLOOKUP(Tabla1[[#This Row],[Prog.]],Hoja2!B:C,2,FALSE)</f>
        <v>Órganos de gobierno</v>
      </c>
      <c r="E80" s="16" t="str">
        <f t="shared" si="2"/>
        <v>1</v>
      </c>
      <c r="F80" s="16" t="str">
        <f t="shared" si="3"/>
        <v>12</v>
      </c>
      <c r="G80" s="18">
        <v>12004</v>
      </c>
      <c r="H80" s="19" t="s">
        <v>414</v>
      </c>
      <c r="I80" s="20">
        <v>0</v>
      </c>
      <c r="J80" s="20">
        <v>0</v>
      </c>
      <c r="K80" s="20">
        <v>0</v>
      </c>
      <c r="L80" s="20">
        <v>16000</v>
      </c>
      <c r="M80" s="20">
        <v>16000</v>
      </c>
      <c r="N80" s="20">
        <v>5989.81</v>
      </c>
      <c r="O80" s="20">
        <v>5989.81</v>
      </c>
    </row>
    <row r="81" spans="1:15" x14ac:dyDescent="0.25">
      <c r="A81" s="14" t="str">
        <f>MID(Tabla1[[#This Row],[Org 2]],1,2)</f>
        <v>01</v>
      </c>
      <c r="B81" s="22" t="s">
        <v>89</v>
      </c>
      <c r="C81" s="22" t="s">
        <v>90</v>
      </c>
      <c r="D81" s="15" t="str">
        <f>VLOOKUP(Tabla1[[#This Row],[Prog.]],Hoja2!B:C,2,FALSE)</f>
        <v>Órganos de gobierno</v>
      </c>
      <c r="E81" s="16" t="str">
        <f t="shared" si="2"/>
        <v>1</v>
      </c>
      <c r="F81" s="16" t="str">
        <f t="shared" si="3"/>
        <v>12</v>
      </c>
      <c r="G81" s="18">
        <v>12006</v>
      </c>
      <c r="H81" s="19" t="s">
        <v>415</v>
      </c>
      <c r="I81" s="20">
        <v>21583</v>
      </c>
      <c r="J81" s="20">
        <v>0</v>
      </c>
      <c r="K81" s="20">
        <v>21583</v>
      </c>
      <c r="L81" s="20">
        <v>19000</v>
      </c>
      <c r="M81" s="20">
        <v>19000</v>
      </c>
      <c r="N81" s="20">
        <v>14181.12</v>
      </c>
      <c r="O81" s="20">
        <v>14181.12</v>
      </c>
    </row>
    <row r="82" spans="1:15" x14ac:dyDescent="0.25">
      <c r="A82" s="14" t="str">
        <f>MID(Tabla1[[#This Row],[Org 2]],1,2)</f>
        <v>01</v>
      </c>
      <c r="B82" s="22" t="s">
        <v>89</v>
      </c>
      <c r="C82" s="22" t="s">
        <v>90</v>
      </c>
      <c r="D82" s="15" t="str">
        <f>VLOOKUP(Tabla1[[#This Row],[Prog.]],Hoja2!B:C,2,FALSE)</f>
        <v>Órganos de gobierno</v>
      </c>
      <c r="E82" s="16" t="str">
        <f t="shared" si="2"/>
        <v>1</v>
      </c>
      <c r="F82" s="16" t="str">
        <f t="shared" si="3"/>
        <v>12</v>
      </c>
      <c r="G82" s="18">
        <v>12100</v>
      </c>
      <c r="H82" s="19" t="s">
        <v>416</v>
      </c>
      <c r="I82" s="20">
        <v>46285</v>
      </c>
      <c r="J82" s="20">
        <v>0</v>
      </c>
      <c r="K82" s="20">
        <v>46285</v>
      </c>
      <c r="L82" s="20">
        <v>46000</v>
      </c>
      <c r="M82" s="20">
        <v>46000</v>
      </c>
      <c r="N82" s="20">
        <v>30005.65</v>
      </c>
      <c r="O82" s="20">
        <v>30005.65</v>
      </c>
    </row>
    <row r="83" spans="1:15" x14ac:dyDescent="0.25">
      <c r="A83" s="14" t="str">
        <f>MID(Tabla1[[#This Row],[Org 2]],1,2)</f>
        <v>01</v>
      </c>
      <c r="B83" s="22" t="s">
        <v>89</v>
      </c>
      <c r="C83" s="22" t="s">
        <v>90</v>
      </c>
      <c r="D83" s="15" t="str">
        <f>VLOOKUP(Tabla1[[#This Row],[Prog.]],Hoja2!B:C,2,FALSE)</f>
        <v>Órganos de gobierno</v>
      </c>
      <c r="E83" s="16" t="str">
        <f t="shared" si="2"/>
        <v>1</v>
      </c>
      <c r="F83" s="16" t="str">
        <f t="shared" si="3"/>
        <v>12</v>
      </c>
      <c r="G83" s="18">
        <v>12101</v>
      </c>
      <c r="H83" s="19" t="s">
        <v>417</v>
      </c>
      <c r="I83" s="20">
        <v>122810</v>
      </c>
      <c r="J83" s="20">
        <v>0</v>
      </c>
      <c r="K83" s="20">
        <v>122810</v>
      </c>
      <c r="L83" s="20">
        <v>102000</v>
      </c>
      <c r="M83" s="20">
        <v>102000</v>
      </c>
      <c r="N83" s="20">
        <v>85242.13</v>
      </c>
      <c r="O83" s="20">
        <v>85242.13</v>
      </c>
    </row>
    <row r="84" spans="1:15" x14ac:dyDescent="0.25">
      <c r="A84" s="14" t="str">
        <f>MID(Tabla1[[#This Row],[Org 2]],1,2)</f>
        <v>01</v>
      </c>
      <c r="B84" s="22" t="s">
        <v>89</v>
      </c>
      <c r="C84" s="22" t="s">
        <v>90</v>
      </c>
      <c r="D84" s="15" t="str">
        <f>VLOOKUP(Tabla1[[#This Row],[Prog.]],Hoja2!B:C,2,FALSE)</f>
        <v>Órganos de gobierno</v>
      </c>
      <c r="E84" s="16" t="str">
        <f t="shared" si="2"/>
        <v>1</v>
      </c>
      <c r="F84" s="16" t="str">
        <f t="shared" si="3"/>
        <v>12</v>
      </c>
      <c r="G84" s="18">
        <v>12103</v>
      </c>
      <c r="H84" s="19" t="s">
        <v>418</v>
      </c>
      <c r="I84" s="20">
        <v>4755</v>
      </c>
      <c r="J84" s="20">
        <v>0</v>
      </c>
      <c r="K84" s="20">
        <v>4755</v>
      </c>
      <c r="L84" s="20">
        <v>10176</v>
      </c>
      <c r="M84" s="20">
        <v>10176</v>
      </c>
      <c r="N84" s="20">
        <v>8065.64</v>
      </c>
      <c r="O84" s="20">
        <v>8065.64</v>
      </c>
    </row>
    <row r="85" spans="1:15" x14ac:dyDescent="0.25">
      <c r="A85" s="14" t="str">
        <f>MID(Tabla1[[#This Row],[Org 2]],1,2)</f>
        <v>01</v>
      </c>
      <c r="B85" s="22" t="s">
        <v>89</v>
      </c>
      <c r="C85" s="22" t="s">
        <v>90</v>
      </c>
      <c r="D85" s="15" t="str">
        <f>VLOOKUP(Tabla1[[#This Row],[Prog.]],Hoja2!B:C,2,FALSE)</f>
        <v>Órganos de gobierno</v>
      </c>
      <c r="E85" s="16" t="str">
        <f t="shared" si="2"/>
        <v>2</v>
      </c>
      <c r="F85" s="16" t="str">
        <f t="shared" si="3"/>
        <v>22</v>
      </c>
      <c r="G85" s="18">
        <v>22000</v>
      </c>
      <c r="H85" s="19" t="s">
        <v>427</v>
      </c>
      <c r="I85" s="20">
        <v>1000</v>
      </c>
      <c r="J85" s="20">
        <v>0</v>
      </c>
      <c r="K85" s="20">
        <v>1000</v>
      </c>
      <c r="L85" s="20">
        <v>0</v>
      </c>
      <c r="M85" s="20">
        <v>0</v>
      </c>
      <c r="N85" s="20">
        <v>0</v>
      </c>
      <c r="O85" s="20">
        <v>0</v>
      </c>
    </row>
    <row r="86" spans="1:15" x14ac:dyDescent="0.25">
      <c r="A86" s="14" t="str">
        <f>MID(Tabla1[[#This Row],[Org 2]],1,2)</f>
        <v>01</v>
      </c>
      <c r="B86" s="22" t="s">
        <v>89</v>
      </c>
      <c r="C86" s="22" t="s">
        <v>90</v>
      </c>
      <c r="D86" s="15" t="str">
        <f>VLOOKUP(Tabla1[[#This Row],[Prog.]],Hoja2!B:C,2,FALSE)</f>
        <v>Órganos de gobierno</v>
      </c>
      <c r="E86" s="16" t="str">
        <f t="shared" si="2"/>
        <v>2</v>
      </c>
      <c r="F86" s="16" t="str">
        <f t="shared" si="3"/>
        <v>22</v>
      </c>
      <c r="G86" s="18">
        <v>22001</v>
      </c>
      <c r="H86" s="19" t="s">
        <v>428</v>
      </c>
      <c r="I86" s="20">
        <v>1000</v>
      </c>
      <c r="J86" s="20">
        <v>0</v>
      </c>
      <c r="K86" s="20">
        <v>1000</v>
      </c>
      <c r="L86" s="20">
        <v>0</v>
      </c>
      <c r="M86" s="20">
        <v>0</v>
      </c>
      <c r="N86" s="20">
        <v>0</v>
      </c>
      <c r="O86" s="20">
        <v>0</v>
      </c>
    </row>
    <row r="87" spans="1:15" x14ac:dyDescent="0.25">
      <c r="A87" s="14" t="str">
        <f>MID(Tabla1[[#This Row],[Org 2]],1,2)</f>
        <v>01</v>
      </c>
      <c r="B87" s="22" t="s">
        <v>89</v>
      </c>
      <c r="C87" s="22" t="s">
        <v>90</v>
      </c>
      <c r="D87" s="15" t="str">
        <f>VLOOKUP(Tabla1[[#This Row],[Prog.]],Hoja2!B:C,2,FALSE)</f>
        <v>Órganos de gobierno</v>
      </c>
      <c r="E87" s="16" t="str">
        <f t="shared" si="2"/>
        <v>2</v>
      </c>
      <c r="F87" s="16" t="str">
        <f t="shared" si="3"/>
        <v>22</v>
      </c>
      <c r="G87" s="18">
        <v>223</v>
      </c>
      <c r="H87" s="19" t="s">
        <v>482</v>
      </c>
      <c r="I87" s="20">
        <v>1000</v>
      </c>
      <c r="J87" s="20">
        <v>0</v>
      </c>
      <c r="K87" s="20">
        <v>1000</v>
      </c>
      <c r="L87" s="20">
        <v>0</v>
      </c>
      <c r="M87" s="20">
        <v>0</v>
      </c>
      <c r="N87" s="20">
        <v>0</v>
      </c>
      <c r="O87" s="20">
        <v>0</v>
      </c>
    </row>
    <row r="88" spans="1:15" x14ac:dyDescent="0.25">
      <c r="A88" s="14" t="str">
        <f>MID(Tabla1[[#This Row],[Org 2]],1,2)</f>
        <v>01</v>
      </c>
      <c r="B88" s="22" t="s">
        <v>89</v>
      </c>
      <c r="C88" s="22" t="s">
        <v>90</v>
      </c>
      <c r="D88" s="15" t="str">
        <f>VLOOKUP(Tabla1[[#This Row],[Prog.]],Hoja2!B:C,2,FALSE)</f>
        <v>Órganos de gobierno</v>
      </c>
      <c r="E88" s="16" t="str">
        <f t="shared" si="2"/>
        <v>2</v>
      </c>
      <c r="F88" s="16" t="str">
        <f t="shared" si="3"/>
        <v>22</v>
      </c>
      <c r="G88" s="18">
        <v>22601</v>
      </c>
      <c r="H88" s="19" t="s">
        <v>483</v>
      </c>
      <c r="I88" s="20">
        <v>70000</v>
      </c>
      <c r="J88" s="20">
        <v>0</v>
      </c>
      <c r="K88" s="20">
        <v>70000</v>
      </c>
      <c r="L88" s="20">
        <v>22203.84</v>
      </c>
      <c r="M88" s="20">
        <v>22203.84</v>
      </c>
      <c r="N88" s="20">
        <v>22203.84</v>
      </c>
      <c r="O88" s="20">
        <v>22203.84</v>
      </c>
    </row>
    <row r="89" spans="1:15" x14ac:dyDescent="0.25">
      <c r="A89" s="14" t="str">
        <f>MID(Tabla1[[#This Row],[Org 2]],1,2)</f>
        <v>01</v>
      </c>
      <c r="B89" s="22" t="s">
        <v>89</v>
      </c>
      <c r="C89" s="22" t="s">
        <v>90</v>
      </c>
      <c r="D89" s="15" t="str">
        <f>VLOOKUP(Tabla1[[#This Row],[Prog.]],Hoja2!B:C,2,FALSE)</f>
        <v>Órganos de gobierno</v>
      </c>
      <c r="E89" s="16" t="str">
        <f t="shared" si="2"/>
        <v>2</v>
      </c>
      <c r="F89" s="16" t="str">
        <f t="shared" si="3"/>
        <v>22</v>
      </c>
      <c r="G89" s="18">
        <v>22699</v>
      </c>
      <c r="H89" s="19" t="s">
        <v>437</v>
      </c>
      <c r="I89" s="20">
        <v>0</v>
      </c>
      <c r="J89" s="20">
        <v>0</v>
      </c>
      <c r="K89" s="20">
        <v>0</v>
      </c>
      <c r="L89" s="20">
        <v>59.95</v>
      </c>
      <c r="M89" s="20">
        <v>59.95</v>
      </c>
      <c r="N89" s="20">
        <v>59.95</v>
      </c>
      <c r="O89" s="20">
        <v>59.95</v>
      </c>
    </row>
    <row r="90" spans="1:15" x14ac:dyDescent="0.25">
      <c r="A90" s="14" t="str">
        <f>MID(Tabla1[[#This Row],[Org 2]],1,2)</f>
        <v>01</v>
      </c>
      <c r="B90" s="22" t="s">
        <v>89</v>
      </c>
      <c r="C90" s="22" t="s">
        <v>90</v>
      </c>
      <c r="D90" s="15" t="str">
        <f>VLOOKUP(Tabla1[[#This Row],[Prog.]],Hoja2!B:C,2,FALSE)</f>
        <v>Órganos de gobierno</v>
      </c>
      <c r="E90" s="16" t="str">
        <f t="shared" si="2"/>
        <v>2</v>
      </c>
      <c r="F90" s="16" t="str">
        <f t="shared" si="3"/>
        <v>23</v>
      </c>
      <c r="G90" s="18">
        <v>23000</v>
      </c>
      <c r="H90" s="19" t="s">
        <v>484</v>
      </c>
      <c r="I90" s="20">
        <v>13000</v>
      </c>
      <c r="J90" s="20">
        <v>0</v>
      </c>
      <c r="K90" s="20">
        <v>13000</v>
      </c>
      <c r="L90" s="20">
        <v>3636.48</v>
      </c>
      <c r="M90" s="20">
        <v>3636.48</v>
      </c>
      <c r="N90" s="20">
        <v>3636.48</v>
      </c>
      <c r="O90" s="20">
        <v>3636.48</v>
      </c>
    </row>
    <row r="91" spans="1:15" x14ac:dyDescent="0.25">
      <c r="A91" s="14" t="str">
        <f>MID(Tabla1[[#This Row],[Org 2]],1,2)</f>
        <v>01</v>
      </c>
      <c r="B91" s="22" t="s">
        <v>89</v>
      </c>
      <c r="C91" s="22" t="s">
        <v>90</v>
      </c>
      <c r="D91" s="15" t="str">
        <f>VLOOKUP(Tabla1[[#This Row],[Prog.]],Hoja2!B:C,2,FALSE)</f>
        <v>Órganos de gobierno</v>
      </c>
      <c r="E91" s="16" t="str">
        <f t="shared" si="2"/>
        <v>2</v>
      </c>
      <c r="F91" s="16" t="str">
        <f t="shared" si="3"/>
        <v>23</v>
      </c>
      <c r="G91" s="18">
        <v>23010</v>
      </c>
      <c r="H91" s="19" t="s">
        <v>485</v>
      </c>
      <c r="I91" s="20">
        <v>1000</v>
      </c>
      <c r="J91" s="20">
        <v>0</v>
      </c>
      <c r="K91" s="20">
        <v>1000</v>
      </c>
      <c r="L91" s="20">
        <v>0</v>
      </c>
      <c r="M91" s="20">
        <v>0</v>
      </c>
      <c r="N91" s="20">
        <v>0</v>
      </c>
      <c r="O91" s="20">
        <v>0</v>
      </c>
    </row>
    <row r="92" spans="1:15" x14ac:dyDescent="0.25">
      <c r="A92" s="14" t="str">
        <f>MID(Tabla1[[#This Row],[Org 2]],1,2)</f>
        <v>01</v>
      </c>
      <c r="B92" s="22" t="s">
        <v>89</v>
      </c>
      <c r="C92" s="22" t="s">
        <v>90</v>
      </c>
      <c r="D92" s="15" t="str">
        <f>VLOOKUP(Tabla1[[#This Row],[Prog.]],Hoja2!B:C,2,FALSE)</f>
        <v>Órganos de gobierno</v>
      </c>
      <c r="E92" s="16" t="str">
        <f t="shared" si="2"/>
        <v>2</v>
      </c>
      <c r="F92" s="16" t="str">
        <f t="shared" si="3"/>
        <v>23</v>
      </c>
      <c r="G92" s="18">
        <v>23020</v>
      </c>
      <c r="H92" s="19" t="s">
        <v>441</v>
      </c>
      <c r="I92" s="20">
        <v>900</v>
      </c>
      <c r="J92" s="20">
        <v>0</v>
      </c>
      <c r="K92" s="20">
        <v>900</v>
      </c>
      <c r="L92" s="20">
        <v>685</v>
      </c>
      <c r="M92" s="20">
        <v>685</v>
      </c>
      <c r="N92" s="20">
        <v>685</v>
      </c>
      <c r="O92" s="20">
        <v>685</v>
      </c>
    </row>
    <row r="93" spans="1:15" x14ac:dyDescent="0.25">
      <c r="A93" s="14" t="str">
        <f>MID(Tabla1[[#This Row],[Org 2]],1,2)</f>
        <v>01</v>
      </c>
      <c r="B93" s="22" t="s">
        <v>89</v>
      </c>
      <c r="C93" s="22" t="s">
        <v>90</v>
      </c>
      <c r="D93" s="15" t="str">
        <f>VLOOKUP(Tabla1[[#This Row],[Prog.]],Hoja2!B:C,2,FALSE)</f>
        <v>Órganos de gobierno</v>
      </c>
      <c r="E93" s="16" t="str">
        <f t="shared" si="2"/>
        <v>2</v>
      </c>
      <c r="F93" s="16" t="str">
        <f t="shared" si="3"/>
        <v>23</v>
      </c>
      <c r="G93" s="18">
        <v>23100</v>
      </c>
      <c r="H93" s="19" t="s">
        <v>484</v>
      </c>
      <c r="I93" s="20">
        <v>13000</v>
      </c>
      <c r="J93" s="20">
        <v>0</v>
      </c>
      <c r="K93" s="20">
        <v>13000</v>
      </c>
      <c r="L93" s="20">
        <v>4010.88</v>
      </c>
      <c r="M93" s="20">
        <v>4010.88</v>
      </c>
      <c r="N93" s="20">
        <v>4010.88</v>
      </c>
      <c r="O93" s="20">
        <v>4010.88</v>
      </c>
    </row>
    <row r="94" spans="1:15" x14ac:dyDescent="0.25">
      <c r="A94" s="14" t="str">
        <f>MID(Tabla1[[#This Row],[Org 2]],1,2)</f>
        <v>01</v>
      </c>
      <c r="B94" s="22" t="s">
        <v>89</v>
      </c>
      <c r="C94" s="22" t="s">
        <v>90</v>
      </c>
      <c r="D94" s="15" t="str">
        <f>VLOOKUP(Tabla1[[#This Row],[Prog.]],Hoja2!B:C,2,FALSE)</f>
        <v>Órganos de gobierno</v>
      </c>
      <c r="E94" s="16" t="str">
        <f t="shared" si="2"/>
        <v>2</v>
      </c>
      <c r="F94" s="16" t="str">
        <f t="shared" si="3"/>
        <v>23</v>
      </c>
      <c r="G94" s="18">
        <v>23110</v>
      </c>
      <c r="H94" s="19" t="s">
        <v>485</v>
      </c>
      <c r="I94" s="20">
        <v>2000</v>
      </c>
      <c r="J94" s="20">
        <v>0</v>
      </c>
      <c r="K94" s="20">
        <v>2000</v>
      </c>
      <c r="L94" s="20">
        <v>0</v>
      </c>
      <c r="M94" s="20">
        <v>0</v>
      </c>
      <c r="N94" s="20">
        <v>0</v>
      </c>
      <c r="O94" s="20">
        <v>0</v>
      </c>
    </row>
    <row r="95" spans="1:15" x14ac:dyDescent="0.25">
      <c r="A95" s="14" t="str">
        <f>MID(Tabla1[[#This Row],[Org 2]],1,2)</f>
        <v>01</v>
      </c>
      <c r="B95" s="22" t="s">
        <v>89</v>
      </c>
      <c r="C95" s="22" t="s">
        <v>90</v>
      </c>
      <c r="D95" s="15" t="str">
        <f>VLOOKUP(Tabla1[[#This Row],[Prog.]],Hoja2!B:C,2,FALSE)</f>
        <v>Órganos de gobierno</v>
      </c>
      <c r="E95" s="16" t="str">
        <f t="shared" si="2"/>
        <v>2</v>
      </c>
      <c r="F95" s="16" t="str">
        <f t="shared" si="3"/>
        <v>23</v>
      </c>
      <c r="G95" s="18">
        <v>23120</v>
      </c>
      <c r="H95" s="19" t="s">
        <v>442</v>
      </c>
      <c r="I95" s="20">
        <v>500</v>
      </c>
      <c r="J95" s="20">
        <v>0</v>
      </c>
      <c r="K95" s="20">
        <v>500</v>
      </c>
      <c r="L95" s="20">
        <v>2202</v>
      </c>
      <c r="M95" s="20">
        <v>2202</v>
      </c>
      <c r="N95" s="20">
        <v>2202</v>
      </c>
      <c r="O95" s="20">
        <v>2202</v>
      </c>
    </row>
    <row r="96" spans="1:15" x14ac:dyDescent="0.25">
      <c r="A96" s="14" t="str">
        <f>MID(Tabla1[[#This Row],[Org 2]],1,2)</f>
        <v>01</v>
      </c>
      <c r="B96" s="22" t="s">
        <v>89</v>
      </c>
      <c r="C96" s="22" t="s">
        <v>90</v>
      </c>
      <c r="D96" s="15" t="str">
        <f>VLOOKUP(Tabla1[[#This Row],[Prog.]],Hoja2!B:C,2,FALSE)</f>
        <v>Órganos de gobierno</v>
      </c>
      <c r="E96" s="16" t="str">
        <f t="shared" si="2"/>
        <v>4</v>
      </c>
      <c r="F96" s="16" t="str">
        <f t="shared" si="3"/>
        <v>48</v>
      </c>
      <c r="G96" s="18">
        <v>48999</v>
      </c>
      <c r="H96" s="19" t="s">
        <v>486</v>
      </c>
      <c r="I96" s="20">
        <v>87165</v>
      </c>
      <c r="J96" s="20">
        <v>0</v>
      </c>
      <c r="K96" s="20">
        <v>87165</v>
      </c>
      <c r="L96" s="20">
        <v>87164.99</v>
      </c>
      <c r="M96" s="20">
        <v>87164.99</v>
      </c>
      <c r="N96" s="20">
        <v>58109.919999999998</v>
      </c>
      <c r="O96" s="20">
        <v>58109.919999999998</v>
      </c>
    </row>
    <row r="97" spans="1:15" x14ac:dyDescent="0.25">
      <c r="A97" s="14" t="str">
        <f>MID(Tabla1[[#This Row],[Org 2]],1,2)</f>
        <v>01</v>
      </c>
      <c r="B97" s="22" t="s">
        <v>89</v>
      </c>
      <c r="C97" s="22" t="s">
        <v>91</v>
      </c>
      <c r="D97" s="15" t="str">
        <f>VLOOKUP(Tabla1[[#This Row],[Prog.]],Hoja2!B:C,2,FALSE)</f>
        <v>Secretaría General</v>
      </c>
      <c r="E97" s="16" t="str">
        <f t="shared" si="2"/>
        <v>1</v>
      </c>
      <c r="F97" s="16" t="str">
        <f t="shared" si="3"/>
        <v>12</v>
      </c>
      <c r="G97" s="18">
        <v>12000</v>
      </c>
      <c r="H97" s="19" t="s">
        <v>411</v>
      </c>
      <c r="I97" s="20">
        <v>253228</v>
      </c>
      <c r="J97" s="20">
        <v>0</v>
      </c>
      <c r="K97" s="20">
        <v>253228</v>
      </c>
      <c r="L97" s="20">
        <v>217000</v>
      </c>
      <c r="M97" s="20">
        <v>217000</v>
      </c>
      <c r="N97" s="20">
        <v>152069.41</v>
      </c>
      <c r="O97" s="20">
        <v>152069.41</v>
      </c>
    </row>
    <row r="98" spans="1:15" x14ac:dyDescent="0.25">
      <c r="A98" s="14" t="str">
        <f>MID(Tabla1[[#This Row],[Org 2]],1,2)</f>
        <v>01</v>
      </c>
      <c r="B98" s="22" t="s">
        <v>89</v>
      </c>
      <c r="C98" s="22" t="s">
        <v>91</v>
      </c>
      <c r="D98" s="15" t="str">
        <f>VLOOKUP(Tabla1[[#This Row],[Prog.]],Hoja2!B:C,2,FALSE)</f>
        <v>Secretaría General</v>
      </c>
      <c r="E98" s="16" t="str">
        <f t="shared" si="2"/>
        <v>1</v>
      </c>
      <c r="F98" s="16" t="str">
        <f t="shared" si="3"/>
        <v>12</v>
      </c>
      <c r="G98" s="18">
        <v>12001</v>
      </c>
      <c r="H98" s="19" t="s">
        <v>412</v>
      </c>
      <c r="I98" s="20">
        <v>15905</v>
      </c>
      <c r="J98" s="20">
        <v>0</v>
      </c>
      <c r="K98" s="20">
        <v>15905</v>
      </c>
      <c r="L98" s="20">
        <v>15000</v>
      </c>
      <c r="M98" s="20">
        <v>15000</v>
      </c>
      <c r="N98" s="20">
        <v>10470.99</v>
      </c>
      <c r="O98" s="20">
        <v>10470.99</v>
      </c>
    </row>
    <row r="99" spans="1:15" x14ac:dyDescent="0.25">
      <c r="A99" s="14" t="str">
        <f>MID(Tabla1[[#This Row],[Org 2]],1,2)</f>
        <v>01</v>
      </c>
      <c r="B99" s="22" t="s">
        <v>89</v>
      </c>
      <c r="C99" s="22" t="s">
        <v>91</v>
      </c>
      <c r="D99" s="15" t="str">
        <f>VLOOKUP(Tabla1[[#This Row],[Prog.]],Hoja2!B:C,2,FALSE)</f>
        <v>Secretaría General</v>
      </c>
      <c r="E99" s="16" t="str">
        <f t="shared" si="2"/>
        <v>1</v>
      </c>
      <c r="F99" s="16" t="str">
        <f t="shared" si="3"/>
        <v>12</v>
      </c>
      <c r="G99" s="18">
        <v>12003</v>
      </c>
      <c r="H99" s="19" t="s">
        <v>413</v>
      </c>
      <c r="I99" s="20">
        <v>85272</v>
      </c>
      <c r="J99" s="20">
        <v>0</v>
      </c>
      <c r="K99" s="20">
        <v>85272</v>
      </c>
      <c r="L99" s="20">
        <v>60000</v>
      </c>
      <c r="M99" s="20">
        <v>60000</v>
      </c>
      <c r="N99" s="20">
        <v>39917.300000000003</v>
      </c>
      <c r="O99" s="20">
        <v>39917.300000000003</v>
      </c>
    </row>
    <row r="100" spans="1:15" x14ac:dyDescent="0.25">
      <c r="A100" s="14" t="str">
        <f>MID(Tabla1[[#This Row],[Org 2]],1,2)</f>
        <v>01</v>
      </c>
      <c r="B100" s="22" t="s">
        <v>89</v>
      </c>
      <c r="C100" s="22" t="s">
        <v>91</v>
      </c>
      <c r="D100" s="15" t="str">
        <f>VLOOKUP(Tabla1[[#This Row],[Prog.]],Hoja2!B:C,2,FALSE)</f>
        <v>Secretaría General</v>
      </c>
      <c r="E100" s="16" t="str">
        <f t="shared" si="2"/>
        <v>1</v>
      </c>
      <c r="F100" s="16" t="str">
        <f t="shared" si="3"/>
        <v>12</v>
      </c>
      <c r="G100" s="18">
        <v>12004</v>
      </c>
      <c r="H100" s="19" t="s">
        <v>414</v>
      </c>
      <c r="I100" s="20">
        <v>30977</v>
      </c>
      <c r="J100" s="20">
        <v>0</v>
      </c>
      <c r="K100" s="20">
        <v>30977</v>
      </c>
      <c r="L100" s="20">
        <v>46480</v>
      </c>
      <c r="M100" s="20">
        <v>46480</v>
      </c>
      <c r="N100" s="20">
        <v>21258.639999999999</v>
      </c>
      <c r="O100" s="20">
        <v>21258.639999999999</v>
      </c>
    </row>
    <row r="101" spans="1:15" x14ac:dyDescent="0.25">
      <c r="A101" s="14" t="str">
        <f>MID(Tabla1[[#This Row],[Org 2]],1,2)</f>
        <v>01</v>
      </c>
      <c r="B101" s="22" t="s">
        <v>89</v>
      </c>
      <c r="C101" s="22" t="s">
        <v>91</v>
      </c>
      <c r="D101" s="15" t="str">
        <f>VLOOKUP(Tabla1[[#This Row],[Prog.]],Hoja2!B:C,2,FALSE)</f>
        <v>Secretaría General</v>
      </c>
      <c r="E101" s="16" t="str">
        <f t="shared" si="2"/>
        <v>1</v>
      </c>
      <c r="F101" s="16" t="str">
        <f t="shared" si="3"/>
        <v>12</v>
      </c>
      <c r="G101" s="18">
        <v>12006</v>
      </c>
      <c r="H101" s="19" t="s">
        <v>415</v>
      </c>
      <c r="I101" s="20">
        <v>88286</v>
      </c>
      <c r="J101" s="20">
        <v>0</v>
      </c>
      <c r="K101" s="20">
        <v>88286</v>
      </c>
      <c r="L101" s="20">
        <v>88000</v>
      </c>
      <c r="M101" s="20">
        <v>88000</v>
      </c>
      <c r="N101" s="20">
        <v>62317.08</v>
      </c>
      <c r="O101" s="20">
        <v>62317.08</v>
      </c>
    </row>
    <row r="102" spans="1:15" x14ac:dyDescent="0.25">
      <c r="A102" s="14" t="str">
        <f>MID(Tabla1[[#This Row],[Org 2]],1,2)</f>
        <v>01</v>
      </c>
      <c r="B102" s="22" t="s">
        <v>89</v>
      </c>
      <c r="C102" s="22" t="s">
        <v>91</v>
      </c>
      <c r="D102" s="15" t="str">
        <f>VLOOKUP(Tabla1[[#This Row],[Prog.]],Hoja2!B:C,2,FALSE)</f>
        <v>Secretaría General</v>
      </c>
      <c r="E102" s="16" t="str">
        <f t="shared" si="2"/>
        <v>1</v>
      </c>
      <c r="F102" s="16" t="str">
        <f t="shared" si="3"/>
        <v>12</v>
      </c>
      <c r="G102" s="18">
        <v>12100</v>
      </c>
      <c r="H102" s="19" t="s">
        <v>416</v>
      </c>
      <c r="I102" s="20">
        <v>267335</v>
      </c>
      <c r="J102" s="20">
        <v>0</v>
      </c>
      <c r="K102" s="20">
        <v>267335</v>
      </c>
      <c r="L102" s="20">
        <v>187838</v>
      </c>
      <c r="M102" s="20">
        <v>187838</v>
      </c>
      <c r="N102" s="20">
        <v>158522.42000000001</v>
      </c>
      <c r="O102" s="20">
        <v>158522.42000000001</v>
      </c>
    </row>
    <row r="103" spans="1:15" x14ac:dyDescent="0.25">
      <c r="A103" s="14" t="str">
        <f>MID(Tabla1[[#This Row],[Org 2]],1,2)</f>
        <v>01</v>
      </c>
      <c r="B103" s="22" t="s">
        <v>89</v>
      </c>
      <c r="C103" s="22" t="s">
        <v>91</v>
      </c>
      <c r="D103" s="15" t="str">
        <f>VLOOKUP(Tabla1[[#This Row],[Prog.]],Hoja2!B:C,2,FALSE)</f>
        <v>Secretaría General</v>
      </c>
      <c r="E103" s="16" t="str">
        <f t="shared" si="2"/>
        <v>1</v>
      </c>
      <c r="F103" s="16" t="str">
        <f t="shared" si="3"/>
        <v>12</v>
      </c>
      <c r="G103" s="18">
        <v>12101</v>
      </c>
      <c r="H103" s="19" t="s">
        <v>417</v>
      </c>
      <c r="I103" s="20">
        <v>709253</v>
      </c>
      <c r="J103" s="20">
        <v>0</v>
      </c>
      <c r="K103" s="20">
        <v>709253</v>
      </c>
      <c r="L103" s="20">
        <v>498972</v>
      </c>
      <c r="M103" s="20">
        <v>498972</v>
      </c>
      <c r="N103" s="20">
        <v>426035.59</v>
      </c>
      <c r="O103" s="20">
        <v>426035.59</v>
      </c>
    </row>
    <row r="104" spans="1:15" x14ac:dyDescent="0.25">
      <c r="A104" s="14" t="str">
        <f>MID(Tabla1[[#This Row],[Org 2]],1,2)</f>
        <v>01</v>
      </c>
      <c r="B104" s="22" t="s">
        <v>89</v>
      </c>
      <c r="C104" s="22" t="s">
        <v>91</v>
      </c>
      <c r="D104" s="15" t="str">
        <f>VLOOKUP(Tabla1[[#This Row],[Prog.]],Hoja2!B:C,2,FALSE)</f>
        <v>Secretaría General</v>
      </c>
      <c r="E104" s="16" t="str">
        <f t="shared" si="2"/>
        <v>1</v>
      </c>
      <c r="F104" s="16" t="str">
        <f t="shared" si="3"/>
        <v>12</v>
      </c>
      <c r="G104" s="18">
        <v>12103</v>
      </c>
      <c r="H104" s="19" t="s">
        <v>418</v>
      </c>
      <c r="I104" s="20">
        <v>25630</v>
      </c>
      <c r="J104" s="20">
        <v>0</v>
      </c>
      <c r="K104" s="20">
        <v>25630</v>
      </c>
      <c r="L104" s="20">
        <v>40602.6</v>
      </c>
      <c r="M104" s="20">
        <v>40602.6</v>
      </c>
      <c r="N104" s="20">
        <v>32349.94</v>
      </c>
      <c r="O104" s="20">
        <v>32349.94</v>
      </c>
    </row>
    <row r="105" spans="1:15" x14ac:dyDescent="0.25">
      <c r="A105" s="14" t="str">
        <f>MID(Tabla1[[#This Row],[Org 2]],1,2)</f>
        <v>01</v>
      </c>
      <c r="B105" s="22" t="s">
        <v>89</v>
      </c>
      <c r="C105" s="22" t="s">
        <v>91</v>
      </c>
      <c r="D105" s="15" t="str">
        <f>VLOOKUP(Tabla1[[#This Row],[Prog.]],Hoja2!B:C,2,FALSE)</f>
        <v>Secretaría General</v>
      </c>
      <c r="E105" s="16" t="str">
        <f t="shared" si="2"/>
        <v>1</v>
      </c>
      <c r="F105" s="16" t="str">
        <f t="shared" si="3"/>
        <v>15</v>
      </c>
      <c r="G105" s="18">
        <v>151</v>
      </c>
      <c r="H105" s="19" t="s">
        <v>487</v>
      </c>
      <c r="I105" s="20">
        <v>3000</v>
      </c>
      <c r="J105" s="20">
        <v>0</v>
      </c>
      <c r="K105" s="20">
        <v>3000</v>
      </c>
      <c r="L105" s="20">
        <v>0</v>
      </c>
      <c r="M105" s="20">
        <v>0</v>
      </c>
      <c r="N105" s="20">
        <v>0</v>
      </c>
      <c r="O105" s="20">
        <v>0</v>
      </c>
    </row>
    <row r="106" spans="1:15" x14ac:dyDescent="0.25">
      <c r="A106" s="14" t="str">
        <f>MID(Tabla1[[#This Row],[Org 2]],1,2)</f>
        <v>01</v>
      </c>
      <c r="B106" s="22" t="s">
        <v>89</v>
      </c>
      <c r="C106" s="22" t="s">
        <v>91</v>
      </c>
      <c r="D106" s="15" t="str">
        <f>VLOOKUP(Tabla1[[#This Row],[Prog.]],Hoja2!B:C,2,FALSE)</f>
        <v>Secretaría General</v>
      </c>
      <c r="E106" s="16" t="str">
        <f t="shared" si="2"/>
        <v>2</v>
      </c>
      <c r="F106" s="16" t="str">
        <f t="shared" si="3"/>
        <v>20</v>
      </c>
      <c r="G106" s="18">
        <v>203</v>
      </c>
      <c r="H106" s="19" t="s">
        <v>422</v>
      </c>
      <c r="I106" s="20">
        <v>8200</v>
      </c>
      <c r="J106" s="20">
        <v>0</v>
      </c>
      <c r="K106" s="20">
        <v>8200</v>
      </c>
      <c r="L106" s="20">
        <v>4927.4799999999996</v>
      </c>
      <c r="M106" s="20">
        <v>4927.4799999999996</v>
      </c>
      <c r="N106" s="20">
        <v>1775.36</v>
      </c>
      <c r="O106" s="20">
        <v>1775.36</v>
      </c>
    </row>
    <row r="107" spans="1:15" x14ac:dyDescent="0.25">
      <c r="A107" s="14" t="str">
        <f>MID(Tabla1[[#This Row],[Org 2]],1,2)</f>
        <v>01</v>
      </c>
      <c r="B107" s="22" t="s">
        <v>89</v>
      </c>
      <c r="C107" s="22" t="s">
        <v>91</v>
      </c>
      <c r="D107" s="15" t="str">
        <f>VLOOKUP(Tabla1[[#This Row],[Prog.]],Hoja2!B:C,2,FALSE)</f>
        <v>Secretaría General</v>
      </c>
      <c r="E107" s="16" t="str">
        <f t="shared" si="2"/>
        <v>2</v>
      </c>
      <c r="F107" s="16" t="str">
        <f t="shared" si="3"/>
        <v>22</v>
      </c>
      <c r="G107" s="18">
        <v>22104</v>
      </c>
      <c r="H107" s="19" t="s">
        <v>488</v>
      </c>
      <c r="I107" s="20">
        <v>1000</v>
      </c>
      <c r="J107" s="20">
        <v>0</v>
      </c>
      <c r="K107" s="20">
        <v>1000</v>
      </c>
      <c r="L107" s="20">
        <v>0</v>
      </c>
      <c r="M107" s="20">
        <v>0</v>
      </c>
      <c r="N107" s="20">
        <v>0</v>
      </c>
      <c r="O107" s="20">
        <v>0</v>
      </c>
    </row>
    <row r="108" spans="1:15" x14ac:dyDescent="0.25">
      <c r="A108" s="14" t="str">
        <f>MID(Tabla1[[#This Row],[Org 2]],1,2)</f>
        <v>01</v>
      </c>
      <c r="B108" s="22" t="s">
        <v>89</v>
      </c>
      <c r="C108" s="22" t="s">
        <v>91</v>
      </c>
      <c r="D108" s="15" t="str">
        <f>VLOOKUP(Tabla1[[#This Row],[Prog.]],Hoja2!B:C,2,FALSE)</f>
        <v>Secretaría General</v>
      </c>
      <c r="E108" s="16" t="str">
        <f t="shared" si="2"/>
        <v>2</v>
      </c>
      <c r="F108" s="16" t="str">
        <f t="shared" si="3"/>
        <v>22</v>
      </c>
      <c r="G108" s="18">
        <v>22604</v>
      </c>
      <c r="H108" s="19" t="s">
        <v>489</v>
      </c>
      <c r="I108" s="20">
        <v>119760</v>
      </c>
      <c r="J108" s="20">
        <v>0</v>
      </c>
      <c r="K108" s="20">
        <v>119760</v>
      </c>
      <c r="L108" s="20">
        <v>55499.81</v>
      </c>
      <c r="M108" s="20">
        <v>55499.81</v>
      </c>
      <c r="N108" s="20">
        <v>55499.81</v>
      </c>
      <c r="O108" s="20">
        <v>55499.81</v>
      </c>
    </row>
    <row r="109" spans="1:15" x14ac:dyDescent="0.25">
      <c r="A109" s="14" t="str">
        <f>MID(Tabla1[[#This Row],[Org 2]],1,2)</f>
        <v>01</v>
      </c>
      <c r="B109" s="22" t="s">
        <v>89</v>
      </c>
      <c r="C109" s="22" t="s">
        <v>91</v>
      </c>
      <c r="D109" s="15" t="str">
        <f>VLOOKUP(Tabla1[[#This Row],[Prog.]],Hoja2!B:C,2,FALSE)</f>
        <v>Secretaría General</v>
      </c>
      <c r="E109" s="16" t="str">
        <f t="shared" si="2"/>
        <v>2</v>
      </c>
      <c r="F109" s="16" t="str">
        <f t="shared" si="3"/>
        <v>22</v>
      </c>
      <c r="G109" s="18">
        <v>22706</v>
      </c>
      <c r="H109" s="19" t="s">
        <v>439</v>
      </c>
      <c r="I109" s="20">
        <v>41800</v>
      </c>
      <c r="J109" s="20">
        <v>-12600</v>
      </c>
      <c r="K109" s="20">
        <v>29200</v>
      </c>
      <c r="L109" s="20">
        <v>0</v>
      </c>
      <c r="M109" s="20">
        <v>0</v>
      </c>
      <c r="N109" s="20">
        <v>0</v>
      </c>
      <c r="O109" s="20">
        <v>0</v>
      </c>
    </row>
    <row r="110" spans="1:15" x14ac:dyDescent="0.25">
      <c r="A110" s="14" t="str">
        <f>MID(Tabla1[[#This Row],[Org 2]],1,2)</f>
        <v>01</v>
      </c>
      <c r="B110" s="22" t="s">
        <v>89</v>
      </c>
      <c r="C110" s="22" t="s">
        <v>91</v>
      </c>
      <c r="D110" s="15" t="str">
        <f>VLOOKUP(Tabla1[[#This Row],[Prog.]],Hoja2!B:C,2,FALSE)</f>
        <v>Secretaría General</v>
      </c>
      <c r="E110" s="16" t="str">
        <f t="shared" si="2"/>
        <v>2</v>
      </c>
      <c r="F110" s="16" t="str">
        <f t="shared" si="3"/>
        <v>22</v>
      </c>
      <c r="G110" s="18">
        <v>22799</v>
      </c>
      <c r="H110" s="19" t="s">
        <v>440</v>
      </c>
      <c r="I110" s="20">
        <v>62000</v>
      </c>
      <c r="J110" s="20">
        <v>0</v>
      </c>
      <c r="K110" s="20">
        <v>62000</v>
      </c>
      <c r="L110" s="20">
        <v>33338.9</v>
      </c>
      <c r="M110" s="20">
        <v>33338.9</v>
      </c>
      <c r="N110" s="20">
        <v>18870.11</v>
      </c>
      <c r="O110" s="20">
        <v>18870.11</v>
      </c>
    </row>
    <row r="111" spans="1:15" x14ac:dyDescent="0.25">
      <c r="A111" s="14" t="str">
        <f>MID(Tabla1[[#This Row],[Org 2]],1,2)</f>
        <v>01</v>
      </c>
      <c r="B111" s="22" t="s">
        <v>89</v>
      </c>
      <c r="C111" s="22" t="s">
        <v>91</v>
      </c>
      <c r="D111" s="15" t="str">
        <f>VLOOKUP(Tabla1[[#This Row],[Prog.]],Hoja2!B:C,2,FALSE)</f>
        <v>Secretaría General</v>
      </c>
      <c r="E111" s="16" t="str">
        <f t="shared" si="2"/>
        <v>2</v>
      </c>
      <c r="F111" s="16" t="str">
        <f t="shared" si="3"/>
        <v>23</v>
      </c>
      <c r="G111" s="18">
        <v>23020</v>
      </c>
      <c r="H111" s="19" t="s">
        <v>441</v>
      </c>
      <c r="I111" s="20">
        <v>1845</v>
      </c>
      <c r="J111" s="20">
        <v>0</v>
      </c>
      <c r="K111" s="20">
        <v>1845</v>
      </c>
      <c r="L111" s="20">
        <v>0</v>
      </c>
      <c r="M111" s="20">
        <v>0</v>
      </c>
      <c r="N111" s="20">
        <v>0</v>
      </c>
      <c r="O111" s="20">
        <v>0</v>
      </c>
    </row>
    <row r="112" spans="1:15" x14ac:dyDescent="0.25">
      <c r="A112" s="14" t="str">
        <f>MID(Tabla1[[#This Row],[Org 2]],1,2)</f>
        <v>01</v>
      </c>
      <c r="B112" s="22" t="s">
        <v>89</v>
      </c>
      <c r="C112" s="22" t="s">
        <v>92</v>
      </c>
      <c r="D112" s="15" t="str">
        <f>VLOOKUP(Tabla1[[#This Row],[Prog.]],Hoja2!B:C,2,FALSE)</f>
        <v>Unidad de régimen interior</v>
      </c>
      <c r="E112" s="16" t="str">
        <f t="shared" si="2"/>
        <v>1</v>
      </c>
      <c r="F112" s="16" t="str">
        <f t="shared" si="3"/>
        <v>12</v>
      </c>
      <c r="G112" s="18">
        <v>12003</v>
      </c>
      <c r="H112" s="19" t="s">
        <v>413</v>
      </c>
      <c r="I112" s="20">
        <v>36545</v>
      </c>
      <c r="J112" s="20">
        <v>0</v>
      </c>
      <c r="K112" s="20">
        <v>36545</v>
      </c>
      <c r="L112" s="20">
        <v>24000</v>
      </c>
      <c r="M112" s="20">
        <v>24000</v>
      </c>
      <c r="N112" s="20">
        <v>15966.92</v>
      </c>
      <c r="O112" s="20">
        <v>15966.92</v>
      </c>
    </row>
    <row r="113" spans="1:15" x14ac:dyDescent="0.25">
      <c r="A113" s="14" t="str">
        <f>MID(Tabla1[[#This Row],[Org 2]],1,2)</f>
        <v>01</v>
      </c>
      <c r="B113" s="22" t="s">
        <v>89</v>
      </c>
      <c r="C113" s="22" t="s">
        <v>92</v>
      </c>
      <c r="D113" s="15" t="str">
        <f>VLOOKUP(Tabla1[[#This Row],[Prog.]],Hoja2!B:C,2,FALSE)</f>
        <v>Unidad de régimen interior</v>
      </c>
      <c r="E113" s="16" t="str">
        <f t="shared" si="2"/>
        <v>1</v>
      </c>
      <c r="F113" s="16" t="str">
        <f t="shared" si="3"/>
        <v>12</v>
      </c>
      <c r="G113" s="18">
        <v>12004</v>
      </c>
      <c r="H113" s="19" t="s">
        <v>414</v>
      </c>
      <c r="I113" s="20">
        <v>72279</v>
      </c>
      <c r="J113" s="20">
        <v>0</v>
      </c>
      <c r="K113" s="20">
        <v>72279</v>
      </c>
      <c r="L113" s="20">
        <v>72200</v>
      </c>
      <c r="M113" s="20">
        <v>72200</v>
      </c>
      <c r="N113" s="20">
        <v>39251.550000000003</v>
      </c>
      <c r="O113" s="20">
        <v>39251.550000000003</v>
      </c>
    </row>
    <row r="114" spans="1:15" x14ac:dyDescent="0.25">
      <c r="A114" s="14" t="str">
        <f>MID(Tabla1[[#This Row],[Org 2]],1,2)</f>
        <v>01</v>
      </c>
      <c r="B114" s="22" t="s">
        <v>89</v>
      </c>
      <c r="C114" s="22" t="s">
        <v>92</v>
      </c>
      <c r="D114" s="15" t="str">
        <f>VLOOKUP(Tabla1[[#This Row],[Prog.]],Hoja2!B:C,2,FALSE)</f>
        <v>Unidad de régimen interior</v>
      </c>
      <c r="E114" s="16" t="str">
        <f t="shared" si="2"/>
        <v>1</v>
      </c>
      <c r="F114" s="16" t="str">
        <f t="shared" si="3"/>
        <v>12</v>
      </c>
      <c r="G114" s="18">
        <v>12006</v>
      </c>
      <c r="H114" s="19" t="s">
        <v>415</v>
      </c>
      <c r="I114" s="20">
        <v>27042</v>
      </c>
      <c r="J114" s="20">
        <v>0</v>
      </c>
      <c r="K114" s="20">
        <v>27042</v>
      </c>
      <c r="L114" s="20">
        <v>27000</v>
      </c>
      <c r="M114" s="20">
        <v>27000</v>
      </c>
      <c r="N114" s="20">
        <v>17291.38</v>
      </c>
      <c r="O114" s="20">
        <v>17291.38</v>
      </c>
    </row>
    <row r="115" spans="1:15" x14ac:dyDescent="0.25">
      <c r="A115" s="14" t="str">
        <f>MID(Tabla1[[#This Row],[Org 2]],1,2)</f>
        <v>01</v>
      </c>
      <c r="B115" s="22" t="s">
        <v>89</v>
      </c>
      <c r="C115" s="22" t="s">
        <v>92</v>
      </c>
      <c r="D115" s="15" t="str">
        <f>VLOOKUP(Tabla1[[#This Row],[Prog.]],Hoja2!B:C,2,FALSE)</f>
        <v>Unidad de régimen interior</v>
      </c>
      <c r="E115" s="16" t="str">
        <f t="shared" si="2"/>
        <v>1</v>
      </c>
      <c r="F115" s="16" t="str">
        <f t="shared" si="3"/>
        <v>12</v>
      </c>
      <c r="G115" s="18">
        <v>12100</v>
      </c>
      <c r="H115" s="19" t="s">
        <v>416</v>
      </c>
      <c r="I115" s="20">
        <v>58051</v>
      </c>
      <c r="J115" s="20">
        <v>0</v>
      </c>
      <c r="K115" s="20">
        <v>58051</v>
      </c>
      <c r="L115" s="20">
        <v>51300</v>
      </c>
      <c r="M115" s="20">
        <v>51300</v>
      </c>
      <c r="N115" s="20">
        <v>29396.5</v>
      </c>
      <c r="O115" s="20">
        <v>29396.5</v>
      </c>
    </row>
    <row r="116" spans="1:15" x14ac:dyDescent="0.25">
      <c r="A116" s="14" t="str">
        <f>MID(Tabla1[[#This Row],[Org 2]],1,2)</f>
        <v>01</v>
      </c>
      <c r="B116" s="22" t="s">
        <v>89</v>
      </c>
      <c r="C116" s="22" t="s">
        <v>92</v>
      </c>
      <c r="D116" s="15" t="str">
        <f>VLOOKUP(Tabla1[[#This Row],[Prog.]],Hoja2!B:C,2,FALSE)</f>
        <v>Unidad de régimen interior</v>
      </c>
      <c r="E116" s="16" t="str">
        <f t="shared" si="2"/>
        <v>1</v>
      </c>
      <c r="F116" s="16" t="str">
        <f t="shared" si="3"/>
        <v>12</v>
      </c>
      <c r="G116" s="18">
        <v>12101</v>
      </c>
      <c r="H116" s="19" t="s">
        <v>417</v>
      </c>
      <c r="I116" s="20">
        <v>156623</v>
      </c>
      <c r="J116" s="20">
        <v>-15000</v>
      </c>
      <c r="K116" s="20">
        <v>141623</v>
      </c>
      <c r="L116" s="20">
        <v>115665.60000000001</v>
      </c>
      <c r="M116" s="20">
        <v>115665.60000000001</v>
      </c>
      <c r="N116" s="20">
        <v>83514.67</v>
      </c>
      <c r="O116" s="20">
        <v>83514.67</v>
      </c>
    </row>
    <row r="117" spans="1:15" x14ac:dyDescent="0.25">
      <c r="A117" s="14" t="str">
        <f>MID(Tabla1[[#This Row],[Org 2]],1,2)</f>
        <v>01</v>
      </c>
      <c r="B117" s="22" t="s">
        <v>89</v>
      </c>
      <c r="C117" s="22" t="s">
        <v>92</v>
      </c>
      <c r="D117" s="15" t="str">
        <f>VLOOKUP(Tabla1[[#This Row],[Prog.]],Hoja2!B:C,2,FALSE)</f>
        <v>Unidad de régimen interior</v>
      </c>
      <c r="E117" s="16" t="str">
        <f t="shared" si="2"/>
        <v>1</v>
      </c>
      <c r="F117" s="16" t="str">
        <f t="shared" si="3"/>
        <v>12</v>
      </c>
      <c r="G117" s="18">
        <v>12103</v>
      </c>
      <c r="H117" s="19" t="s">
        <v>418</v>
      </c>
      <c r="I117" s="20">
        <v>22238</v>
      </c>
      <c r="J117" s="20">
        <v>0</v>
      </c>
      <c r="K117" s="20">
        <v>22238</v>
      </c>
      <c r="L117" s="20">
        <v>22946.400000000001</v>
      </c>
      <c r="M117" s="20">
        <v>22946.400000000001</v>
      </c>
      <c r="N117" s="20">
        <v>14858.07</v>
      </c>
      <c r="O117" s="20">
        <v>14858.07</v>
      </c>
    </row>
    <row r="118" spans="1:15" x14ac:dyDescent="0.25">
      <c r="A118" s="14" t="str">
        <f>MID(Tabla1[[#This Row],[Org 2]],1,2)</f>
        <v>01</v>
      </c>
      <c r="B118" s="22" t="s">
        <v>89</v>
      </c>
      <c r="C118" s="22" t="s">
        <v>92</v>
      </c>
      <c r="D118" s="15" t="str">
        <f>VLOOKUP(Tabla1[[#This Row],[Prog.]],Hoja2!B:C,2,FALSE)</f>
        <v>Unidad de régimen interior</v>
      </c>
      <c r="E118" s="16" t="str">
        <f t="shared" si="2"/>
        <v>1</v>
      </c>
      <c r="F118" s="16" t="str">
        <f t="shared" si="3"/>
        <v>13</v>
      </c>
      <c r="G118" s="18">
        <v>13000</v>
      </c>
      <c r="H118" s="19" t="s">
        <v>410</v>
      </c>
      <c r="I118" s="20">
        <v>240305</v>
      </c>
      <c r="J118" s="20">
        <v>0</v>
      </c>
      <c r="K118" s="20">
        <v>240305</v>
      </c>
      <c r="L118" s="20">
        <v>157096</v>
      </c>
      <c r="M118" s="20">
        <v>157096</v>
      </c>
      <c r="N118" s="20">
        <v>151896.82</v>
      </c>
      <c r="O118" s="20">
        <v>151896.82</v>
      </c>
    </row>
    <row r="119" spans="1:15" x14ac:dyDescent="0.25">
      <c r="A119" s="14" t="str">
        <f>MID(Tabla1[[#This Row],[Org 2]],1,2)</f>
        <v>01</v>
      </c>
      <c r="B119" s="22" t="s">
        <v>89</v>
      </c>
      <c r="C119" s="22" t="s">
        <v>92</v>
      </c>
      <c r="D119" s="15" t="str">
        <f>VLOOKUP(Tabla1[[#This Row],[Prog.]],Hoja2!B:C,2,FALSE)</f>
        <v>Unidad de régimen interior</v>
      </c>
      <c r="E119" s="16" t="str">
        <f t="shared" si="2"/>
        <v>1</v>
      </c>
      <c r="F119" s="16" t="str">
        <f t="shared" si="3"/>
        <v>13</v>
      </c>
      <c r="G119" s="18">
        <v>13001</v>
      </c>
      <c r="H119" s="19" t="s">
        <v>490</v>
      </c>
      <c r="I119" s="20">
        <v>15000</v>
      </c>
      <c r="J119" s="20">
        <v>0</v>
      </c>
      <c r="K119" s="20">
        <v>15000</v>
      </c>
      <c r="L119" s="20">
        <v>14305.5</v>
      </c>
      <c r="M119" s="20">
        <v>14305.5</v>
      </c>
      <c r="N119" s="20">
        <v>5710.58</v>
      </c>
      <c r="O119" s="20">
        <v>5710.58</v>
      </c>
    </row>
    <row r="120" spans="1:15" x14ac:dyDescent="0.25">
      <c r="A120" s="14" t="str">
        <f>MID(Tabla1[[#This Row],[Org 2]],1,2)</f>
        <v>01</v>
      </c>
      <c r="B120" s="22" t="s">
        <v>89</v>
      </c>
      <c r="C120" s="22" t="s">
        <v>92</v>
      </c>
      <c r="D120" s="15" t="str">
        <f>VLOOKUP(Tabla1[[#This Row],[Prog.]],Hoja2!B:C,2,FALSE)</f>
        <v>Unidad de régimen interior</v>
      </c>
      <c r="E120" s="16" t="str">
        <f t="shared" si="2"/>
        <v>1</v>
      </c>
      <c r="F120" s="16" t="str">
        <f t="shared" si="3"/>
        <v>13</v>
      </c>
      <c r="G120" s="18">
        <v>13002</v>
      </c>
      <c r="H120" s="19" t="s">
        <v>419</v>
      </c>
      <c r="I120" s="20">
        <v>202881</v>
      </c>
      <c r="J120" s="20">
        <v>0</v>
      </c>
      <c r="K120" s="20">
        <v>202881</v>
      </c>
      <c r="L120" s="20">
        <v>158988.79999999999</v>
      </c>
      <c r="M120" s="20">
        <v>158988.79999999999</v>
      </c>
      <c r="N120" s="20">
        <v>152006.9</v>
      </c>
      <c r="O120" s="20">
        <v>152006.9</v>
      </c>
    </row>
    <row r="121" spans="1:15" x14ac:dyDescent="0.25">
      <c r="A121" s="14" t="str">
        <f>MID(Tabla1[[#This Row],[Org 2]],1,2)</f>
        <v>01</v>
      </c>
      <c r="B121" s="22" t="s">
        <v>89</v>
      </c>
      <c r="C121" s="22" t="s">
        <v>92</v>
      </c>
      <c r="D121" s="15" t="str">
        <f>VLOOKUP(Tabla1[[#This Row],[Prog.]],Hoja2!B:C,2,FALSE)</f>
        <v>Unidad de régimen interior</v>
      </c>
      <c r="E121" s="16" t="str">
        <f t="shared" si="2"/>
        <v>1</v>
      </c>
      <c r="F121" s="16" t="str">
        <f t="shared" si="3"/>
        <v>13</v>
      </c>
      <c r="G121" s="18">
        <v>131</v>
      </c>
      <c r="H121" s="19" t="s">
        <v>420</v>
      </c>
      <c r="I121" s="20">
        <v>2000</v>
      </c>
      <c r="J121" s="20">
        <v>0</v>
      </c>
      <c r="K121" s="20">
        <v>2000</v>
      </c>
      <c r="L121" s="20">
        <v>5000</v>
      </c>
      <c r="M121" s="20">
        <v>5000</v>
      </c>
      <c r="N121" s="20">
        <v>0</v>
      </c>
      <c r="O121" s="20">
        <v>0</v>
      </c>
    </row>
    <row r="122" spans="1:15" x14ac:dyDescent="0.25">
      <c r="A122" s="14" t="str">
        <f>MID(Tabla1[[#This Row],[Org 2]],1,2)</f>
        <v>01</v>
      </c>
      <c r="B122" s="22" t="s">
        <v>89</v>
      </c>
      <c r="C122" s="22" t="s">
        <v>92</v>
      </c>
      <c r="D122" s="15" t="str">
        <f>VLOOKUP(Tabla1[[#This Row],[Prog.]],Hoja2!B:C,2,FALSE)</f>
        <v>Unidad de régimen interior</v>
      </c>
      <c r="E122" s="16" t="str">
        <f t="shared" si="2"/>
        <v>1</v>
      </c>
      <c r="F122" s="16" t="str">
        <f t="shared" si="3"/>
        <v>15</v>
      </c>
      <c r="G122" s="18">
        <v>151</v>
      </c>
      <c r="H122" s="19" t="s">
        <v>487</v>
      </c>
      <c r="I122" s="20">
        <v>18000</v>
      </c>
      <c r="J122" s="20">
        <v>15000</v>
      </c>
      <c r="K122" s="20">
        <v>33000</v>
      </c>
      <c r="L122" s="20">
        <v>28000</v>
      </c>
      <c r="M122" s="20">
        <v>28000</v>
      </c>
      <c r="N122" s="20">
        <v>16323.75</v>
      </c>
      <c r="O122" s="20">
        <v>16323.75</v>
      </c>
    </row>
    <row r="123" spans="1:15" x14ac:dyDescent="0.25">
      <c r="A123" s="14" t="str">
        <f>MID(Tabla1[[#This Row],[Org 2]],1,2)</f>
        <v>01</v>
      </c>
      <c r="B123" s="22" t="s">
        <v>89</v>
      </c>
      <c r="C123" s="22" t="s">
        <v>92</v>
      </c>
      <c r="D123" s="15" t="str">
        <f>VLOOKUP(Tabla1[[#This Row],[Prog.]],Hoja2!B:C,2,FALSE)</f>
        <v>Unidad de régimen interior</v>
      </c>
      <c r="E123" s="16" t="str">
        <f t="shared" si="2"/>
        <v>2</v>
      </c>
      <c r="F123" s="16" t="str">
        <f t="shared" si="3"/>
        <v>20</v>
      </c>
      <c r="G123" s="18">
        <v>203</v>
      </c>
      <c r="H123" s="19" t="s">
        <v>422</v>
      </c>
      <c r="I123" s="20">
        <v>5000</v>
      </c>
      <c r="J123" s="20">
        <v>0</v>
      </c>
      <c r="K123" s="20">
        <v>5000</v>
      </c>
      <c r="L123" s="20">
        <v>4844.59</v>
      </c>
      <c r="M123" s="20">
        <v>4844.59</v>
      </c>
      <c r="N123" s="20">
        <v>2912.57</v>
      </c>
      <c r="O123" s="20">
        <v>2841.56</v>
      </c>
    </row>
    <row r="124" spans="1:15" x14ac:dyDescent="0.25">
      <c r="A124" s="14" t="str">
        <f>MID(Tabla1[[#This Row],[Org 2]],1,2)</f>
        <v>01</v>
      </c>
      <c r="B124" s="22" t="s">
        <v>89</v>
      </c>
      <c r="C124" s="22" t="s">
        <v>92</v>
      </c>
      <c r="D124" s="15" t="str">
        <f>VLOOKUP(Tabla1[[#This Row],[Prog.]],Hoja2!B:C,2,FALSE)</f>
        <v>Unidad de régimen interior</v>
      </c>
      <c r="E124" s="16" t="str">
        <f t="shared" si="2"/>
        <v>2</v>
      </c>
      <c r="F124" s="16" t="str">
        <f t="shared" si="3"/>
        <v>21</v>
      </c>
      <c r="G124" s="18">
        <v>213</v>
      </c>
      <c r="H124" s="19" t="s">
        <v>425</v>
      </c>
      <c r="I124" s="20">
        <v>10000</v>
      </c>
      <c r="J124" s="20">
        <v>0</v>
      </c>
      <c r="K124" s="20">
        <v>10000</v>
      </c>
      <c r="L124" s="20">
        <v>7304.38</v>
      </c>
      <c r="M124" s="20">
        <v>7304.38</v>
      </c>
      <c r="N124" s="20">
        <v>7225.67</v>
      </c>
      <c r="O124" s="20">
        <v>7225.67</v>
      </c>
    </row>
    <row r="125" spans="1:15" x14ac:dyDescent="0.25">
      <c r="A125" s="14" t="str">
        <f>MID(Tabla1[[#This Row],[Org 2]],1,2)</f>
        <v>01</v>
      </c>
      <c r="B125" s="22" t="s">
        <v>89</v>
      </c>
      <c r="C125" s="22" t="s">
        <v>92</v>
      </c>
      <c r="D125" s="15" t="str">
        <f>VLOOKUP(Tabla1[[#This Row],[Prog.]],Hoja2!B:C,2,FALSE)</f>
        <v>Unidad de régimen interior</v>
      </c>
      <c r="E125" s="16" t="str">
        <f t="shared" si="2"/>
        <v>2</v>
      </c>
      <c r="F125" s="16" t="str">
        <f t="shared" si="3"/>
        <v>21</v>
      </c>
      <c r="G125" s="18">
        <v>214</v>
      </c>
      <c r="H125" s="19" t="s">
        <v>426</v>
      </c>
      <c r="I125" s="20">
        <v>5500</v>
      </c>
      <c r="J125" s="20">
        <v>0</v>
      </c>
      <c r="K125" s="20">
        <v>5500</v>
      </c>
      <c r="L125" s="20">
        <v>4500</v>
      </c>
      <c r="M125" s="20">
        <v>837.44</v>
      </c>
      <c r="N125" s="20">
        <v>837.44</v>
      </c>
      <c r="O125" s="20">
        <v>837.44</v>
      </c>
    </row>
    <row r="126" spans="1:15" x14ac:dyDescent="0.25">
      <c r="A126" s="14" t="str">
        <f>MID(Tabla1[[#This Row],[Org 2]],1,2)</f>
        <v>01</v>
      </c>
      <c r="B126" s="22" t="s">
        <v>89</v>
      </c>
      <c r="C126" s="22" t="s">
        <v>92</v>
      </c>
      <c r="D126" s="15" t="str">
        <f>VLOOKUP(Tabla1[[#This Row],[Prog.]],Hoja2!B:C,2,FALSE)</f>
        <v>Unidad de régimen interior</v>
      </c>
      <c r="E126" s="16" t="str">
        <f t="shared" si="2"/>
        <v>2</v>
      </c>
      <c r="F126" s="16" t="str">
        <f t="shared" si="3"/>
        <v>21</v>
      </c>
      <c r="G126" s="18">
        <v>215</v>
      </c>
      <c r="H126" s="19" t="s">
        <v>479</v>
      </c>
      <c r="I126" s="20">
        <v>2000</v>
      </c>
      <c r="J126" s="20">
        <v>0</v>
      </c>
      <c r="K126" s="20">
        <v>2000</v>
      </c>
      <c r="L126" s="20">
        <v>535.80999999999995</v>
      </c>
      <c r="M126" s="20">
        <v>535.80999999999995</v>
      </c>
      <c r="N126" s="20">
        <v>535.80999999999995</v>
      </c>
      <c r="O126" s="20">
        <v>535.80999999999995</v>
      </c>
    </row>
    <row r="127" spans="1:15" x14ac:dyDescent="0.25">
      <c r="A127" s="14" t="str">
        <f>MID(Tabla1[[#This Row],[Org 2]],1,2)</f>
        <v>01</v>
      </c>
      <c r="B127" s="22" t="s">
        <v>89</v>
      </c>
      <c r="C127" s="22" t="s">
        <v>92</v>
      </c>
      <c r="D127" s="15" t="str">
        <f>VLOOKUP(Tabla1[[#This Row],[Prog.]],Hoja2!B:C,2,FALSE)</f>
        <v>Unidad de régimen interior</v>
      </c>
      <c r="E127" s="16" t="str">
        <f t="shared" si="2"/>
        <v>2</v>
      </c>
      <c r="F127" s="16" t="str">
        <f t="shared" si="3"/>
        <v>22</v>
      </c>
      <c r="G127" s="18">
        <v>22000</v>
      </c>
      <c r="H127" s="19" t="s">
        <v>427</v>
      </c>
      <c r="I127" s="20">
        <v>110000</v>
      </c>
      <c r="J127" s="20">
        <v>0</v>
      </c>
      <c r="K127" s="20">
        <v>110000</v>
      </c>
      <c r="L127" s="20">
        <v>64673.23</v>
      </c>
      <c r="M127" s="20">
        <v>64673.23</v>
      </c>
      <c r="N127" s="20">
        <v>19443.89</v>
      </c>
      <c r="O127" s="20">
        <v>19112.23</v>
      </c>
    </row>
    <row r="128" spans="1:15" x14ac:dyDescent="0.25">
      <c r="A128" s="14" t="str">
        <f>MID(Tabla1[[#This Row],[Org 2]],1,2)</f>
        <v>01</v>
      </c>
      <c r="B128" s="22" t="s">
        <v>89</v>
      </c>
      <c r="C128" s="22" t="s">
        <v>92</v>
      </c>
      <c r="D128" s="15" t="str">
        <f>VLOOKUP(Tabla1[[#This Row],[Prog.]],Hoja2!B:C,2,FALSE)</f>
        <v>Unidad de régimen interior</v>
      </c>
      <c r="E128" s="16" t="str">
        <f t="shared" si="2"/>
        <v>2</v>
      </c>
      <c r="F128" s="16" t="str">
        <f t="shared" si="3"/>
        <v>22</v>
      </c>
      <c r="G128" s="18">
        <v>22103</v>
      </c>
      <c r="H128" s="19" t="s">
        <v>491</v>
      </c>
      <c r="I128" s="20">
        <v>9000</v>
      </c>
      <c r="J128" s="20">
        <v>0</v>
      </c>
      <c r="K128" s="20">
        <v>9000</v>
      </c>
      <c r="L128" s="20">
        <v>11000</v>
      </c>
      <c r="M128" s="20">
        <v>11000</v>
      </c>
      <c r="N128" s="20">
        <v>2388.5300000000002</v>
      </c>
      <c r="O128" s="20">
        <v>1275.4100000000001</v>
      </c>
    </row>
    <row r="129" spans="1:15" x14ac:dyDescent="0.25">
      <c r="A129" s="14" t="str">
        <f>MID(Tabla1[[#This Row],[Org 2]],1,2)</f>
        <v>01</v>
      </c>
      <c r="B129" s="22" t="s">
        <v>89</v>
      </c>
      <c r="C129" s="22" t="s">
        <v>92</v>
      </c>
      <c r="D129" s="15" t="str">
        <f>VLOOKUP(Tabla1[[#This Row],[Prog.]],Hoja2!B:C,2,FALSE)</f>
        <v>Unidad de régimen interior</v>
      </c>
      <c r="E129" s="16" t="str">
        <f t="shared" si="2"/>
        <v>2</v>
      </c>
      <c r="F129" s="16" t="str">
        <f t="shared" si="3"/>
        <v>22</v>
      </c>
      <c r="G129" s="18">
        <v>22104</v>
      </c>
      <c r="H129" s="19" t="s">
        <v>488</v>
      </c>
      <c r="I129" s="20">
        <v>14000</v>
      </c>
      <c r="J129" s="20">
        <v>0</v>
      </c>
      <c r="K129" s="20">
        <v>14000</v>
      </c>
      <c r="L129" s="20">
        <v>10170.09</v>
      </c>
      <c r="M129" s="20">
        <v>10170.09</v>
      </c>
      <c r="N129" s="20">
        <v>0</v>
      </c>
      <c r="O129" s="20">
        <v>0</v>
      </c>
    </row>
    <row r="130" spans="1:15" x14ac:dyDescent="0.25">
      <c r="A130" s="14" t="str">
        <f>MID(Tabla1[[#This Row],[Org 2]],1,2)</f>
        <v>01</v>
      </c>
      <c r="B130" s="22" t="s">
        <v>89</v>
      </c>
      <c r="C130" s="22" t="s">
        <v>92</v>
      </c>
      <c r="D130" s="15" t="str">
        <f>VLOOKUP(Tabla1[[#This Row],[Prog.]],Hoja2!B:C,2,FALSE)</f>
        <v>Unidad de régimen interior</v>
      </c>
      <c r="E130" s="16" t="str">
        <f t="shared" ref="E130:E193" si="4">LEFT(G130,1)</f>
        <v>2</v>
      </c>
      <c r="F130" s="16" t="str">
        <f t="shared" ref="F130:F193" si="5">LEFT(G130,2)</f>
        <v>22</v>
      </c>
      <c r="G130" s="18">
        <v>22110</v>
      </c>
      <c r="H130" s="19" t="s">
        <v>492</v>
      </c>
      <c r="I130" s="20">
        <v>500</v>
      </c>
      <c r="J130" s="20">
        <v>0</v>
      </c>
      <c r="K130" s="20">
        <v>500</v>
      </c>
      <c r="L130" s="20">
        <v>0</v>
      </c>
      <c r="M130" s="20">
        <v>0</v>
      </c>
      <c r="N130" s="20">
        <v>0</v>
      </c>
      <c r="O130" s="20">
        <v>0</v>
      </c>
    </row>
    <row r="131" spans="1:15" x14ac:dyDescent="0.25">
      <c r="A131" s="14" t="str">
        <f>MID(Tabla1[[#This Row],[Org 2]],1,2)</f>
        <v>01</v>
      </c>
      <c r="B131" s="22" t="s">
        <v>89</v>
      </c>
      <c r="C131" s="22" t="s">
        <v>92</v>
      </c>
      <c r="D131" s="15" t="str">
        <f>VLOOKUP(Tabla1[[#This Row],[Prog.]],Hoja2!B:C,2,FALSE)</f>
        <v>Unidad de régimen interior</v>
      </c>
      <c r="E131" s="16" t="str">
        <f t="shared" si="4"/>
        <v>2</v>
      </c>
      <c r="F131" s="16" t="str">
        <f t="shared" si="5"/>
        <v>22</v>
      </c>
      <c r="G131" s="18">
        <v>22199</v>
      </c>
      <c r="H131" s="19" t="s">
        <v>431</v>
      </c>
      <c r="I131" s="20">
        <v>500</v>
      </c>
      <c r="J131" s="20">
        <v>0</v>
      </c>
      <c r="K131" s="20">
        <v>500</v>
      </c>
      <c r="L131" s="20">
        <v>0</v>
      </c>
      <c r="M131" s="20">
        <v>0</v>
      </c>
      <c r="N131" s="20">
        <v>0</v>
      </c>
      <c r="O131" s="20">
        <v>0</v>
      </c>
    </row>
    <row r="132" spans="1:15" x14ac:dyDescent="0.25">
      <c r="A132" s="14" t="str">
        <f>MID(Tabla1[[#This Row],[Org 2]],1,2)</f>
        <v>01</v>
      </c>
      <c r="B132" s="22" t="s">
        <v>89</v>
      </c>
      <c r="C132" s="22" t="s">
        <v>92</v>
      </c>
      <c r="D132" s="15" t="str">
        <f>VLOOKUP(Tabla1[[#This Row],[Prog.]],Hoja2!B:C,2,FALSE)</f>
        <v>Unidad de régimen interior</v>
      </c>
      <c r="E132" s="16" t="str">
        <f t="shared" si="4"/>
        <v>2</v>
      </c>
      <c r="F132" s="16" t="str">
        <f t="shared" si="5"/>
        <v>22</v>
      </c>
      <c r="G132" s="18">
        <v>223</v>
      </c>
      <c r="H132" s="19" t="s">
        <v>482</v>
      </c>
      <c r="I132" s="20">
        <v>1000</v>
      </c>
      <c r="J132" s="20">
        <v>0</v>
      </c>
      <c r="K132" s="20">
        <v>1000</v>
      </c>
      <c r="L132" s="20">
        <v>57.89</v>
      </c>
      <c r="M132" s="20">
        <v>57.89</v>
      </c>
      <c r="N132" s="20">
        <v>57.89</v>
      </c>
      <c r="O132" s="20">
        <v>57.89</v>
      </c>
    </row>
    <row r="133" spans="1:15" x14ac:dyDescent="0.25">
      <c r="A133" s="14" t="str">
        <f>MID(Tabla1[[#This Row],[Org 2]],1,2)</f>
        <v>01</v>
      </c>
      <c r="B133" s="22" t="s">
        <v>89</v>
      </c>
      <c r="C133" s="22" t="s">
        <v>92</v>
      </c>
      <c r="D133" s="15" t="str">
        <f>VLOOKUP(Tabla1[[#This Row],[Prog.]],Hoja2!B:C,2,FALSE)</f>
        <v>Unidad de régimen interior</v>
      </c>
      <c r="E133" s="16" t="str">
        <f t="shared" si="4"/>
        <v>2</v>
      </c>
      <c r="F133" s="16" t="str">
        <f t="shared" si="5"/>
        <v>22</v>
      </c>
      <c r="G133" s="18">
        <v>22601</v>
      </c>
      <c r="H133" s="19" t="s">
        <v>483</v>
      </c>
      <c r="I133" s="20">
        <v>12500</v>
      </c>
      <c r="J133" s="20">
        <v>0</v>
      </c>
      <c r="K133" s="20">
        <v>12500</v>
      </c>
      <c r="L133" s="20">
        <v>5719.89</v>
      </c>
      <c r="M133" s="20">
        <v>5719.89</v>
      </c>
      <c r="N133" s="20">
        <v>5719.89</v>
      </c>
      <c r="O133" s="20">
        <v>5719.89</v>
      </c>
    </row>
    <row r="134" spans="1:15" x14ac:dyDescent="0.25">
      <c r="A134" s="14" t="str">
        <f>MID(Tabla1[[#This Row],[Org 2]],1,2)</f>
        <v>01</v>
      </c>
      <c r="B134" s="22" t="s">
        <v>89</v>
      </c>
      <c r="C134" s="22" t="s">
        <v>92</v>
      </c>
      <c r="D134" s="15" t="str">
        <f>VLOOKUP(Tabla1[[#This Row],[Prog.]],Hoja2!B:C,2,FALSE)</f>
        <v>Unidad de régimen interior</v>
      </c>
      <c r="E134" s="16" t="str">
        <f t="shared" si="4"/>
        <v>2</v>
      </c>
      <c r="F134" s="16" t="str">
        <f t="shared" si="5"/>
        <v>22</v>
      </c>
      <c r="G134" s="18">
        <v>22602</v>
      </c>
      <c r="H134" s="19" t="s">
        <v>434</v>
      </c>
      <c r="I134" s="20">
        <v>3000</v>
      </c>
      <c r="J134" s="20">
        <v>0</v>
      </c>
      <c r="K134" s="20">
        <v>3000</v>
      </c>
      <c r="L134" s="20">
        <v>3557.4</v>
      </c>
      <c r="M134" s="20">
        <v>3557.4</v>
      </c>
      <c r="N134" s="20">
        <v>0</v>
      </c>
      <c r="O134" s="20">
        <v>0</v>
      </c>
    </row>
    <row r="135" spans="1:15" x14ac:dyDescent="0.25">
      <c r="A135" s="14" t="str">
        <f>MID(Tabla1[[#This Row],[Org 2]],1,2)</f>
        <v>01</v>
      </c>
      <c r="B135" s="22" t="s">
        <v>89</v>
      </c>
      <c r="C135" s="22" t="s">
        <v>92</v>
      </c>
      <c r="D135" s="15" t="str">
        <f>VLOOKUP(Tabla1[[#This Row],[Prog.]],Hoja2!B:C,2,FALSE)</f>
        <v>Unidad de régimen interior</v>
      </c>
      <c r="E135" s="16" t="str">
        <f t="shared" si="4"/>
        <v>2</v>
      </c>
      <c r="F135" s="16" t="str">
        <f t="shared" si="5"/>
        <v>22</v>
      </c>
      <c r="G135" s="18">
        <v>22605</v>
      </c>
      <c r="H135" s="19" t="s">
        <v>493</v>
      </c>
      <c r="I135" s="20">
        <v>500</v>
      </c>
      <c r="J135" s="20">
        <v>0</v>
      </c>
      <c r="K135" s="20">
        <v>500</v>
      </c>
      <c r="L135" s="20">
        <v>0</v>
      </c>
      <c r="M135" s="20">
        <v>0</v>
      </c>
      <c r="N135" s="20">
        <v>0</v>
      </c>
      <c r="O135" s="20">
        <v>0</v>
      </c>
    </row>
    <row r="136" spans="1:15" x14ac:dyDescent="0.25">
      <c r="A136" s="14" t="str">
        <f>MID(Tabla1[[#This Row],[Org 2]],1,2)</f>
        <v>01</v>
      </c>
      <c r="B136" s="22" t="s">
        <v>89</v>
      </c>
      <c r="C136" s="22" t="s">
        <v>92</v>
      </c>
      <c r="D136" s="15" t="str">
        <f>VLOOKUP(Tabla1[[#This Row],[Prog.]],Hoja2!B:C,2,FALSE)</f>
        <v>Unidad de régimen interior</v>
      </c>
      <c r="E136" s="16" t="str">
        <f t="shared" si="4"/>
        <v>2</v>
      </c>
      <c r="F136" s="16" t="str">
        <f t="shared" si="5"/>
        <v>22</v>
      </c>
      <c r="G136" s="18">
        <v>22699</v>
      </c>
      <c r="H136" s="19" t="s">
        <v>437</v>
      </c>
      <c r="I136" s="20">
        <v>9500</v>
      </c>
      <c r="J136" s="20">
        <v>0</v>
      </c>
      <c r="K136" s="20">
        <v>9500</v>
      </c>
      <c r="L136" s="20">
        <v>6699.72</v>
      </c>
      <c r="M136" s="20">
        <v>6699.72</v>
      </c>
      <c r="N136" s="20">
        <v>6699.72</v>
      </c>
      <c r="O136" s="20">
        <v>6699.72</v>
      </c>
    </row>
    <row r="137" spans="1:15" x14ac:dyDescent="0.25">
      <c r="A137" s="14" t="str">
        <f>MID(Tabla1[[#This Row],[Org 2]],1,2)</f>
        <v>01</v>
      </c>
      <c r="B137" s="22" t="s">
        <v>89</v>
      </c>
      <c r="C137" s="22" t="s">
        <v>92</v>
      </c>
      <c r="D137" s="15" t="str">
        <f>VLOOKUP(Tabla1[[#This Row],[Prog.]],Hoja2!B:C,2,FALSE)</f>
        <v>Unidad de régimen interior</v>
      </c>
      <c r="E137" s="16" t="str">
        <f t="shared" si="4"/>
        <v>2</v>
      </c>
      <c r="F137" s="16" t="str">
        <f t="shared" si="5"/>
        <v>22</v>
      </c>
      <c r="G137" s="18">
        <v>22799</v>
      </c>
      <c r="H137" s="19" t="s">
        <v>440</v>
      </c>
      <c r="I137" s="20">
        <v>8500</v>
      </c>
      <c r="J137" s="20">
        <v>0</v>
      </c>
      <c r="K137" s="20">
        <v>8500</v>
      </c>
      <c r="L137" s="20">
        <v>0</v>
      </c>
      <c r="M137" s="20">
        <v>0</v>
      </c>
      <c r="N137" s="20">
        <v>0</v>
      </c>
      <c r="O137" s="20">
        <v>0</v>
      </c>
    </row>
    <row r="138" spans="1:15" x14ac:dyDescent="0.25">
      <c r="A138" s="14" t="str">
        <f>MID(Tabla1[[#This Row],[Org 2]],1,2)</f>
        <v>01</v>
      </c>
      <c r="B138" s="22" t="s">
        <v>89</v>
      </c>
      <c r="C138" s="22" t="s">
        <v>92</v>
      </c>
      <c r="D138" s="15" t="str">
        <f>VLOOKUP(Tabla1[[#This Row],[Prog.]],Hoja2!B:C,2,FALSE)</f>
        <v>Unidad de régimen interior</v>
      </c>
      <c r="E138" s="16" t="str">
        <f t="shared" si="4"/>
        <v>2</v>
      </c>
      <c r="F138" s="16" t="str">
        <f t="shared" si="5"/>
        <v>23</v>
      </c>
      <c r="G138" s="18">
        <v>23020</v>
      </c>
      <c r="H138" s="19" t="s">
        <v>441</v>
      </c>
      <c r="I138" s="20">
        <v>1000</v>
      </c>
      <c r="J138" s="20">
        <v>0</v>
      </c>
      <c r="K138" s="20">
        <v>1000</v>
      </c>
      <c r="L138" s="20">
        <v>338.52</v>
      </c>
      <c r="M138" s="20">
        <v>338.52</v>
      </c>
      <c r="N138" s="20">
        <v>338.52</v>
      </c>
      <c r="O138" s="20">
        <v>211.59</v>
      </c>
    </row>
    <row r="139" spans="1:15" x14ac:dyDescent="0.25">
      <c r="A139" s="14" t="str">
        <f>MID(Tabla1[[#This Row],[Org 2]],1,2)</f>
        <v>01</v>
      </c>
      <c r="B139" s="22" t="s">
        <v>89</v>
      </c>
      <c r="C139" s="22" t="s">
        <v>92</v>
      </c>
      <c r="D139" s="15" t="str">
        <f>VLOOKUP(Tabla1[[#This Row],[Prog.]],Hoja2!B:C,2,FALSE)</f>
        <v>Unidad de régimen interior</v>
      </c>
      <c r="E139" s="16" t="str">
        <f t="shared" si="4"/>
        <v>2</v>
      </c>
      <c r="F139" s="16" t="str">
        <f t="shared" si="5"/>
        <v>23</v>
      </c>
      <c r="G139" s="18">
        <v>23120</v>
      </c>
      <c r="H139" s="19" t="s">
        <v>442</v>
      </c>
      <c r="I139" s="20">
        <v>500</v>
      </c>
      <c r="J139" s="20">
        <v>0</v>
      </c>
      <c r="K139" s="20">
        <v>500</v>
      </c>
      <c r="L139" s="20">
        <v>275.85000000000002</v>
      </c>
      <c r="M139" s="20">
        <v>275.85000000000002</v>
      </c>
      <c r="N139" s="20">
        <v>275.85000000000002</v>
      </c>
      <c r="O139" s="20">
        <v>275.85000000000002</v>
      </c>
    </row>
    <row r="140" spans="1:15" x14ac:dyDescent="0.25">
      <c r="A140" s="14" t="str">
        <f>MID(Tabla1[[#This Row],[Org 2]],1,2)</f>
        <v>01</v>
      </c>
      <c r="B140" s="22" t="s">
        <v>89</v>
      </c>
      <c r="C140" s="22" t="s">
        <v>93</v>
      </c>
      <c r="D140" s="15" t="str">
        <f>VLOOKUP(Tabla1[[#This Row],[Prog.]],Hoja2!B:C,2,FALSE)</f>
        <v>Imprenta municipal</v>
      </c>
      <c r="E140" s="16" t="str">
        <f t="shared" si="4"/>
        <v>1</v>
      </c>
      <c r="F140" s="16" t="str">
        <f t="shared" si="5"/>
        <v>13</v>
      </c>
      <c r="G140" s="18">
        <v>13000</v>
      </c>
      <c r="H140" s="19" t="s">
        <v>410</v>
      </c>
      <c r="I140" s="20">
        <v>47972</v>
      </c>
      <c r="J140" s="20">
        <v>0</v>
      </c>
      <c r="K140" s="20">
        <v>47972</v>
      </c>
      <c r="L140" s="20">
        <v>47000</v>
      </c>
      <c r="M140" s="20">
        <v>47000</v>
      </c>
      <c r="N140" s="20">
        <v>31645.93</v>
      </c>
      <c r="O140" s="20">
        <v>31645.93</v>
      </c>
    </row>
    <row r="141" spans="1:15" x14ac:dyDescent="0.25">
      <c r="A141" s="14" t="str">
        <f>MID(Tabla1[[#This Row],[Org 2]],1,2)</f>
        <v>01</v>
      </c>
      <c r="B141" s="22" t="s">
        <v>89</v>
      </c>
      <c r="C141" s="22" t="s">
        <v>93</v>
      </c>
      <c r="D141" s="15" t="str">
        <f>VLOOKUP(Tabla1[[#This Row],[Prog.]],Hoja2!B:C,2,FALSE)</f>
        <v>Imprenta municipal</v>
      </c>
      <c r="E141" s="16" t="str">
        <f t="shared" si="4"/>
        <v>1</v>
      </c>
      <c r="F141" s="16" t="str">
        <f t="shared" si="5"/>
        <v>13</v>
      </c>
      <c r="G141" s="18">
        <v>13002</v>
      </c>
      <c r="H141" s="19" t="s">
        <v>419</v>
      </c>
      <c r="I141" s="20">
        <v>48447</v>
      </c>
      <c r="J141" s="20">
        <v>0</v>
      </c>
      <c r="K141" s="20">
        <v>48447</v>
      </c>
      <c r="L141" s="20">
        <v>48270.400000000001</v>
      </c>
      <c r="M141" s="20">
        <v>48270.400000000001</v>
      </c>
      <c r="N141" s="20">
        <v>31441.84</v>
      </c>
      <c r="O141" s="20">
        <v>31441.84</v>
      </c>
    </row>
    <row r="142" spans="1:15" x14ac:dyDescent="0.25">
      <c r="A142" s="14" t="str">
        <f>MID(Tabla1[[#This Row],[Org 2]],1,2)</f>
        <v>01</v>
      </c>
      <c r="B142" s="22" t="s">
        <v>89</v>
      </c>
      <c r="C142" s="22" t="s">
        <v>93</v>
      </c>
      <c r="D142" s="15" t="str">
        <f>VLOOKUP(Tabla1[[#This Row],[Prog.]],Hoja2!B:C,2,FALSE)</f>
        <v>Imprenta municipal</v>
      </c>
      <c r="E142" s="16" t="str">
        <f t="shared" si="4"/>
        <v>2</v>
      </c>
      <c r="F142" s="16" t="str">
        <f t="shared" si="5"/>
        <v>20</v>
      </c>
      <c r="G142" s="18">
        <v>203</v>
      </c>
      <c r="H142" s="19" t="s">
        <v>422</v>
      </c>
      <c r="I142" s="20">
        <v>12000</v>
      </c>
      <c r="J142" s="20">
        <v>0</v>
      </c>
      <c r="K142" s="20">
        <v>12000</v>
      </c>
      <c r="L142" s="20">
        <v>8693.14</v>
      </c>
      <c r="M142" s="20">
        <v>8693.14</v>
      </c>
      <c r="N142" s="20">
        <v>5063.75</v>
      </c>
      <c r="O142" s="20">
        <v>5063.75</v>
      </c>
    </row>
    <row r="143" spans="1:15" x14ac:dyDescent="0.25">
      <c r="A143" s="14" t="str">
        <f>MID(Tabla1[[#This Row],[Org 2]],1,2)</f>
        <v>01</v>
      </c>
      <c r="B143" s="22" t="s">
        <v>89</v>
      </c>
      <c r="C143" s="22" t="s">
        <v>93</v>
      </c>
      <c r="D143" s="15" t="str">
        <f>VLOOKUP(Tabla1[[#This Row],[Prog.]],Hoja2!B:C,2,FALSE)</f>
        <v>Imprenta municipal</v>
      </c>
      <c r="E143" s="16" t="str">
        <f t="shared" si="4"/>
        <v>2</v>
      </c>
      <c r="F143" s="16" t="str">
        <f t="shared" si="5"/>
        <v>21</v>
      </c>
      <c r="G143" s="18">
        <v>213</v>
      </c>
      <c r="H143" s="19" t="s">
        <v>425</v>
      </c>
      <c r="I143" s="20">
        <v>9000</v>
      </c>
      <c r="J143" s="20">
        <v>6000</v>
      </c>
      <c r="K143" s="20">
        <v>15000</v>
      </c>
      <c r="L143" s="20">
        <v>8086.39</v>
      </c>
      <c r="M143" s="20">
        <v>8086.39</v>
      </c>
      <c r="N143" s="20">
        <v>8028.11</v>
      </c>
      <c r="O143" s="20">
        <v>8028.11</v>
      </c>
    </row>
    <row r="144" spans="1:15" x14ac:dyDescent="0.25">
      <c r="A144" s="14" t="str">
        <f>MID(Tabla1[[#This Row],[Org 2]],1,2)</f>
        <v>01</v>
      </c>
      <c r="B144" s="22" t="s">
        <v>89</v>
      </c>
      <c r="C144" s="22" t="s">
        <v>93</v>
      </c>
      <c r="D144" s="15" t="str">
        <f>VLOOKUP(Tabla1[[#This Row],[Prog.]],Hoja2!B:C,2,FALSE)</f>
        <v>Imprenta municipal</v>
      </c>
      <c r="E144" s="16" t="str">
        <f t="shared" si="4"/>
        <v>2</v>
      </c>
      <c r="F144" s="16" t="str">
        <f t="shared" si="5"/>
        <v>21</v>
      </c>
      <c r="G144" s="18">
        <v>214</v>
      </c>
      <c r="H144" s="19" t="s">
        <v>426</v>
      </c>
      <c r="I144" s="20">
        <v>500</v>
      </c>
      <c r="J144" s="20">
        <v>0</v>
      </c>
      <c r="K144" s="20">
        <v>500</v>
      </c>
      <c r="L144" s="20">
        <v>0</v>
      </c>
      <c r="M144" s="20">
        <v>0</v>
      </c>
      <c r="N144" s="20">
        <v>0</v>
      </c>
      <c r="O144" s="20">
        <v>0</v>
      </c>
    </row>
    <row r="145" spans="1:15" x14ac:dyDescent="0.25">
      <c r="A145" s="14" t="str">
        <f>MID(Tabla1[[#This Row],[Org 2]],1,2)</f>
        <v>01</v>
      </c>
      <c r="B145" s="22" t="s">
        <v>89</v>
      </c>
      <c r="C145" s="22" t="s">
        <v>93</v>
      </c>
      <c r="D145" s="15" t="str">
        <f>VLOOKUP(Tabla1[[#This Row],[Prog.]],Hoja2!B:C,2,FALSE)</f>
        <v>Imprenta municipal</v>
      </c>
      <c r="E145" s="16" t="str">
        <f t="shared" si="4"/>
        <v>2</v>
      </c>
      <c r="F145" s="16" t="str">
        <f t="shared" si="5"/>
        <v>22</v>
      </c>
      <c r="G145" s="18">
        <v>22100</v>
      </c>
      <c r="H145" s="19" t="s">
        <v>429</v>
      </c>
      <c r="I145" s="20">
        <v>6000</v>
      </c>
      <c r="J145" s="20">
        <v>0</v>
      </c>
      <c r="K145" s="20">
        <v>6000</v>
      </c>
      <c r="L145" s="20">
        <v>6000</v>
      </c>
      <c r="M145" s="20">
        <v>6000</v>
      </c>
      <c r="N145" s="20">
        <v>1678.18</v>
      </c>
      <c r="O145" s="20">
        <v>1678.18</v>
      </c>
    </row>
    <row r="146" spans="1:15" x14ac:dyDescent="0.25">
      <c r="A146" s="14" t="str">
        <f>MID(Tabla1[[#This Row],[Org 2]],1,2)</f>
        <v>01</v>
      </c>
      <c r="B146" s="22" t="s">
        <v>89</v>
      </c>
      <c r="C146" s="22" t="s">
        <v>93</v>
      </c>
      <c r="D146" s="15" t="str">
        <f>VLOOKUP(Tabla1[[#This Row],[Prog.]],Hoja2!B:C,2,FALSE)</f>
        <v>Imprenta municipal</v>
      </c>
      <c r="E146" s="16" t="str">
        <f t="shared" si="4"/>
        <v>2</v>
      </c>
      <c r="F146" s="16" t="str">
        <f t="shared" si="5"/>
        <v>22</v>
      </c>
      <c r="G146" s="18">
        <v>22104</v>
      </c>
      <c r="H146" s="19" t="s">
        <v>488</v>
      </c>
      <c r="I146" s="20">
        <v>2000</v>
      </c>
      <c r="J146" s="20">
        <v>0</v>
      </c>
      <c r="K146" s="20">
        <v>2000</v>
      </c>
      <c r="L146" s="20">
        <v>1483.34</v>
      </c>
      <c r="M146" s="20">
        <v>1483.34</v>
      </c>
      <c r="N146" s="20">
        <v>1483.34</v>
      </c>
      <c r="O146" s="20">
        <v>1483.34</v>
      </c>
    </row>
    <row r="147" spans="1:15" x14ac:dyDescent="0.25">
      <c r="A147" s="14" t="str">
        <f>MID(Tabla1[[#This Row],[Org 2]],1,2)</f>
        <v>01</v>
      </c>
      <c r="B147" s="22" t="s">
        <v>89</v>
      </c>
      <c r="C147" s="22" t="s">
        <v>93</v>
      </c>
      <c r="D147" s="15" t="str">
        <f>VLOOKUP(Tabla1[[#This Row],[Prog.]],Hoja2!B:C,2,FALSE)</f>
        <v>Imprenta municipal</v>
      </c>
      <c r="E147" s="16" t="str">
        <f t="shared" si="4"/>
        <v>2</v>
      </c>
      <c r="F147" s="16" t="str">
        <f t="shared" si="5"/>
        <v>22</v>
      </c>
      <c r="G147" s="18">
        <v>22199</v>
      </c>
      <c r="H147" s="19" t="s">
        <v>431</v>
      </c>
      <c r="I147" s="20">
        <v>103200</v>
      </c>
      <c r="J147" s="20">
        <v>-23000</v>
      </c>
      <c r="K147" s="20">
        <v>80200</v>
      </c>
      <c r="L147" s="20">
        <v>52162.21</v>
      </c>
      <c r="M147" s="20">
        <v>52162.21</v>
      </c>
      <c r="N147" s="20">
        <v>11048.28</v>
      </c>
      <c r="O147" s="20">
        <v>11048.28</v>
      </c>
    </row>
    <row r="148" spans="1:15" x14ac:dyDescent="0.25">
      <c r="A148" s="14" t="str">
        <f>MID(Tabla1[[#This Row],[Org 2]],1,2)</f>
        <v>01</v>
      </c>
      <c r="B148" s="22" t="s">
        <v>89</v>
      </c>
      <c r="C148" s="22" t="s">
        <v>93</v>
      </c>
      <c r="D148" s="15" t="str">
        <f>VLOOKUP(Tabla1[[#This Row],[Prog.]],Hoja2!B:C,2,FALSE)</f>
        <v>Imprenta municipal</v>
      </c>
      <c r="E148" s="16" t="str">
        <f t="shared" si="4"/>
        <v>2</v>
      </c>
      <c r="F148" s="16" t="str">
        <f t="shared" si="5"/>
        <v>22</v>
      </c>
      <c r="G148" s="18">
        <v>22699</v>
      </c>
      <c r="H148" s="19" t="s">
        <v>437</v>
      </c>
      <c r="I148" s="20">
        <v>2000</v>
      </c>
      <c r="J148" s="20">
        <v>0</v>
      </c>
      <c r="K148" s="20">
        <v>2000</v>
      </c>
      <c r="L148" s="20">
        <v>0</v>
      </c>
      <c r="M148" s="20">
        <v>0</v>
      </c>
      <c r="N148" s="20">
        <v>0</v>
      </c>
      <c r="O148" s="20">
        <v>0</v>
      </c>
    </row>
    <row r="149" spans="1:15" x14ac:dyDescent="0.25">
      <c r="A149" s="14" t="str">
        <f>MID(Tabla1[[#This Row],[Org 2]],1,2)</f>
        <v>01</v>
      </c>
      <c r="B149" s="22" t="s">
        <v>89</v>
      </c>
      <c r="C149" s="22" t="s">
        <v>93</v>
      </c>
      <c r="D149" s="15" t="str">
        <f>VLOOKUP(Tabla1[[#This Row],[Prog.]],Hoja2!B:C,2,FALSE)</f>
        <v>Imprenta municipal</v>
      </c>
      <c r="E149" s="16" t="str">
        <f t="shared" si="4"/>
        <v>6</v>
      </c>
      <c r="F149" s="16" t="str">
        <f t="shared" si="5"/>
        <v>62</v>
      </c>
      <c r="G149" s="18">
        <v>623</v>
      </c>
      <c r="H149" s="19" t="s">
        <v>478</v>
      </c>
      <c r="I149" s="20">
        <v>3000</v>
      </c>
      <c r="J149" s="20">
        <v>0</v>
      </c>
      <c r="K149" s="20">
        <v>3000</v>
      </c>
      <c r="L149" s="20">
        <v>2676.52</v>
      </c>
      <c r="M149" s="20">
        <v>2676.52</v>
      </c>
      <c r="N149" s="20">
        <v>2676.52</v>
      </c>
      <c r="O149" s="20">
        <v>2676.52</v>
      </c>
    </row>
    <row r="150" spans="1:15" x14ac:dyDescent="0.25">
      <c r="A150" s="14" t="str">
        <f>MID(Tabla1[[#This Row],[Org 2]],1,2)</f>
        <v>01</v>
      </c>
      <c r="B150" s="22" t="s">
        <v>89</v>
      </c>
      <c r="C150" s="22" t="s">
        <v>94</v>
      </c>
      <c r="D150" s="15" t="str">
        <f>VLOOKUP(Tabla1[[#This Row],[Prog.]],Hoja2!B:C,2,FALSE)</f>
        <v>Archivo municipal</v>
      </c>
      <c r="E150" s="16" t="str">
        <f t="shared" si="4"/>
        <v>1</v>
      </c>
      <c r="F150" s="16" t="str">
        <f t="shared" si="5"/>
        <v>12</v>
      </c>
      <c r="G150" s="18">
        <v>12000</v>
      </c>
      <c r="H150" s="19" t="s">
        <v>411</v>
      </c>
      <c r="I150" s="20">
        <v>18088</v>
      </c>
      <c r="J150" s="20">
        <v>0</v>
      </c>
      <c r="K150" s="20">
        <v>18088</v>
      </c>
      <c r="L150" s="20">
        <v>18000</v>
      </c>
      <c r="M150" s="20">
        <v>18000</v>
      </c>
      <c r="N150" s="20">
        <v>11953.97</v>
      </c>
      <c r="O150" s="20">
        <v>11953.97</v>
      </c>
    </row>
    <row r="151" spans="1:15" x14ac:dyDescent="0.25">
      <c r="A151" s="14" t="str">
        <f>MID(Tabla1[[#This Row],[Org 2]],1,2)</f>
        <v>01</v>
      </c>
      <c r="B151" s="22" t="s">
        <v>89</v>
      </c>
      <c r="C151" s="22" t="s">
        <v>94</v>
      </c>
      <c r="D151" s="15" t="str">
        <f>VLOOKUP(Tabla1[[#This Row],[Prog.]],Hoja2!B:C,2,FALSE)</f>
        <v>Archivo municipal</v>
      </c>
      <c r="E151" s="16" t="str">
        <f t="shared" si="4"/>
        <v>1</v>
      </c>
      <c r="F151" s="16" t="str">
        <f t="shared" si="5"/>
        <v>12</v>
      </c>
      <c r="G151" s="18">
        <v>12001</v>
      </c>
      <c r="H151" s="19" t="s">
        <v>412</v>
      </c>
      <c r="I151" s="20">
        <v>95432</v>
      </c>
      <c r="J151" s="20">
        <v>0</v>
      </c>
      <c r="K151" s="20">
        <v>95432</v>
      </c>
      <c r="L151" s="20">
        <v>80500</v>
      </c>
      <c r="M151" s="20">
        <v>80500</v>
      </c>
      <c r="N151" s="20">
        <v>55674.38</v>
      </c>
      <c r="O151" s="20">
        <v>55674.38</v>
      </c>
    </row>
    <row r="152" spans="1:15" x14ac:dyDescent="0.25">
      <c r="A152" s="14" t="str">
        <f>MID(Tabla1[[#This Row],[Org 2]],1,2)</f>
        <v>01</v>
      </c>
      <c r="B152" s="22" t="s">
        <v>89</v>
      </c>
      <c r="C152" s="22" t="s">
        <v>94</v>
      </c>
      <c r="D152" s="15" t="str">
        <f>VLOOKUP(Tabla1[[#This Row],[Prog.]],Hoja2!B:C,2,FALSE)</f>
        <v>Archivo municipal</v>
      </c>
      <c r="E152" s="16" t="str">
        <f t="shared" si="4"/>
        <v>1</v>
      </c>
      <c r="F152" s="16" t="str">
        <f t="shared" si="5"/>
        <v>12</v>
      </c>
      <c r="G152" s="18">
        <v>12003</v>
      </c>
      <c r="H152" s="19" t="s">
        <v>413</v>
      </c>
      <c r="I152" s="20">
        <v>12182</v>
      </c>
      <c r="J152" s="20">
        <v>0</v>
      </c>
      <c r="K152" s="20">
        <v>12182</v>
      </c>
      <c r="L152" s="20">
        <v>21810</v>
      </c>
      <c r="M152" s="20">
        <v>21810</v>
      </c>
      <c r="N152" s="20">
        <v>7983.46</v>
      </c>
      <c r="O152" s="20">
        <v>7983.46</v>
      </c>
    </row>
    <row r="153" spans="1:15" x14ac:dyDescent="0.25">
      <c r="A153" s="14" t="str">
        <f>MID(Tabla1[[#This Row],[Org 2]],1,2)</f>
        <v>01</v>
      </c>
      <c r="B153" s="22" t="s">
        <v>89</v>
      </c>
      <c r="C153" s="22" t="s">
        <v>94</v>
      </c>
      <c r="D153" s="15" t="str">
        <f>VLOOKUP(Tabla1[[#This Row],[Prog.]],Hoja2!B:C,2,FALSE)</f>
        <v>Archivo municipal</v>
      </c>
      <c r="E153" s="16" t="str">
        <f t="shared" si="4"/>
        <v>1</v>
      </c>
      <c r="F153" s="16" t="str">
        <f t="shared" si="5"/>
        <v>12</v>
      </c>
      <c r="G153" s="18">
        <v>12004</v>
      </c>
      <c r="H153" s="19" t="s">
        <v>414</v>
      </c>
      <c r="I153" s="20">
        <v>10326</v>
      </c>
      <c r="J153" s="20">
        <v>0</v>
      </c>
      <c r="K153" s="20">
        <v>10326</v>
      </c>
      <c r="L153" s="20">
        <v>19368</v>
      </c>
      <c r="M153" s="20">
        <v>19368</v>
      </c>
      <c r="N153" s="20">
        <v>12049.69</v>
      </c>
      <c r="O153" s="20">
        <v>12049.69</v>
      </c>
    </row>
    <row r="154" spans="1:15" x14ac:dyDescent="0.25">
      <c r="A154" s="14" t="str">
        <f>MID(Tabla1[[#This Row],[Org 2]],1,2)</f>
        <v>01</v>
      </c>
      <c r="B154" s="22" t="s">
        <v>89</v>
      </c>
      <c r="C154" s="22" t="s">
        <v>94</v>
      </c>
      <c r="D154" s="15" t="str">
        <f>VLOOKUP(Tabla1[[#This Row],[Prog.]],Hoja2!B:C,2,FALSE)</f>
        <v>Archivo municipal</v>
      </c>
      <c r="E154" s="16" t="str">
        <f t="shared" si="4"/>
        <v>1</v>
      </c>
      <c r="F154" s="16" t="str">
        <f t="shared" si="5"/>
        <v>12</v>
      </c>
      <c r="G154" s="18">
        <v>12006</v>
      </c>
      <c r="H154" s="19" t="s">
        <v>415</v>
      </c>
      <c r="I154" s="20">
        <v>25681</v>
      </c>
      <c r="J154" s="20">
        <v>0</v>
      </c>
      <c r="K154" s="20">
        <v>25681</v>
      </c>
      <c r="L154" s="20">
        <v>25000</v>
      </c>
      <c r="M154" s="20">
        <v>25000</v>
      </c>
      <c r="N154" s="20">
        <v>19306.009999999998</v>
      </c>
      <c r="O154" s="20">
        <v>19306.009999999998</v>
      </c>
    </row>
    <row r="155" spans="1:15" x14ac:dyDescent="0.25">
      <c r="A155" s="14" t="str">
        <f>MID(Tabla1[[#This Row],[Org 2]],1,2)</f>
        <v>01</v>
      </c>
      <c r="B155" s="22" t="s">
        <v>89</v>
      </c>
      <c r="C155" s="22" t="s">
        <v>94</v>
      </c>
      <c r="D155" s="15" t="str">
        <f>VLOOKUP(Tabla1[[#This Row],[Prog.]],Hoja2!B:C,2,FALSE)</f>
        <v>Archivo municipal</v>
      </c>
      <c r="E155" s="16" t="str">
        <f t="shared" si="4"/>
        <v>1</v>
      </c>
      <c r="F155" s="16" t="str">
        <f t="shared" si="5"/>
        <v>12</v>
      </c>
      <c r="G155" s="18">
        <v>12100</v>
      </c>
      <c r="H155" s="19" t="s">
        <v>416</v>
      </c>
      <c r="I155" s="20">
        <v>80771</v>
      </c>
      <c r="J155" s="20">
        <v>0</v>
      </c>
      <c r="K155" s="20">
        <v>80771</v>
      </c>
      <c r="L155" s="20">
        <v>81012</v>
      </c>
      <c r="M155" s="20">
        <v>81012</v>
      </c>
      <c r="N155" s="20">
        <v>50287.03</v>
      </c>
      <c r="O155" s="20">
        <v>50287.03</v>
      </c>
    </row>
    <row r="156" spans="1:15" x14ac:dyDescent="0.25">
      <c r="A156" s="14" t="str">
        <f>MID(Tabla1[[#This Row],[Org 2]],1,2)</f>
        <v>01</v>
      </c>
      <c r="B156" s="22" t="s">
        <v>89</v>
      </c>
      <c r="C156" s="22" t="s">
        <v>94</v>
      </c>
      <c r="D156" s="15" t="str">
        <f>VLOOKUP(Tabla1[[#This Row],[Prog.]],Hoja2!B:C,2,FALSE)</f>
        <v>Archivo municipal</v>
      </c>
      <c r="E156" s="16" t="str">
        <f t="shared" si="4"/>
        <v>1</v>
      </c>
      <c r="F156" s="16" t="str">
        <f t="shared" si="5"/>
        <v>12</v>
      </c>
      <c r="G156" s="18">
        <v>12101</v>
      </c>
      <c r="H156" s="19" t="s">
        <v>417</v>
      </c>
      <c r="I156" s="20">
        <v>202084</v>
      </c>
      <c r="J156" s="20">
        <v>0</v>
      </c>
      <c r="K156" s="20">
        <v>202084</v>
      </c>
      <c r="L156" s="20">
        <v>176800</v>
      </c>
      <c r="M156" s="20">
        <v>176800</v>
      </c>
      <c r="N156" s="20">
        <v>130317.68</v>
      </c>
      <c r="O156" s="20">
        <v>130317.68</v>
      </c>
    </row>
    <row r="157" spans="1:15" x14ac:dyDescent="0.25">
      <c r="A157" s="14" t="str">
        <f>MID(Tabla1[[#This Row],[Org 2]],1,2)</f>
        <v>01</v>
      </c>
      <c r="B157" s="22" t="s">
        <v>89</v>
      </c>
      <c r="C157" s="22" t="s">
        <v>94</v>
      </c>
      <c r="D157" s="15" t="str">
        <f>VLOOKUP(Tabla1[[#This Row],[Prog.]],Hoja2!B:C,2,FALSE)</f>
        <v>Archivo municipal</v>
      </c>
      <c r="E157" s="16" t="str">
        <f t="shared" si="4"/>
        <v>1</v>
      </c>
      <c r="F157" s="16" t="str">
        <f t="shared" si="5"/>
        <v>12</v>
      </c>
      <c r="G157" s="18">
        <v>12103</v>
      </c>
      <c r="H157" s="19" t="s">
        <v>418</v>
      </c>
      <c r="I157" s="20">
        <v>10470</v>
      </c>
      <c r="J157" s="20">
        <v>0</v>
      </c>
      <c r="K157" s="20">
        <v>10470</v>
      </c>
      <c r="L157" s="20">
        <v>10997.85</v>
      </c>
      <c r="M157" s="20">
        <v>10997.85</v>
      </c>
      <c r="N157" s="20">
        <v>9945.49</v>
      </c>
      <c r="O157" s="20">
        <v>9945.49</v>
      </c>
    </row>
    <row r="158" spans="1:15" x14ac:dyDescent="0.25">
      <c r="A158" s="14" t="str">
        <f>MID(Tabla1[[#This Row],[Org 2]],1,2)</f>
        <v>01</v>
      </c>
      <c r="B158" s="22" t="s">
        <v>89</v>
      </c>
      <c r="C158" s="22" t="s">
        <v>94</v>
      </c>
      <c r="D158" s="15" t="str">
        <f>VLOOKUP(Tabla1[[#This Row],[Prog.]],Hoja2!B:C,2,FALSE)</f>
        <v>Archivo municipal</v>
      </c>
      <c r="E158" s="16" t="str">
        <f t="shared" si="4"/>
        <v>1</v>
      </c>
      <c r="F158" s="16" t="str">
        <f t="shared" si="5"/>
        <v>13</v>
      </c>
      <c r="G158" s="18">
        <v>13000</v>
      </c>
      <c r="H158" s="19" t="s">
        <v>410</v>
      </c>
      <c r="I158" s="20">
        <v>40760</v>
      </c>
      <c r="J158" s="20">
        <v>0</v>
      </c>
      <c r="K158" s="20">
        <v>40760</v>
      </c>
      <c r="L158" s="20">
        <v>34000</v>
      </c>
      <c r="M158" s="20">
        <v>34000</v>
      </c>
      <c r="N158" s="20">
        <v>22099.14</v>
      </c>
      <c r="O158" s="20">
        <v>22099.14</v>
      </c>
    </row>
    <row r="159" spans="1:15" x14ac:dyDescent="0.25">
      <c r="A159" s="14" t="str">
        <f>MID(Tabla1[[#This Row],[Org 2]],1,2)</f>
        <v>01</v>
      </c>
      <c r="B159" s="22" t="s">
        <v>89</v>
      </c>
      <c r="C159" s="22" t="s">
        <v>94</v>
      </c>
      <c r="D159" s="15" t="str">
        <f>VLOOKUP(Tabla1[[#This Row],[Prog.]],Hoja2!B:C,2,FALSE)</f>
        <v>Archivo municipal</v>
      </c>
      <c r="E159" s="16" t="str">
        <f t="shared" si="4"/>
        <v>1</v>
      </c>
      <c r="F159" s="16" t="str">
        <f t="shared" si="5"/>
        <v>13</v>
      </c>
      <c r="G159" s="18">
        <v>13002</v>
      </c>
      <c r="H159" s="19" t="s">
        <v>419</v>
      </c>
      <c r="I159" s="20">
        <v>40137</v>
      </c>
      <c r="J159" s="20">
        <v>0</v>
      </c>
      <c r="K159" s="20">
        <v>40137</v>
      </c>
      <c r="L159" s="20">
        <v>35270.400000000001</v>
      </c>
      <c r="M159" s="20">
        <v>35270.400000000001</v>
      </c>
      <c r="N159" s="20">
        <v>21891.38</v>
      </c>
      <c r="O159" s="20">
        <v>21891.38</v>
      </c>
    </row>
    <row r="160" spans="1:15" x14ac:dyDescent="0.25">
      <c r="A160" s="14" t="str">
        <f>MID(Tabla1[[#This Row],[Org 2]],1,2)</f>
        <v>01</v>
      </c>
      <c r="B160" s="22" t="s">
        <v>89</v>
      </c>
      <c r="C160" s="22" t="s">
        <v>94</v>
      </c>
      <c r="D160" s="15" t="str">
        <f>VLOOKUP(Tabla1[[#This Row],[Prog.]],Hoja2!B:C,2,FALSE)</f>
        <v>Archivo municipal</v>
      </c>
      <c r="E160" s="16" t="str">
        <f t="shared" si="4"/>
        <v>2</v>
      </c>
      <c r="F160" s="16" t="str">
        <f t="shared" si="5"/>
        <v>20</v>
      </c>
      <c r="G160" s="18">
        <v>203</v>
      </c>
      <c r="H160" s="19" t="s">
        <v>422</v>
      </c>
      <c r="I160" s="20">
        <v>3223</v>
      </c>
      <c r="J160" s="20">
        <v>0</v>
      </c>
      <c r="K160" s="20">
        <v>3223</v>
      </c>
      <c r="L160" s="20">
        <v>1859.64</v>
      </c>
      <c r="M160" s="20">
        <v>1859.64</v>
      </c>
      <c r="N160" s="20">
        <v>509.65</v>
      </c>
      <c r="O160" s="20">
        <v>509.65</v>
      </c>
    </row>
    <row r="161" spans="1:15" x14ac:dyDescent="0.25">
      <c r="A161" s="14" t="str">
        <f>MID(Tabla1[[#This Row],[Org 2]],1,2)</f>
        <v>01</v>
      </c>
      <c r="B161" s="22" t="s">
        <v>89</v>
      </c>
      <c r="C161" s="22" t="s">
        <v>94</v>
      </c>
      <c r="D161" s="15" t="str">
        <f>VLOOKUP(Tabla1[[#This Row],[Prog.]],Hoja2!B:C,2,FALSE)</f>
        <v>Archivo municipal</v>
      </c>
      <c r="E161" s="16" t="str">
        <f t="shared" si="4"/>
        <v>2</v>
      </c>
      <c r="F161" s="16" t="str">
        <f t="shared" si="5"/>
        <v>21</v>
      </c>
      <c r="G161" s="18">
        <v>213</v>
      </c>
      <c r="H161" s="19" t="s">
        <v>425</v>
      </c>
      <c r="I161" s="20">
        <v>500</v>
      </c>
      <c r="J161" s="20">
        <v>0</v>
      </c>
      <c r="K161" s="20">
        <v>500</v>
      </c>
      <c r="L161" s="20">
        <v>73.8</v>
      </c>
      <c r="M161" s="20">
        <v>73.8</v>
      </c>
      <c r="N161" s="20">
        <v>64.66</v>
      </c>
      <c r="O161" s="20">
        <v>64.66</v>
      </c>
    </row>
    <row r="162" spans="1:15" x14ac:dyDescent="0.25">
      <c r="A162" s="14" t="str">
        <f>MID(Tabla1[[#This Row],[Org 2]],1,2)</f>
        <v>01</v>
      </c>
      <c r="B162" s="22" t="s">
        <v>89</v>
      </c>
      <c r="C162" s="22" t="s">
        <v>94</v>
      </c>
      <c r="D162" s="15" t="str">
        <f>VLOOKUP(Tabla1[[#This Row],[Prog.]],Hoja2!B:C,2,FALSE)</f>
        <v>Archivo municipal</v>
      </c>
      <c r="E162" s="16" t="str">
        <f t="shared" si="4"/>
        <v>2</v>
      </c>
      <c r="F162" s="16" t="str">
        <f t="shared" si="5"/>
        <v>22</v>
      </c>
      <c r="G162" s="18">
        <v>22000</v>
      </c>
      <c r="H162" s="19" t="s">
        <v>427</v>
      </c>
      <c r="I162" s="20">
        <v>910</v>
      </c>
      <c r="J162" s="20">
        <v>0</v>
      </c>
      <c r="K162" s="20">
        <v>910</v>
      </c>
      <c r="L162" s="20">
        <v>0</v>
      </c>
      <c r="M162" s="20">
        <v>0</v>
      </c>
      <c r="N162" s="20">
        <v>0</v>
      </c>
      <c r="O162" s="20">
        <v>0</v>
      </c>
    </row>
    <row r="163" spans="1:15" x14ac:dyDescent="0.25">
      <c r="A163" s="14" t="str">
        <f>MID(Tabla1[[#This Row],[Org 2]],1,2)</f>
        <v>01</v>
      </c>
      <c r="B163" s="22" t="s">
        <v>89</v>
      </c>
      <c r="C163" s="22" t="s">
        <v>94</v>
      </c>
      <c r="D163" s="15" t="str">
        <f>VLOOKUP(Tabla1[[#This Row],[Prog.]],Hoja2!B:C,2,FALSE)</f>
        <v>Archivo municipal</v>
      </c>
      <c r="E163" s="16" t="str">
        <f t="shared" si="4"/>
        <v>2</v>
      </c>
      <c r="F163" s="16" t="str">
        <f t="shared" si="5"/>
        <v>22</v>
      </c>
      <c r="G163" s="18">
        <v>22001</v>
      </c>
      <c r="H163" s="19" t="s">
        <v>428</v>
      </c>
      <c r="I163" s="20">
        <v>59000</v>
      </c>
      <c r="J163" s="20">
        <v>12600</v>
      </c>
      <c r="K163" s="20">
        <v>71600</v>
      </c>
      <c r="L163" s="20">
        <v>74997.88</v>
      </c>
      <c r="M163" s="20">
        <v>74997.88</v>
      </c>
      <c r="N163" s="20">
        <v>62448.42</v>
      </c>
      <c r="O163" s="20">
        <v>61202.12</v>
      </c>
    </row>
    <row r="164" spans="1:15" x14ac:dyDescent="0.25">
      <c r="A164" s="14" t="str">
        <f>MID(Tabla1[[#This Row],[Org 2]],1,2)</f>
        <v>01</v>
      </c>
      <c r="B164" s="22" t="s">
        <v>89</v>
      </c>
      <c r="C164" s="22" t="s">
        <v>94</v>
      </c>
      <c r="D164" s="15" t="str">
        <f>VLOOKUP(Tabla1[[#This Row],[Prog.]],Hoja2!B:C,2,FALSE)</f>
        <v>Archivo municipal</v>
      </c>
      <c r="E164" s="16" t="str">
        <f t="shared" si="4"/>
        <v>2</v>
      </c>
      <c r="F164" s="16" t="str">
        <f t="shared" si="5"/>
        <v>22</v>
      </c>
      <c r="G164" s="18">
        <v>22105</v>
      </c>
      <c r="H164" s="19" t="s">
        <v>662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</row>
    <row r="165" spans="1:15" x14ac:dyDescent="0.25">
      <c r="A165" s="14" t="str">
        <f>MID(Tabla1[[#This Row],[Org 2]],1,2)</f>
        <v>01</v>
      </c>
      <c r="B165" s="22" t="s">
        <v>89</v>
      </c>
      <c r="C165" s="22" t="s">
        <v>94</v>
      </c>
      <c r="D165" s="15" t="str">
        <f>VLOOKUP(Tabla1[[#This Row],[Prog.]],Hoja2!B:C,2,FALSE)</f>
        <v>Archivo municipal</v>
      </c>
      <c r="E165" s="16" t="str">
        <f t="shared" si="4"/>
        <v>2</v>
      </c>
      <c r="F165" s="16" t="str">
        <f t="shared" si="5"/>
        <v>22</v>
      </c>
      <c r="G165" s="18">
        <v>22199</v>
      </c>
      <c r="H165" s="19" t="s">
        <v>431</v>
      </c>
      <c r="I165" s="20">
        <v>1000</v>
      </c>
      <c r="J165" s="20">
        <v>0</v>
      </c>
      <c r="K165" s="20">
        <v>1000</v>
      </c>
      <c r="L165" s="20">
        <v>2000</v>
      </c>
      <c r="M165" s="20">
        <v>930.81</v>
      </c>
      <c r="N165" s="20">
        <v>930.81</v>
      </c>
      <c r="O165" s="20">
        <v>930.81</v>
      </c>
    </row>
    <row r="166" spans="1:15" x14ac:dyDescent="0.25">
      <c r="A166" s="14" t="str">
        <f>MID(Tabla1[[#This Row],[Org 2]],1,2)</f>
        <v>01</v>
      </c>
      <c r="B166" s="22" t="s">
        <v>89</v>
      </c>
      <c r="C166" s="22" t="s">
        <v>94</v>
      </c>
      <c r="D166" s="15" t="str">
        <f>VLOOKUP(Tabla1[[#This Row],[Prog.]],Hoja2!B:C,2,FALSE)</f>
        <v>Archivo municipal</v>
      </c>
      <c r="E166" s="16" t="str">
        <f t="shared" si="4"/>
        <v>2</v>
      </c>
      <c r="F166" s="16" t="str">
        <f t="shared" si="5"/>
        <v>22</v>
      </c>
      <c r="G166" s="18">
        <v>223</v>
      </c>
      <c r="H166" s="19" t="s">
        <v>482</v>
      </c>
      <c r="I166" s="20">
        <v>0</v>
      </c>
      <c r="J166" s="20">
        <v>0</v>
      </c>
      <c r="K166" s="20">
        <v>0</v>
      </c>
      <c r="L166" s="20">
        <v>302.5</v>
      </c>
      <c r="M166" s="20">
        <v>302.5</v>
      </c>
      <c r="N166" s="20">
        <v>302.5</v>
      </c>
      <c r="O166" s="20">
        <v>302.5</v>
      </c>
    </row>
    <row r="167" spans="1:15" x14ac:dyDescent="0.25">
      <c r="A167" s="14" t="str">
        <f>MID(Tabla1[[#This Row],[Org 2]],1,2)</f>
        <v>01</v>
      </c>
      <c r="B167" s="22" t="s">
        <v>89</v>
      </c>
      <c r="C167" s="22" t="s">
        <v>94</v>
      </c>
      <c r="D167" s="15" t="str">
        <f>VLOOKUP(Tabla1[[#This Row],[Prog.]],Hoja2!B:C,2,FALSE)</f>
        <v>Archivo municipal</v>
      </c>
      <c r="E167" s="16" t="str">
        <f t="shared" si="4"/>
        <v>2</v>
      </c>
      <c r="F167" s="16" t="str">
        <f t="shared" si="5"/>
        <v>22</v>
      </c>
      <c r="G167" s="18">
        <v>22602</v>
      </c>
      <c r="H167" s="19" t="s">
        <v>434</v>
      </c>
      <c r="I167" s="20">
        <v>3000</v>
      </c>
      <c r="J167" s="20">
        <v>0</v>
      </c>
      <c r="K167" s="20">
        <v>3000</v>
      </c>
      <c r="L167" s="20">
        <v>3179.04</v>
      </c>
      <c r="M167" s="20">
        <v>3179.04</v>
      </c>
      <c r="N167" s="20">
        <v>3179.04</v>
      </c>
      <c r="O167" s="20">
        <v>3179.04</v>
      </c>
    </row>
    <row r="168" spans="1:15" x14ac:dyDescent="0.25">
      <c r="A168" s="14" t="str">
        <f>MID(Tabla1[[#This Row],[Org 2]],1,2)</f>
        <v>01</v>
      </c>
      <c r="B168" s="22" t="s">
        <v>89</v>
      </c>
      <c r="C168" s="22" t="s">
        <v>94</v>
      </c>
      <c r="D168" s="15" t="str">
        <f>VLOOKUP(Tabla1[[#This Row],[Prog.]],Hoja2!B:C,2,FALSE)</f>
        <v>Archivo municipal</v>
      </c>
      <c r="E168" s="16" t="str">
        <f t="shared" si="4"/>
        <v>2</v>
      </c>
      <c r="F168" s="16" t="str">
        <f t="shared" si="5"/>
        <v>22</v>
      </c>
      <c r="G168" s="18">
        <v>22606</v>
      </c>
      <c r="H168" s="19" t="s">
        <v>435</v>
      </c>
      <c r="I168" s="20">
        <v>4500</v>
      </c>
      <c r="J168" s="20">
        <v>0</v>
      </c>
      <c r="K168" s="20">
        <v>4500</v>
      </c>
      <c r="L168" s="20">
        <v>0</v>
      </c>
      <c r="M168" s="20">
        <v>0</v>
      </c>
      <c r="N168" s="20">
        <v>0</v>
      </c>
      <c r="O168" s="20">
        <v>0</v>
      </c>
    </row>
    <row r="169" spans="1:15" x14ac:dyDescent="0.25">
      <c r="A169" s="14" t="str">
        <f>MID(Tabla1[[#This Row],[Org 2]],1,2)</f>
        <v>01</v>
      </c>
      <c r="B169" s="22" t="s">
        <v>89</v>
      </c>
      <c r="C169" s="22" t="s">
        <v>94</v>
      </c>
      <c r="D169" s="15" t="str">
        <f>VLOOKUP(Tabla1[[#This Row],[Prog.]],Hoja2!B:C,2,FALSE)</f>
        <v>Archivo municipal</v>
      </c>
      <c r="E169" s="16" t="str">
        <f t="shared" si="4"/>
        <v>2</v>
      </c>
      <c r="F169" s="16" t="str">
        <f t="shared" si="5"/>
        <v>22</v>
      </c>
      <c r="G169" s="18">
        <v>22699</v>
      </c>
      <c r="H169" s="19" t="s">
        <v>437</v>
      </c>
      <c r="I169" s="20">
        <v>0</v>
      </c>
      <c r="J169" s="20">
        <v>0</v>
      </c>
      <c r="K169" s="20">
        <v>0</v>
      </c>
      <c r="L169" s="20">
        <v>750</v>
      </c>
      <c r="M169" s="20">
        <v>750</v>
      </c>
      <c r="N169" s="20">
        <v>750</v>
      </c>
      <c r="O169" s="20">
        <v>750</v>
      </c>
    </row>
    <row r="170" spans="1:15" x14ac:dyDescent="0.25">
      <c r="A170" s="14" t="str">
        <f>MID(Tabla1[[#This Row],[Org 2]],1,2)</f>
        <v>01</v>
      </c>
      <c r="B170" s="22" t="s">
        <v>89</v>
      </c>
      <c r="C170" s="22" t="s">
        <v>94</v>
      </c>
      <c r="D170" s="15" t="str">
        <f>VLOOKUP(Tabla1[[#This Row],[Prog.]],Hoja2!B:C,2,FALSE)</f>
        <v>Archivo municipal</v>
      </c>
      <c r="E170" s="16" t="str">
        <f t="shared" si="4"/>
        <v>2</v>
      </c>
      <c r="F170" s="16" t="str">
        <f t="shared" si="5"/>
        <v>22</v>
      </c>
      <c r="G170" s="18">
        <v>22706</v>
      </c>
      <c r="H170" s="19" t="s">
        <v>439</v>
      </c>
      <c r="I170" s="20">
        <v>106582</v>
      </c>
      <c r="J170" s="20">
        <v>0</v>
      </c>
      <c r="K170" s="20">
        <v>106582</v>
      </c>
      <c r="L170" s="20">
        <v>106581.63</v>
      </c>
      <c r="M170" s="20">
        <v>106581.63</v>
      </c>
      <c r="N170" s="20">
        <v>68132.72</v>
      </c>
      <c r="O170" s="20">
        <v>60216.19</v>
      </c>
    </row>
    <row r="171" spans="1:15" x14ac:dyDescent="0.25">
      <c r="A171" s="14" t="str">
        <f>MID(Tabla1[[#This Row],[Org 2]],1,2)</f>
        <v>01</v>
      </c>
      <c r="B171" s="22" t="s">
        <v>89</v>
      </c>
      <c r="C171" s="22" t="s">
        <v>94</v>
      </c>
      <c r="D171" s="15" t="str">
        <f>VLOOKUP(Tabla1[[#This Row],[Prog.]],Hoja2!B:C,2,FALSE)</f>
        <v>Archivo municipal</v>
      </c>
      <c r="E171" s="16" t="str">
        <f t="shared" si="4"/>
        <v>2</v>
      </c>
      <c r="F171" s="16" t="str">
        <f t="shared" si="5"/>
        <v>22</v>
      </c>
      <c r="G171" s="18">
        <v>22799</v>
      </c>
      <c r="H171" s="19" t="s">
        <v>440</v>
      </c>
      <c r="I171" s="20">
        <v>58100</v>
      </c>
      <c r="J171" s="20">
        <v>0</v>
      </c>
      <c r="K171" s="20">
        <v>58100</v>
      </c>
      <c r="L171" s="20">
        <v>22693.55</v>
      </c>
      <c r="M171" s="20">
        <v>22693.55</v>
      </c>
      <c r="N171" s="20">
        <v>13423.01</v>
      </c>
      <c r="O171" s="20">
        <v>13423.01</v>
      </c>
    </row>
    <row r="172" spans="1:15" x14ac:dyDescent="0.25">
      <c r="A172" s="14" t="str">
        <f>MID(Tabla1[[#This Row],[Org 2]],1,2)</f>
        <v>01</v>
      </c>
      <c r="B172" s="22" t="s">
        <v>89</v>
      </c>
      <c r="C172" s="22" t="s">
        <v>95</v>
      </c>
      <c r="D172" s="15" t="str">
        <f>VLOOKUP(Tabla1[[#This Row],[Prog.]],Hoja2!B:C,2,FALSE)</f>
        <v>Gobierno y relaciones</v>
      </c>
      <c r="E172" s="16" t="str">
        <f t="shared" si="4"/>
        <v>1</v>
      </c>
      <c r="F172" s="16" t="str">
        <f t="shared" si="5"/>
        <v>12</v>
      </c>
      <c r="G172" s="18">
        <v>12000</v>
      </c>
      <c r="H172" s="19" t="s">
        <v>411</v>
      </c>
      <c r="I172" s="20">
        <v>18088</v>
      </c>
      <c r="J172" s="20">
        <v>0</v>
      </c>
      <c r="K172" s="20">
        <v>18088</v>
      </c>
      <c r="L172" s="20">
        <v>18000</v>
      </c>
      <c r="M172" s="20">
        <v>18000</v>
      </c>
      <c r="N172" s="20">
        <v>11953.97</v>
      </c>
      <c r="O172" s="20">
        <v>11953.97</v>
      </c>
    </row>
    <row r="173" spans="1:15" x14ac:dyDescent="0.25">
      <c r="A173" s="14" t="str">
        <f>MID(Tabla1[[#This Row],[Org 2]],1,2)</f>
        <v>01</v>
      </c>
      <c r="B173" s="22" t="s">
        <v>89</v>
      </c>
      <c r="C173" s="22" t="s">
        <v>95</v>
      </c>
      <c r="D173" s="15" t="str">
        <f>VLOOKUP(Tabla1[[#This Row],[Prog.]],Hoja2!B:C,2,FALSE)</f>
        <v>Gobierno y relaciones</v>
      </c>
      <c r="E173" s="16" t="str">
        <f t="shared" si="4"/>
        <v>1</v>
      </c>
      <c r="F173" s="16" t="str">
        <f t="shared" si="5"/>
        <v>12</v>
      </c>
      <c r="G173" s="18">
        <v>12003</v>
      </c>
      <c r="H173" s="19" t="s">
        <v>413</v>
      </c>
      <c r="I173" s="20">
        <v>12182</v>
      </c>
      <c r="J173" s="20">
        <v>0</v>
      </c>
      <c r="K173" s="20">
        <v>12182</v>
      </c>
      <c r="L173" s="20">
        <v>18000</v>
      </c>
      <c r="M173" s="20">
        <v>18000</v>
      </c>
      <c r="N173" s="20">
        <v>13227.35</v>
      </c>
      <c r="O173" s="20">
        <v>13227.35</v>
      </c>
    </row>
    <row r="174" spans="1:15" x14ac:dyDescent="0.25">
      <c r="A174" s="14" t="str">
        <f>MID(Tabla1[[#This Row],[Org 2]],1,2)</f>
        <v>01</v>
      </c>
      <c r="B174" s="22" t="s">
        <v>89</v>
      </c>
      <c r="C174" s="22" t="s">
        <v>95</v>
      </c>
      <c r="D174" s="15" t="str">
        <f>VLOOKUP(Tabla1[[#This Row],[Prog.]],Hoja2!B:C,2,FALSE)</f>
        <v>Gobierno y relaciones</v>
      </c>
      <c r="E174" s="16" t="str">
        <f t="shared" si="4"/>
        <v>1</v>
      </c>
      <c r="F174" s="16" t="str">
        <f t="shared" si="5"/>
        <v>12</v>
      </c>
      <c r="G174" s="18">
        <v>12004</v>
      </c>
      <c r="H174" s="19" t="s">
        <v>414</v>
      </c>
      <c r="I174" s="20">
        <v>10326</v>
      </c>
      <c r="J174" s="20">
        <v>0</v>
      </c>
      <c r="K174" s="20">
        <v>10326</v>
      </c>
      <c r="L174" s="20">
        <v>2000</v>
      </c>
      <c r="M174" s="20">
        <v>2000</v>
      </c>
      <c r="N174" s="20">
        <v>749.58</v>
      </c>
      <c r="O174" s="20">
        <v>749.58</v>
      </c>
    </row>
    <row r="175" spans="1:15" x14ac:dyDescent="0.25">
      <c r="A175" s="14" t="str">
        <f>MID(Tabla1[[#This Row],[Org 2]],1,2)</f>
        <v>01</v>
      </c>
      <c r="B175" s="22" t="s">
        <v>89</v>
      </c>
      <c r="C175" s="22" t="s">
        <v>95</v>
      </c>
      <c r="D175" s="15" t="str">
        <f>VLOOKUP(Tabla1[[#This Row],[Prog.]],Hoja2!B:C,2,FALSE)</f>
        <v>Gobierno y relaciones</v>
      </c>
      <c r="E175" s="16" t="str">
        <f t="shared" si="4"/>
        <v>1</v>
      </c>
      <c r="F175" s="16" t="str">
        <f t="shared" si="5"/>
        <v>12</v>
      </c>
      <c r="G175" s="18">
        <v>12006</v>
      </c>
      <c r="H175" s="19" t="s">
        <v>415</v>
      </c>
      <c r="I175" s="20">
        <v>16481</v>
      </c>
      <c r="J175" s="20">
        <v>0</v>
      </c>
      <c r="K175" s="20">
        <v>16481</v>
      </c>
      <c r="L175" s="20">
        <v>15000</v>
      </c>
      <c r="M175" s="20">
        <v>15000</v>
      </c>
      <c r="N175" s="20">
        <v>11767.69</v>
      </c>
      <c r="O175" s="20">
        <v>11767.69</v>
      </c>
    </row>
    <row r="176" spans="1:15" x14ac:dyDescent="0.25">
      <c r="A176" s="14" t="str">
        <f>MID(Tabla1[[#This Row],[Org 2]],1,2)</f>
        <v>01</v>
      </c>
      <c r="B176" s="22" t="s">
        <v>89</v>
      </c>
      <c r="C176" s="22" t="s">
        <v>95</v>
      </c>
      <c r="D176" s="15" t="str">
        <f>VLOOKUP(Tabla1[[#This Row],[Prog.]],Hoja2!B:C,2,FALSE)</f>
        <v>Gobierno y relaciones</v>
      </c>
      <c r="E176" s="16" t="str">
        <f t="shared" si="4"/>
        <v>1</v>
      </c>
      <c r="F176" s="16" t="str">
        <f t="shared" si="5"/>
        <v>12</v>
      </c>
      <c r="G176" s="18">
        <v>12100</v>
      </c>
      <c r="H176" s="19" t="s">
        <v>416</v>
      </c>
      <c r="I176" s="20">
        <v>28760</v>
      </c>
      <c r="J176" s="20">
        <v>0</v>
      </c>
      <c r="K176" s="20">
        <v>28760</v>
      </c>
      <c r="L176" s="20">
        <v>28000</v>
      </c>
      <c r="M176" s="20">
        <v>28000</v>
      </c>
      <c r="N176" s="20">
        <v>18091.98</v>
      </c>
      <c r="O176" s="20">
        <v>18091.98</v>
      </c>
    </row>
    <row r="177" spans="1:15" x14ac:dyDescent="0.25">
      <c r="A177" s="14" t="str">
        <f>MID(Tabla1[[#This Row],[Org 2]],1,2)</f>
        <v>01</v>
      </c>
      <c r="B177" s="22" t="s">
        <v>89</v>
      </c>
      <c r="C177" s="22" t="s">
        <v>95</v>
      </c>
      <c r="D177" s="15" t="str">
        <f>VLOOKUP(Tabla1[[#This Row],[Prog.]],Hoja2!B:C,2,FALSE)</f>
        <v>Gobierno y relaciones</v>
      </c>
      <c r="E177" s="16" t="str">
        <f t="shared" si="4"/>
        <v>1</v>
      </c>
      <c r="F177" s="16" t="str">
        <f t="shared" si="5"/>
        <v>12</v>
      </c>
      <c r="G177" s="18">
        <v>12101</v>
      </c>
      <c r="H177" s="19" t="s">
        <v>417</v>
      </c>
      <c r="I177" s="20">
        <v>65384</v>
      </c>
      <c r="J177" s="20">
        <v>0</v>
      </c>
      <c r="K177" s="20">
        <v>65384</v>
      </c>
      <c r="L177" s="20">
        <v>65000</v>
      </c>
      <c r="M177" s="20">
        <v>65000</v>
      </c>
      <c r="N177" s="20">
        <v>40577.93</v>
      </c>
      <c r="O177" s="20">
        <v>40577.93</v>
      </c>
    </row>
    <row r="178" spans="1:15" x14ac:dyDescent="0.25">
      <c r="A178" s="14" t="str">
        <f>MID(Tabla1[[#This Row],[Org 2]],1,2)</f>
        <v>01</v>
      </c>
      <c r="B178" s="22" t="s">
        <v>89</v>
      </c>
      <c r="C178" s="22" t="s">
        <v>95</v>
      </c>
      <c r="D178" s="15" t="str">
        <f>VLOOKUP(Tabla1[[#This Row],[Prog.]],Hoja2!B:C,2,FALSE)</f>
        <v>Gobierno y relaciones</v>
      </c>
      <c r="E178" s="16" t="str">
        <f t="shared" si="4"/>
        <v>1</v>
      </c>
      <c r="F178" s="16" t="str">
        <f t="shared" si="5"/>
        <v>12</v>
      </c>
      <c r="G178" s="18">
        <v>12103</v>
      </c>
      <c r="H178" s="19" t="s">
        <v>418</v>
      </c>
      <c r="I178" s="20">
        <v>7752</v>
      </c>
      <c r="J178" s="20">
        <v>0</v>
      </c>
      <c r="K178" s="20">
        <v>7752</v>
      </c>
      <c r="L178" s="20">
        <v>7405.6</v>
      </c>
      <c r="M178" s="20">
        <v>7405.6</v>
      </c>
      <c r="N178" s="20">
        <v>6179.02</v>
      </c>
      <c r="O178" s="20">
        <v>6179.02</v>
      </c>
    </row>
    <row r="179" spans="1:15" x14ac:dyDescent="0.25">
      <c r="A179" s="14" t="str">
        <f>MID(Tabla1[[#This Row],[Org 2]],1,2)</f>
        <v>01</v>
      </c>
      <c r="B179" s="22" t="s">
        <v>89</v>
      </c>
      <c r="C179" s="22" t="s">
        <v>95</v>
      </c>
      <c r="D179" s="15" t="str">
        <f>VLOOKUP(Tabla1[[#This Row],[Prog.]],Hoja2!B:C,2,FALSE)</f>
        <v>Gobierno y relaciones</v>
      </c>
      <c r="E179" s="16" t="str">
        <f t="shared" si="4"/>
        <v>2</v>
      </c>
      <c r="F179" s="16" t="str">
        <f t="shared" si="5"/>
        <v>20</v>
      </c>
      <c r="G179" s="18">
        <v>203</v>
      </c>
      <c r="H179" s="19" t="s">
        <v>422</v>
      </c>
      <c r="I179" s="20">
        <v>10000</v>
      </c>
      <c r="J179" s="20">
        <v>0</v>
      </c>
      <c r="K179" s="20">
        <v>10000</v>
      </c>
      <c r="L179" s="20">
        <v>5652.29</v>
      </c>
      <c r="M179" s="20">
        <v>5652.29</v>
      </c>
      <c r="N179" s="20">
        <v>1323.48</v>
      </c>
      <c r="O179" s="20">
        <v>1323.48</v>
      </c>
    </row>
    <row r="180" spans="1:15" x14ac:dyDescent="0.25">
      <c r="A180" s="14" t="str">
        <f>MID(Tabla1[[#This Row],[Org 2]],1,2)</f>
        <v>01</v>
      </c>
      <c r="B180" s="22" t="s">
        <v>89</v>
      </c>
      <c r="C180" s="22" t="s">
        <v>95</v>
      </c>
      <c r="D180" s="15" t="str">
        <f>VLOOKUP(Tabla1[[#This Row],[Prog.]],Hoja2!B:C,2,FALSE)</f>
        <v>Gobierno y relaciones</v>
      </c>
      <c r="E180" s="16" t="str">
        <f t="shared" si="4"/>
        <v>2</v>
      </c>
      <c r="F180" s="16" t="str">
        <f t="shared" si="5"/>
        <v>21</v>
      </c>
      <c r="G180" s="18">
        <v>213</v>
      </c>
      <c r="H180" s="19" t="s">
        <v>425</v>
      </c>
      <c r="I180" s="20">
        <v>3500</v>
      </c>
      <c r="J180" s="20">
        <v>0</v>
      </c>
      <c r="K180" s="20">
        <v>3500</v>
      </c>
      <c r="L180" s="20">
        <v>1406.19</v>
      </c>
      <c r="M180" s="20">
        <v>1406.19</v>
      </c>
      <c r="N180" s="20">
        <v>656.87</v>
      </c>
      <c r="O180" s="20">
        <v>656.87</v>
      </c>
    </row>
    <row r="181" spans="1:15" x14ac:dyDescent="0.25">
      <c r="A181" s="14" t="str">
        <f>MID(Tabla1[[#This Row],[Org 2]],1,2)</f>
        <v>01</v>
      </c>
      <c r="B181" s="22" t="s">
        <v>89</v>
      </c>
      <c r="C181" s="22" t="s">
        <v>95</v>
      </c>
      <c r="D181" s="15" t="str">
        <f>VLOOKUP(Tabla1[[#This Row],[Prog.]],Hoja2!B:C,2,FALSE)</f>
        <v>Gobierno y relaciones</v>
      </c>
      <c r="E181" s="16" t="str">
        <f t="shared" si="4"/>
        <v>2</v>
      </c>
      <c r="F181" s="16" t="str">
        <f t="shared" si="5"/>
        <v>22</v>
      </c>
      <c r="G181" s="18">
        <v>22001</v>
      </c>
      <c r="H181" s="19" t="s">
        <v>428</v>
      </c>
      <c r="I181" s="20">
        <v>50500</v>
      </c>
      <c r="J181" s="20">
        <v>0</v>
      </c>
      <c r="K181" s="20">
        <v>50500</v>
      </c>
      <c r="L181" s="20">
        <v>59277.96</v>
      </c>
      <c r="M181" s="20">
        <v>59277.96</v>
      </c>
      <c r="N181" s="20">
        <v>31679.87</v>
      </c>
      <c r="O181" s="20">
        <v>31679.87</v>
      </c>
    </row>
    <row r="182" spans="1:15" x14ac:dyDescent="0.25">
      <c r="A182" s="14" t="str">
        <f>MID(Tabla1[[#This Row],[Org 2]],1,2)</f>
        <v>01</v>
      </c>
      <c r="B182" s="22" t="s">
        <v>89</v>
      </c>
      <c r="C182" s="22" t="s">
        <v>95</v>
      </c>
      <c r="D182" s="15" t="str">
        <f>VLOOKUP(Tabla1[[#This Row],[Prog.]],Hoja2!B:C,2,FALSE)</f>
        <v>Gobierno y relaciones</v>
      </c>
      <c r="E182" s="16" t="str">
        <f t="shared" si="4"/>
        <v>2</v>
      </c>
      <c r="F182" s="16" t="str">
        <f t="shared" si="5"/>
        <v>22</v>
      </c>
      <c r="G182" s="18">
        <v>22602</v>
      </c>
      <c r="H182" s="19" t="s">
        <v>434</v>
      </c>
      <c r="I182" s="20">
        <v>59000</v>
      </c>
      <c r="J182" s="20">
        <v>0</v>
      </c>
      <c r="K182" s="20">
        <v>59000</v>
      </c>
      <c r="L182" s="20">
        <v>40777</v>
      </c>
      <c r="M182" s="20">
        <v>40777</v>
      </c>
      <c r="N182" s="20">
        <v>23359.03</v>
      </c>
      <c r="O182" s="20">
        <v>23359.03</v>
      </c>
    </row>
    <row r="183" spans="1:15" x14ac:dyDescent="0.25">
      <c r="A183" s="14" t="str">
        <f>MID(Tabla1[[#This Row],[Org 2]],1,2)</f>
        <v>01</v>
      </c>
      <c r="B183" s="22" t="s">
        <v>89</v>
      </c>
      <c r="C183" s="22" t="s">
        <v>95</v>
      </c>
      <c r="D183" s="15" t="str">
        <f>VLOOKUP(Tabla1[[#This Row],[Prog.]],Hoja2!B:C,2,FALSE)</f>
        <v>Gobierno y relaciones</v>
      </c>
      <c r="E183" s="16" t="str">
        <f t="shared" si="4"/>
        <v>2</v>
      </c>
      <c r="F183" s="16" t="str">
        <f t="shared" si="5"/>
        <v>22</v>
      </c>
      <c r="G183" s="18">
        <v>22699</v>
      </c>
      <c r="H183" s="19" t="s">
        <v>437</v>
      </c>
      <c r="I183" s="20">
        <v>58000</v>
      </c>
      <c r="J183" s="20">
        <v>10700</v>
      </c>
      <c r="K183" s="20">
        <v>68700</v>
      </c>
      <c r="L183" s="20">
        <v>66989.240000000005</v>
      </c>
      <c r="M183" s="20">
        <v>66989.240000000005</v>
      </c>
      <c r="N183" s="20">
        <v>55106.92</v>
      </c>
      <c r="O183" s="20">
        <v>55106.92</v>
      </c>
    </row>
    <row r="184" spans="1:15" x14ac:dyDescent="0.25">
      <c r="A184" s="14" t="str">
        <f>MID(Tabla1[[#This Row],[Org 2]],1,2)</f>
        <v>01</v>
      </c>
      <c r="B184" s="22" t="s">
        <v>89</v>
      </c>
      <c r="C184" s="22" t="s">
        <v>95</v>
      </c>
      <c r="D184" s="15" t="str">
        <f>VLOOKUP(Tabla1[[#This Row],[Prog.]],Hoja2!B:C,2,FALSE)</f>
        <v>Gobierno y relaciones</v>
      </c>
      <c r="E184" s="16" t="str">
        <f t="shared" si="4"/>
        <v>2</v>
      </c>
      <c r="F184" s="16" t="str">
        <f t="shared" si="5"/>
        <v>23</v>
      </c>
      <c r="G184" s="18">
        <v>233</v>
      </c>
      <c r="H184" s="19" t="s">
        <v>443</v>
      </c>
      <c r="I184" s="20">
        <v>15180</v>
      </c>
      <c r="J184" s="20">
        <v>6300</v>
      </c>
      <c r="K184" s="20">
        <v>21480</v>
      </c>
      <c r="L184" s="20">
        <v>15180</v>
      </c>
      <c r="M184" s="20">
        <v>15180</v>
      </c>
      <c r="N184" s="20">
        <v>15180</v>
      </c>
      <c r="O184" s="20">
        <v>15180</v>
      </c>
    </row>
    <row r="185" spans="1:15" x14ac:dyDescent="0.25">
      <c r="A185" s="14" t="str">
        <f>MID(Tabla1[[#This Row],[Org 2]],1,2)</f>
        <v>01</v>
      </c>
      <c r="B185" s="22" t="s">
        <v>89</v>
      </c>
      <c r="C185" s="22" t="s">
        <v>95</v>
      </c>
      <c r="D185" s="15" t="str">
        <f>VLOOKUP(Tabla1[[#This Row],[Prog.]],Hoja2!B:C,2,FALSE)</f>
        <v>Gobierno y relaciones</v>
      </c>
      <c r="E185" s="16" t="str">
        <f t="shared" si="4"/>
        <v>4</v>
      </c>
      <c r="F185" s="16" t="str">
        <f t="shared" si="5"/>
        <v>46</v>
      </c>
      <c r="G185" s="18">
        <v>463</v>
      </c>
      <c r="H185" s="19" t="s">
        <v>494</v>
      </c>
      <c r="I185" s="20">
        <v>13700</v>
      </c>
      <c r="J185" s="20">
        <v>0</v>
      </c>
      <c r="K185" s="20">
        <v>13700</v>
      </c>
      <c r="L185" s="20">
        <v>13000</v>
      </c>
      <c r="M185" s="20">
        <v>13000</v>
      </c>
      <c r="N185" s="20">
        <v>13000</v>
      </c>
      <c r="O185" s="20">
        <v>13000</v>
      </c>
    </row>
    <row r="186" spans="1:15" x14ac:dyDescent="0.25">
      <c r="A186" s="14" t="str">
        <f>MID(Tabla1[[#This Row],[Org 2]],1,2)</f>
        <v>01</v>
      </c>
      <c r="B186" s="22" t="s">
        <v>89</v>
      </c>
      <c r="C186" s="22" t="s">
        <v>95</v>
      </c>
      <c r="D186" s="15" t="str">
        <f>VLOOKUP(Tabla1[[#This Row],[Prog.]],Hoja2!B:C,2,FALSE)</f>
        <v>Gobierno y relaciones</v>
      </c>
      <c r="E186" s="16" t="str">
        <f t="shared" si="4"/>
        <v>4</v>
      </c>
      <c r="F186" s="16" t="str">
        <f t="shared" si="5"/>
        <v>46</v>
      </c>
      <c r="G186" s="18">
        <v>466</v>
      </c>
      <c r="H186" s="19" t="s">
        <v>495</v>
      </c>
      <c r="I186" s="20">
        <v>13000</v>
      </c>
      <c r="J186" s="20">
        <v>0</v>
      </c>
      <c r="K186" s="20">
        <v>13000</v>
      </c>
      <c r="L186" s="20">
        <v>12109.56</v>
      </c>
      <c r="M186" s="20">
        <v>12109.56</v>
      </c>
      <c r="N186" s="20">
        <v>12109.56</v>
      </c>
      <c r="O186" s="20">
        <v>12109.56</v>
      </c>
    </row>
    <row r="187" spans="1:15" x14ac:dyDescent="0.25">
      <c r="A187" s="14" t="str">
        <f>MID(Tabla1[[#This Row],[Org 2]],1,2)</f>
        <v>01</v>
      </c>
      <c r="B187" s="22" t="s">
        <v>89</v>
      </c>
      <c r="C187" s="22" t="s">
        <v>96</v>
      </c>
      <c r="D187" s="15" t="str">
        <f>VLOOKUP(Tabla1[[#This Row],[Prog.]],Hoja2!B:C,2,FALSE)</f>
        <v>Intervención General</v>
      </c>
      <c r="E187" s="16" t="str">
        <f t="shared" si="4"/>
        <v>1</v>
      </c>
      <c r="F187" s="16" t="str">
        <f t="shared" si="5"/>
        <v>12</v>
      </c>
      <c r="G187" s="18">
        <v>12000</v>
      </c>
      <c r="H187" s="19" t="s">
        <v>411</v>
      </c>
      <c r="I187" s="20">
        <v>140179</v>
      </c>
      <c r="J187" s="20">
        <v>0</v>
      </c>
      <c r="K187" s="20">
        <v>140179</v>
      </c>
      <c r="L187" s="20">
        <v>139000</v>
      </c>
      <c r="M187" s="20">
        <v>139000</v>
      </c>
      <c r="N187" s="20">
        <v>77811.600000000006</v>
      </c>
      <c r="O187" s="20">
        <v>77811.600000000006</v>
      </c>
    </row>
    <row r="188" spans="1:15" x14ac:dyDescent="0.25">
      <c r="A188" s="14" t="str">
        <f>MID(Tabla1[[#This Row],[Org 2]],1,2)</f>
        <v>01</v>
      </c>
      <c r="B188" s="22" t="s">
        <v>89</v>
      </c>
      <c r="C188" s="22" t="s">
        <v>96</v>
      </c>
      <c r="D188" s="15" t="str">
        <f>VLOOKUP(Tabla1[[#This Row],[Prog.]],Hoja2!B:C,2,FALSE)</f>
        <v>Intervención General</v>
      </c>
      <c r="E188" s="16" t="str">
        <f t="shared" si="4"/>
        <v>1</v>
      </c>
      <c r="F188" s="16" t="str">
        <f t="shared" si="5"/>
        <v>12</v>
      </c>
      <c r="G188" s="18">
        <v>12001</v>
      </c>
      <c r="H188" s="19" t="s">
        <v>412</v>
      </c>
      <c r="I188" s="20">
        <v>31811</v>
      </c>
      <c r="J188" s="20">
        <v>0</v>
      </c>
      <c r="K188" s="20">
        <v>31811</v>
      </c>
      <c r="L188" s="20">
        <v>17500</v>
      </c>
      <c r="M188" s="20">
        <v>17500</v>
      </c>
      <c r="N188" s="20">
        <v>10470.99</v>
      </c>
      <c r="O188" s="20">
        <v>10470.99</v>
      </c>
    </row>
    <row r="189" spans="1:15" x14ac:dyDescent="0.25">
      <c r="A189" s="14" t="str">
        <f>MID(Tabla1[[#This Row],[Org 2]],1,2)</f>
        <v>01</v>
      </c>
      <c r="B189" s="22" t="s">
        <v>89</v>
      </c>
      <c r="C189" s="22" t="s">
        <v>96</v>
      </c>
      <c r="D189" s="15" t="str">
        <f>VLOOKUP(Tabla1[[#This Row],[Prog.]],Hoja2!B:C,2,FALSE)</f>
        <v>Intervención General</v>
      </c>
      <c r="E189" s="16" t="str">
        <f t="shared" si="4"/>
        <v>1</v>
      </c>
      <c r="F189" s="16" t="str">
        <f t="shared" si="5"/>
        <v>12</v>
      </c>
      <c r="G189" s="18">
        <v>12003</v>
      </c>
      <c r="H189" s="19" t="s">
        <v>413</v>
      </c>
      <c r="I189" s="20">
        <v>170544</v>
      </c>
      <c r="J189" s="20">
        <v>0</v>
      </c>
      <c r="K189" s="20">
        <v>170544</v>
      </c>
      <c r="L189" s="20">
        <v>146000</v>
      </c>
      <c r="M189" s="20">
        <v>146000</v>
      </c>
      <c r="N189" s="20">
        <v>76244.33</v>
      </c>
      <c r="O189" s="20">
        <v>76244.33</v>
      </c>
    </row>
    <row r="190" spans="1:15" x14ac:dyDescent="0.25">
      <c r="A190" s="14" t="str">
        <f>MID(Tabla1[[#This Row],[Org 2]],1,2)</f>
        <v>01</v>
      </c>
      <c r="B190" s="22" t="s">
        <v>89</v>
      </c>
      <c r="C190" s="22" t="s">
        <v>96</v>
      </c>
      <c r="D190" s="15" t="str">
        <f>VLOOKUP(Tabla1[[#This Row],[Prog.]],Hoja2!B:C,2,FALSE)</f>
        <v>Intervención General</v>
      </c>
      <c r="E190" s="16" t="str">
        <f t="shared" si="4"/>
        <v>1</v>
      </c>
      <c r="F190" s="16" t="str">
        <f t="shared" si="5"/>
        <v>12</v>
      </c>
      <c r="G190" s="18">
        <v>12004</v>
      </c>
      <c r="H190" s="19" t="s">
        <v>414</v>
      </c>
      <c r="I190" s="20">
        <v>20651</v>
      </c>
      <c r="J190" s="20">
        <v>0</v>
      </c>
      <c r="K190" s="20">
        <v>20651</v>
      </c>
      <c r="L190" s="20">
        <v>46691</v>
      </c>
      <c r="M190" s="20">
        <v>46691</v>
      </c>
      <c r="N190" s="20">
        <v>24840.78</v>
      </c>
      <c r="O190" s="20">
        <v>24840.78</v>
      </c>
    </row>
    <row r="191" spans="1:15" x14ac:dyDescent="0.25">
      <c r="A191" s="14" t="str">
        <f>MID(Tabla1[[#This Row],[Org 2]],1,2)</f>
        <v>01</v>
      </c>
      <c r="B191" s="22" t="s">
        <v>89</v>
      </c>
      <c r="C191" s="22" t="s">
        <v>96</v>
      </c>
      <c r="D191" s="15" t="str">
        <f>VLOOKUP(Tabla1[[#This Row],[Prog.]],Hoja2!B:C,2,FALSE)</f>
        <v>Intervención General</v>
      </c>
      <c r="E191" s="16" t="str">
        <f t="shared" si="4"/>
        <v>1</v>
      </c>
      <c r="F191" s="16" t="str">
        <f t="shared" si="5"/>
        <v>12</v>
      </c>
      <c r="G191" s="18">
        <v>12006</v>
      </c>
      <c r="H191" s="19" t="s">
        <v>415</v>
      </c>
      <c r="I191" s="20">
        <v>92491</v>
      </c>
      <c r="J191" s="20">
        <v>0</v>
      </c>
      <c r="K191" s="20">
        <v>92491</v>
      </c>
      <c r="L191" s="20">
        <v>85000</v>
      </c>
      <c r="M191" s="20">
        <v>85000</v>
      </c>
      <c r="N191" s="20">
        <v>54724.12</v>
      </c>
      <c r="O191" s="20">
        <v>54724.12</v>
      </c>
    </row>
    <row r="192" spans="1:15" x14ac:dyDescent="0.25">
      <c r="A192" s="14" t="str">
        <f>MID(Tabla1[[#This Row],[Org 2]],1,2)</f>
        <v>01</v>
      </c>
      <c r="B192" s="22" t="s">
        <v>89</v>
      </c>
      <c r="C192" s="22" t="s">
        <v>96</v>
      </c>
      <c r="D192" s="15" t="str">
        <f>VLOOKUP(Tabla1[[#This Row],[Prog.]],Hoja2!B:C,2,FALSE)</f>
        <v>Intervención General</v>
      </c>
      <c r="E192" s="16" t="str">
        <f t="shared" si="4"/>
        <v>1</v>
      </c>
      <c r="F192" s="16" t="str">
        <f t="shared" si="5"/>
        <v>12</v>
      </c>
      <c r="G192" s="18">
        <v>12100</v>
      </c>
      <c r="H192" s="19" t="s">
        <v>416</v>
      </c>
      <c r="I192" s="20">
        <v>233067</v>
      </c>
      <c r="J192" s="20">
        <v>0</v>
      </c>
      <c r="K192" s="20">
        <v>233067</v>
      </c>
      <c r="L192" s="20">
        <v>159984</v>
      </c>
      <c r="M192" s="20">
        <v>159984</v>
      </c>
      <c r="N192" s="20">
        <v>125984.88</v>
      </c>
      <c r="O192" s="20">
        <v>125984.88</v>
      </c>
    </row>
    <row r="193" spans="1:15" x14ac:dyDescent="0.25">
      <c r="A193" s="14" t="str">
        <f>MID(Tabla1[[#This Row],[Org 2]],1,2)</f>
        <v>01</v>
      </c>
      <c r="B193" s="22" t="s">
        <v>89</v>
      </c>
      <c r="C193" s="22" t="s">
        <v>96</v>
      </c>
      <c r="D193" s="15" t="str">
        <f>VLOOKUP(Tabla1[[#This Row],[Prog.]],Hoja2!B:C,2,FALSE)</f>
        <v>Intervención General</v>
      </c>
      <c r="E193" s="16" t="str">
        <f t="shared" si="4"/>
        <v>1</v>
      </c>
      <c r="F193" s="16" t="str">
        <f t="shared" si="5"/>
        <v>12</v>
      </c>
      <c r="G193" s="18">
        <v>12101</v>
      </c>
      <c r="H193" s="19" t="s">
        <v>417</v>
      </c>
      <c r="I193" s="20">
        <v>596143</v>
      </c>
      <c r="J193" s="20">
        <v>0</v>
      </c>
      <c r="K193" s="20">
        <v>596143</v>
      </c>
      <c r="L193" s="20">
        <v>487718</v>
      </c>
      <c r="M193" s="20">
        <v>487718</v>
      </c>
      <c r="N193" s="20">
        <v>348406.45</v>
      </c>
      <c r="O193" s="20">
        <v>348406.45</v>
      </c>
    </row>
    <row r="194" spans="1:15" x14ac:dyDescent="0.25">
      <c r="A194" s="14" t="str">
        <f>MID(Tabla1[[#This Row],[Org 2]],1,2)</f>
        <v>01</v>
      </c>
      <c r="B194" s="22" t="s">
        <v>89</v>
      </c>
      <c r="C194" s="22" t="s">
        <v>96</v>
      </c>
      <c r="D194" s="15" t="str">
        <f>VLOOKUP(Tabla1[[#This Row],[Prog.]],Hoja2!B:C,2,FALSE)</f>
        <v>Intervención General</v>
      </c>
      <c r="E194" s="16" t="str">
        <f t="shared" ref="E194:E257" si="6">LEFT(G194,1)</f>
        <v>1</v>
      </c>
      <c r="F194" s="16" t="str">
        <f t="shared" ref="F194:F257" si="7">LEFT(G194,2)</f>
        <v>12</v>
      </c>
      <c r="G194" s="18">
        <v>12103</v>
      </c>
      <c r="H194" s="19" t="s">
        <v>418</v>
      </c>
      <c r="I194" s="20">
        <v>41491</v>
      </c>
      <c r="J194" s="20">
        <v>0</v>
      </c>
      <c r="K194" s="20">
        <v>41491</v>
      </c>
      <c r="L194" s="20">
        <v>41418.199999999997</v>
      </c>
      <c r="M194" s="20">
        <v>41418.199999999997</v>
      </c>
      <c r="N194" s="20">
        <v>28389.9</v>
      </c>
      <c r="O194" s="20">
        <v>28389.9</v>
      </c>
    </row>
    <row r="195" spans="1:15" x14ac:dyDescent="0.25">
      <c r="A195" s="14" t="str">
        <f>MID(Tabla1[[#This Row],[Org 2]],1,2)</f>
        <v>01</v>
      </c>
      <c r="B195" s="22" t="s">
        <v>89</v>
      </c>
      <c r="C195" s="22" t="s">
        <v>96</v>
      </c>
      <c r="D195" s="15" t="str">
        <f>VLOOKUP(Tabla1[[#This Row],[Prog.]],Hoja2!B:C,2,FALSE)</f>
        <v>Intervención General</v>
      </c>
      <c r="E195" s="16" t="str">
        <f t="shared" si="6"/>
        <v>2</v>
      </c>
      <c r="F195" s="16" t="str">
        <f t="shared" si="7"/>
        <v>20</v>
      </c>
      <c r="G195" s="18">
        <v>203</v>
      </c>
      <c r="H195" s="19" t="s">
        <v>422</v>
      </c>
      <c r="I195" s="20">
        <v>2078</v>
      </c>
      <c r="J195" s="20">
        <v>0</v>
      </c>
      <c r="K195" s="20">
        <v>2078</v>
      </c>
      <c r="L195" s="20">
        <v>1357.03</v>
      </c>
      <c r="M195" s="20">
        <v>1357.03</v>
      </c>
      <c r="N195" s="20">
        <v>410.48</v>
      </c>
      <c r="O195" s="20">
        <v>410.48</v>
      </c>
    </row>
    <row r="196" spans="1:15" x14ac:dyDescent="0.25">
      <c r="A196" s="14" t="str">
        <f>MID(Tabla1[[#This Row],[Org 2]],1,2)</f>
        <v>01</v>
      </c>
      <c r="B196" s="22" t="s">
        <v>89</v>
      </c>
      <c r="C196" s="22" t="s">
        <v>96</v>
      </c>
      <c r="D196" s="15" t="str">
        <f>VLOOKUP(Tabla1[[#This Row],[Prog.]],Hoja2!B:C,2,FALSE)</f>
        <v>Intervención General</v>
      </c>
      <c r="E196" s="16" t="str">
        <f t="shared" si="6"/>
        <v>2</v>
      </c>
      <c r="F196" s="16" t="str">
        <f t="shared" si="7"/>
        <v>21</v>
      </c>
      <c r="G196" s="18">
        <v>213</v>
      </c>
      <c r="H196" s="19" t="s">
        <v>425</v>
      </c>
      <c r="I196" s="20">
        <v>122</v>
      </c>
      <c r="J196" s="20">
        <v>0</v>
      </c>
      <c r="K196" s="20">
        <v>122</v>
      </c>
      <c r="L196" s="20">
        <v>122</v>
      </c>
      <c r="M196" s="20">
        <v>122</v>
      </c>
      <c r="N196" s="20">
        <v>27.93</v>
      </c>
      <c r="O196" s="20">
        <v>27.93</v>
      </c>
    </row>
    <row r="197" spans="1:15" x14ac:dyDescent="0.25">
      <c r="A197" s="14" t="str">
        <f>MID(Tabla1[[#This Row],[Org 2]],1,2)</f>
        <v>01</v>
      </c>
      <c r="B197" s="22" t="s">
        <v>89</v>
      </c>
      <c r="C197" s="22" t="s">
        <v>96</v>
      </c>
      <c r="D197" s="15" t="str">
        <f>VLOOKUP(Tabla1[[#This Row],[Prog.]],Hoja2!B:C,2,FALSE)</f>
        <v>Intervención General</v>
      </c>
      <c r="E197" s="16" t="str">
        <f t="shared" si="6"/>
        <v>2</v>
      </c>
      <c r="F197" s="16" t="str">
        <f t="shared" si="7"/>
        <v>22</v>
      </c>
      <c r="G197" s="18">
        <v>22602</v>
      </c>
      <c r="H197" s="19" t="s">
        <v>434</v>
      </c>
      <c r="I197" s="20">
        <v>100</v>
      </c>
      <c r="J197" s="20">
        <v>0</v>
      </c>
      <c r="K197" s="20">
        <v>100</v>
      </c>
      <c r="L197" s="20">
        <v>0</v>
      </c>
      <c r="M197" s="20">
        <v>0</v>
      </c>
      <c r="N197" s="20">
        <v>0</v>
      </c>
      <c r="O197" s="20">
        <v>0</v>
      </c>
    </row>
    <row r="198" spans="1:15" x14ac:dyDescent="0.25">
      <c r="A198" s="14" t="str">
        <f>MID(Tabla1[[#This Row],[Org 2]],1,2)</f>
        <v>01</v>
      </c>
      <c r="B198" s="22" t="s">
        <v>89</v>
      </c>
      <c r="C198" s="22" t="s">
        <v>96</v>
      </c>
      <c r="D198" s="15" t="str">
        <f>VLOOKUP(Tabla1[[#This Row],[Prog.]],Hoja2!B:C,2,FALSE)</f>
        <v>Intervención General</v>
      </c>
      <c r="E198" s="16" t="str">
        <f t="shared" si="6"/>
        <v>2</v>
      </c>
      <c r="F198" s="16" t="str">
        <f t="shared" si="7"/>
        <v>22</v>
      </c>
      <c r="G198" s="18">
        <v>22699</v>
      </c>
      <c r="H198" s="19" t="s">
        <v>437</v>
      </c>
      <c r="I198" s="20">
        <v>1000</v>
      </c>
      <c r="J198" s="20">
        <v>0</v>
      </c>
      <c r="K198" s="20">
        <v>1000</v>
      </c>
      <c r="L198" s="20">
        <v>0</v>
      </c>
      <c r="M198" s="20">
        <v>0</v>
      </c>
      <c r="N198" s="20">
        <v>0</v>
      </c>
      <c r="O198" s="20">
        <v>0</v>
      </c>
    </row>
    <row r="199" spans="1:15" x14ac:dyDescent="0.25">
      <c r="A199" s="14" t="str">
        <f>MID(Tabla1[[#This Row],[Org 2]],1,2)</f>
        <v>01</v>
      </c>
      <c r="B199" s="22" t="s">
        <v>89</v>
      </c>
      <c r="C199" s="22" t="s">
        <v>96</v>
      </c>
      <c r="D199" s="15" t="str">
        <f>VLOOKUP(Tabla1[[#This Row],[Prog.]],Hoja2!B:C,2,FALSE)</f>
        <v>Intervención General</v>
      </c>
      <c r="E199" s="16" t="str">
        <f t="shared" si="6"/>
        <v>2</v>
      </c>
      <c r="F199" s="16" t="str">
        <f t="shared" si="7"/>
        <v>22</v>
      </c>
      <c r="G199" s="18">
        <v>22706</v>
      </c>
      <c r="H199" s="19" t="s">
        <v>439</v>
      </c>
      <c r="I199" s="20">
        <v>65060</v>
      </c>
      <c r="J199" s="20">
        <v>0</v>
      </c>
      <c r="K199" s="20">
        <v>65060</v>
      </c>
      <c r="L199" s="20">
        <v>49683.99</v>
      </c>
      <c r="M199" s="20">
        <v>49683.99</v>
      </c>
      <c r="N199" s="20">
        <v>0</v>
      </c>
      <c r="O199" s="20">
        <v>0</v>
      </c>
    </row>
    <row r="200" spans="1:15" x14ac:dyDescent="0.25">
      <c r="A200" s="14" t="str">
        <f>MID(Tabla1[[#This Row],[Org 2]],1,2)</f>
        <v>01</v>
      </c>
      <c r="B200" s="22" t="s">
        <v>89</v>
      </c>
      <c r="C200" s="22" t="s">
        <v>96</v>
      </c>
      <c r="D200" s="15" t="str">
        <f>VLOOKUP(Tabla1[[#This Row],[Prog.]],Hoja2!B:C,2,FALSE)</f>
        <v>Intervención General</v>
      </c>
      <c r="E200" s="16" t="str">
        <f t="shared" si="6"/>
        <v>2</v>
      </c>
      <c r="F200" s="16" t="str">
        <f t="shared" si="7"/>
        <v>23</v>
      </c>
      <c r="G200" s="18">
        <v>23020</v>
      </c>
      <c r="H200" s="19" t="s">
        <v>441</v>
      </c>
      <c r="I200" s="20">
        <v>400</v>
      </c>
      <c r="J200" s="20">
        <v>0</v>
      </c>
      <c r="K200" s="20">
        <v>400</v>
      </c>
      <c r="L200" s="20">
        <v>0</v>
      </c>
      <c r="M200" s="20">
        <v>0</v>
      </c>
      <c r="N200" s="20">
        <v>0</v>
      </c>
      <c r="O200" s="20">
        <v>0</v>
      </c>
    </row>
    <row r="201" spans="1:15" x14ac:dyDescent="0.25">
      <c r="A201" s="14" t="str">
        <f>MID(Tabla1[[#This Row],[Org 2]],1,2)</f>
        <v>01</v>
      </c>
      <c r="B201" s="22" t="s">
        <v>89</v>
      </c>
      <c r="C201" s="22" t="s">
        <v>96</v>
      </c>
      <c r="D201" s="15" t="str">
        <f>VLOOKUP(Tabla1[[#This Row],[Prog.]],Hoja2!B:C,2,FALSE)</f>
        <v>Intervención General</v>
      </c>
      <c r="E201" s="16" t="str">
        <f t="shared" si="6"/>
        <v>2</v>
      </c>
      <c r="F201" s="16" t="str">
        <f t="shared" si="7"/>
        <v>23</v>
      </c>
      <c r="G201" s="18">
        <v>23120</v>
      </c>
      <c r="H201" s="19" t="s">
        <v>442</v>
      </c>
      <c r="I201" s="20">
        <v>400</v>
      </c>
      <c r="J201" s="20">
        <v>0</v>
      </c>
      <c r="K201" s="20">
        <v>400</v>
      </c>
      <c r="L201" s="20">
        <v>0</v>
      </c>
      <c r="M201" s="20">
        <v>0</v>
      </c>
      <c r="N201" s="20">
        <v>0</v>
      </c>
      <c r="O201" s="20">
        <v>0</v>
      </c>
    </row>
    <row r="202" spans="1:15" x14ac:dyDescent="0.25">
      <c r="A202" s="14" t="str">
        <f>MID(Tabla1[[#This Row],[Org 2]],1,2)</f>
        <v>01</v>
      </c>
      <c r="B202" s="22" t="s">
        <v>89</v>
      </c>
      <c r="C202" s="22" t="s">
        <v>96</v>
      </c>
      <c r="D202" s="15" t="str">
        <f>VLOOKUP(Tabla1[[#This Row],[Prog.]],Hoja2!B:C,2,FALSE)</f>
        <v>Intervención General</v>
      </c>
      <c r="E202" s="16" t="str">
        <f t="shared" si="6"/>
        <v>2</v>
      </c>
      <c r="F202" s="16" t="str">
        <f t="shared" si="7"/>
        <v>23</v>
      </c>
      <c r="G202" s="18">
        <v>233</v>
      </c>
      <c r="H202" s="19" t="s">
        <v>443</v>
      </c>
      <c r="I202" s="20">
        <v>200</v>
      </c>
      <c r="J202" s="20">
        <v>0</v>
      </c>
      <c r="K202" s="20">
        <v>200</v>
      </c>
      <c r="L202" s="20">
        <v>0</v>
      </c>
      <c r="M202" s="20">
        <v>0</v>
      </c>
      <c r="N202" s="20">
        <v>0</v>
      </c>
      <c r="O202" s="20">
        <v>0</v>
      </c>
    </row>
    <row r="203" spans="1:15" x14ac:dyDescent="0.25">
      <c r="A203" s="14" t="str">
        <f>MID(Tabla1[[#This Row],[Org 2]],1,2)</f>
        <v>02</v>
      </c>
      <c r="B203" s="22" t="s">
        <v>97</v>
      </c>
      <c r="C203" s="22" t="s">
        <v>98</v>
      </c>
      <c r="D203" s="15" t="str">
        <f>VLOOKUP(Tabla1[[#This Row],[Prog.]],Hoja2!B:C,2,FALSE)</f>
        <v>Dirección del área de urbanismo y vivienda</v>
      </c>
      <c r="E203" s="16" t="str">
        <f t="shared" si="6"/>
        <v>1</v>
      </c>
      <c r="F203" s="16" t="str">
        <f t="shared" si="7"/>
        <v>12</v>
      </c>
      <c r="G203" s="18">
        <v>12000</v>
      </c>
      <c r="H203" s="19" t="s">
        <v>411</v>
      </c>
      <c r="I203" s="20">
        <v>82399</v>
      </c>
      <c r="J203" s="20">
        <v>0</v>
      </c>
      <c r="K203" s="20">
        <v>82399</v>
      </c>
      <c r="L203" s="20">
        <v>50000</v>
      </c>
      <c r="M203" s="20">
        <v>50000</v>
      </c>
      <c r="N203" s="20">
        <v>35638.15</v>
      </c>
      <c r="O203" s="20">
        <v>35638.15</v>
      </c>
    </row>
    <row r="204" spans="1:15" x14ac:dyDescent="0.25">
      <c r="A204" s="14" t="str">
        <f>MID(Tabla1[[#This Row],[Org 2]],1,2)</f>
        <v>02</v>
      </c>
      <c r="B204" s="22" t="s">
        <v>97</v>
      </c>
      <c r="C204" s="22" t="s">
        <v>98</v>
      </c>
      <c r="D204" s="15" t="str">
        <f>VLOOKUP(Tabla1[[#This Row],[Prog.]],Hoja2!B:C,2,FALSE)</f>
        <v>Dirección del área de urbanismo y vivienda</v>
      </c>
      <c r="E204" s="16" t="str">
        <f t="shared" si="6"/>
        <v>1</v>
      </c>
      <c r="F204" s="16" t="str">
        <f t="shared" si="7"/>
        <v>12</v>
      </c>
      <c r="G204" s="18">
        <v>12003</v>
      </c>
      <c r="H204" s="19" t="s">
        <v>413</v>
      </c>
      <c r="I204" s="20">
        <v>48727</v>
      </c>
      <c r="J204" s="20">
        <v>0</v>
      </c>
      <c r="K204" s="20">
        <v>48727</v>
      </c>
      <c r="L204" s="20">
        <v>30000</v>
      </c>
      <c r="M204" s="20">
        <v>30000</v>
      </c>
      <c r="N204" s="20">
        <v>16648.25</v>
      </c>
      <c r="O204" s="20">
        <v>16648.25</v>
      </c>
    </row>
    <row r="205" spans="1:15" x14ac:dyDescent="0.25">
      <c r="A205" s="14" t="str">
        <f>MID(Tabla1[[#This Row],[Org 2]],1,2)</f>
        <v>02</v>
      </c>
      <c r="B205" s="22" t="s">
        <v>97</v>
      </c>
      <c r="C205" s="22" t="s">
        <v>98</v>
      </c>
      <c r="D205" s="15" t="str">
        <f>VLOOKUP(Tabla1[[#This Row],[Prog.]],Hoja2!B:C,2,FALSE)</f>
        <v>Dirección del área de urbanismo y vivienda</v>
      </c>
      <c r="E205" s="16" t="str">
        <f t="shared" si="6"/>
        <v>1</v>
      </c>
      <c r="F205" s="16" t="str">
        <f t="shared" si="7"/>
        <v>12</v>
      </c>
      <c r="G205" s="18">
        <v>12006</v>
      </c>
      <c r="H205" s="19" t="s">
        <v>415</v>
      </c>
      <c r="I205" s="20">
        <v>30721</v>
      </c>
      <c r="J205" s="20">
        <v>0</v>
      </c>
      <c r="K205" s="20">
        <v>30721</v>
      </c>
      <c r="L205" s="20">
        <v>25000</v>
      </c>
      <c r="M205" s="20">
        <v>25000</v>
      </c>
      <c r="N205" s="20">
        <v>17501.98</v>
      </c>
      <c r="O205" s="20">
        <v>17501.98</v>
      </c>
    </row>
    <row r="206" spans="1:15" x14ac:dyDescent="0.25">
      <c r="A206" s="14" t="str">
        <f>MID(Tabla1[[#This Row],[Org 2]],1,2)</f>
        <v>02</v>
      </c>
      <c r="B206" s="22" t="s">
        <v>97</v>
      </c>
      <c r="C206" s="22" t="s">
        <v>98</v>
      </c>
      <c r="D206" s="15" t="str">
        <f>VLOOKUP(Tabla1[[#This Row],[Prog.]],Hoja2!B:C,2,FALSE)</f>
        <v>Dirección del área de urbanismo y vivienda</v>
      </c>
      <c r="E206" s="16" t="str">
        <f t="shared" si="6"/>
        <v>1</v>
      </c>
      <c r="F206" s="16" t="str">
        <f t="shared" si="7"/>
        <v>12</v>
      </c>
      <c r="G206" s="18">
        <v>12100</v>
      </c>
      <c r="H206" s="19" t="s">
        <v>416</v>
      </c>
      <c r="I206" s="20">
        <v>91944</v>
      </c>
      <c r="J206" s="20">
        <v>0</v>
      </c>
      <c r="K206" s="20">
        <v>91944</v>
      </c>
      <c r="L206" s="20">
        <v>50000</v>
      </c>
      <c r="M206" s="20">
        <v>50000</v>
      </c>
      <c r="N206" s="20">
        <v>37826.639999999999</v>
      </c>
      <c r="O206" s="20">
        <v>37826.639999999999</v>
      </c>
    </row>
    <row r="207" spans="1:15" x14ac:dyDescent="0.25">
      <c r="A207" s="14" t="str">
        <f>MID(Tabla1[[#This Row],[Org 2]],1,2)</f>
        <v>02</v>
      </c>
      <c r="B207" s="22" t="s">
        <v>97</v>
      </c>
      <c r="C207" s="22" t="s">
        <v>98</v>
      </c>
      <c r="D207" s="15" t="str">
        <f>VLOOKUP(Tabla1[[#This Row],[Prog.]],Hoja2!B:C,2,FALSE)</f>
        <v>Dirección del área de urbanismo y vivienda</v>
      </c>
      <c r="E207" s="16" t="str">
        <f t="shared" si="6"/>
        <v>1</v>
      </c>
      <c r="F207" s="16" t="str">
        <f t="shared" si="7"/>
        <v>12</v>
      </c>
      <c r="G207" s="18">
        <v>12101</v>
      </c>
      <c r="H207" s="19" t="s">
        <v>417</v>
      </c>
      <c r="I207" s="20">
        <v>221363</v>
      </c>
      <c r="J207" s="20">
        <v>0</v>
      </c>
      <c r="K207" s="20">
        <v>221363</v>
      </c>
      <c r="L207" s="20">
        <v>144000</v>
      </c>
      <c r="M207" s="20">
        <v>144000</v>
      </c>
      <c r="N207" s="20">
        <v>92319.83</v>
      </c>
      <c r="O207" s="20">
        <v>92319.83</v>
      </c>
    </row>
    <row r="208" spans="1:15" x14ac:dyDescent="0.25">
      <c r="A208" s="14" t="str">
        <f>MID(Tabla1[[#This Row],[Org 2]],1,2)</f>
        <v>02</v>
      </c>
      <c r="B208" s="22" t="s">
        <v>97</v>
      </c>
      <c r="C208" s="22" t="s">
        <v>98</v>
      </c>
      <c r="D208" s="15" t="str">
        <f>VLOOKUP(Tabla1[[#This Row],[Prog.]],Hoja2!B:C,2,FALSE)</f>
        <v>Dirección del área de urbanismo y vivienda</v>
      </c>
      <c r="E208" s="16" t="str">
        <f t="shared" si="6"/>
        <v>1</v>
      </c>
      <c r="F208" s="16" t="str">
        <f t="shared" si="7"/>
        <v>12</v>
      </c>
      <c r="G208" s="18">
        <v>12103</v>
      </c>
      <c r="H208" s="19" t="s">
        <v>418</v>
      </c>
      <c r="I208" s="20">
        <v>15213</v>
      </c>
      <c r="J208" s="20">
        <v>0</v>
      </c>
      <c r="K208" s="20">
        <v>15213</v>
      </c>
      <c r="L208" s="20">
        <v>10811.2</v>
      </c>
      <c r="M208" s="20">
        <v>10811.2</v>
      </c>
      <c r="N208" s="20">
        <v>9353.83</v>
      </c>
      <c r="O208" s="20">
        <v>9353.83</v>
      </c>
    </row>
    <row r="209" spans="1:15" x14ac:dyDescent="0.25">
      <c r="A209" s="14" t="str">
        <f>MID(Tabla1[[#This Row],[Org 2]],1,2)</f>
        <v>02</v>
      </c>
      <c r="B209" s="22" t="s">
        <v>97</v>
      </c>
      <c r="C209" s="22" t="s">
        <v>98</v>
      </c>
      <c r="D209" s="15" t="str">
        <f>VLOOKUP(Tabla1[[#This Row],[Prog.]],Hoja2!B:C,2,FALSE)</f>
        <v>Dirección del área de urbanismo y vivienda</v>
      </c>
      <c r="E209" s="16" t="str">
        <f t="shared" si="6"/>
        <v>2</v>
      </c>
      <c r="F209" s="16" t="str">
        <f t="shared" si="7"/>
        <v>20</v>
      </c>
      <c r="G209" s="18">
        <v>203</v>
      </c>
      <c r="H209" s="19" t="s">
        <v>422</v>
      </c>
      <c r="I209" s="20">
        <v>19350</v>
      </c>
      <c r="J209" s="20">
        <v>0</v>
      </c>
      <c r="K209" s="20">
        <v>19350</v>
      </c>
      <c r="L209" s="20">
        <v>10344.59</v>
      </c>
      <c r="M209" s="20">
        <v>10344.59</v>
      </c>
      <c r="N209" s="20">
        <v>3904.67</v>
      </c>
      <c r="O209" s="20">
        <v>3849.64</v>
      </c>
    </row>
    <row r="210" spans="1:15" x14ac:dyDescent="0.25">
      <c r="A210" s="14" t="str">
        <f>MID(Tabla1[[#This Row],[Org 2]],1,2)</f>
        <v>02</v>
      </c>
      <c r="B210" s="22" t="s">
        <v>97</v>
      </c>
      <c r="C210" s="22" t="s">
        <v>98</v>
      </c>
      <c r="D210" s="15" t="str">
        <f>VLOOKUP(Tabla1[[#This Row],[Prog.]],Hoja2!B:C,2,FALSE)</f>
        <v>Dirección del área de urbanismo y vivienda</v>
      </c>
      <c r="E210" s="16" t="str">
        <f t="shared" si="6"/>
        <v>2</v>
      </c>
      <c r="F210" s="16" t="str">
        <f t="shared" si="7"/>
        <v>22</v>
      </c>
      <c r="G210" s="18">
        <v>22000</v>
      </c>
      <c r="H210" s="19" t="s">
        <v>427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</row>
    <row r="211" spans="1:15" x14ac:dyDescent="0.25">
      <c r="A211" s="14" t="str">
        <f>MID(Tabla1[[#This Row],[Org 2]],1,2)</f>
        <v>02</v>
      </c>
      <c r="B211" s="22" t="s">
        <v>97</v>
      </c>
      <c r="C211" s="22" t="s">
        <v>98</v>
      </c>
      <c r="D211" s="15" t="str">
        <f>VLOOKUP(Tabla1[[#This Row],[Prog.]],Hoja2!B:C,2,FALSE)</f>
        <v>Dirección del área de urbanismo y vivienda</v>
      </c>
      <c r="E211" s="16" t="str">
        <f t="shared" si="6"/>
        <v>2</v>
      </c>
      <c r="F211" s="16" t="str">
        <f t="shared" si="7"/>
        <v>22</v>
      </c>
      <c r="G211" s="18">
        <v>22199</v>
      </c>
      <c r="H211" s="19" t="s">
        <v>431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</row>
    <row r="212" spans="1:15" x14ac:dyDescent="0.25">
      <c r="A212" s="14" t="str">
        <f>MID(Tabla1[[#This Row],[Org 2]],1,2)</f>
        <v>02</v>
      </c>
      <c r="B212" s="22" t="s">
        <v>97</v>
      </c>
      <c r="C212" s="22" t="s">
        <v>98</v>
      </c>
      <c r="D212" s="15" t="str">
        <f>VLOOKUP(Tabla1[[#This Row],[Prog.]],Hoja2!B:C,2,FALSE)</f>
        <v>Dirección del área de urbanismo y vivienda</v>
      </c>
      <c r="E212" s="16" t="str">
        <f t="shared" si="6"/>
        <v>2</v>
      </c>
      <c r="F212" s="16" t="str">
        <f t="shared" si="7"/>
        <v>22</v>
      </c>
      <c r="G212" s="18">
        <v>225</v>
      </c>
      <c r="H212" s="19" t="s">
        <v>433</v>
      </c>
      <c r="I212" s="20">
        <v>2000</v>
      </c>
      <c r="J212" s="20">
        <v>0</v>
      </c>
      <c r="K212" s="20">
        <v>2000</v>
      </c>
      <c r="L212" s="20">
        <v>0</v>
      </c>
      <c r="M212" s="20">
        <v>0</v>
      </c>
      <c r="N212" s="20">
        <v>0</v>
      </c>
      <c r="O212" s="20">
        <v>0</v>
      </c>
    </row>
    <row r="213" spans="1:15" x14ac:dyDescent="0.25">
      <c r="A213" s="14" t="str">
        <f>MID(Tabla1[[#This Row],[Org 2]],1,2)</f>
        <v>02</v>
      </c>
      <c r="B213" s="22" t="s">
        <v>97</v>
      </c>
      <c r="C213" s="22" t="s">
        <v>98</v>
      </c>
      <c r="D213" s="15" t="str">
        <f>VLOOKUP(Tabla1[[#This Row],[Prog.]],Hoja2!B:C,2,FALSE)</f>
        <v>Dirección del área de urbanismo y vivienda</v>
      </c>
      <c r="E213" s="16" t="str">
        <f t="shared" si="6"/>
        <v>2</v>
      </c>
      <c r="F213" s="16" t="str">
        <f t="shared" si="7"/>
        <v>22</v>
      </c>
      <c r="G213" s="18">
        <v>22602</v>
      </c>
      <c r="H213" s="19" t="s">
        <v>434</v>
      </c>
      <c r="I213" s="20">
        <v>10000</v>
      </c>
      <c r="J213" s="20">
        <v>0</v>
      </c>
      <c r="K213" s="20">
        <v>10000</v>
      </c>
      <c r="L213" s="20">
        <v>47662.51</v>
      </c>
      <c r="M213" s="20">
        <v>47662.51</v>
      </c>
      <c r="N213" s="20">
        <v>0</v>
      </c>
      <c r="O213" s="20">
        <v>0</v>
      </c>
    </row>
    <row r="214" spans="1:15" x14ac:dyDescent="0.25">
      <c r="A214" s="14" t="str">
        <f>MID(Tabla1[[#This Row],[Org 2]],1,2)</f>
        <v>02</v>
      </c>
      <c r="B214" s="22" t="s">
        <v>97</v>
      </c>
      <c r="C214" s="22" t="s">
        <v>98</v>
      </c>
      <c r="D214" s="15" t="str">
        <f>VLOOKUP(Tabla1[[#This Row],[Prog.]],Hoja2!B:C,2,FALSE)</f>
        <v>Dirección del área de urbanismo y vivienda</v>
      </c>
      <c r="E214" s="16" t="str">
        <f t="shared" si="6"/>
        <v>2</v>
      </c>
      <c r="F214" s="16" t="str">
        <f t="shared" si="7"/>
        <v>22</v>
      </c>
      <c r="G214" s="18">
        <v>22604</v>
      </c>
      <c r="H214" s="19" t="s">
        <v>489</v>
      </c>
      <c r="I214" s="20">
        <v>2000</v>
      </c>
      <c r="J214" s="20">
        <v>0</v>
      </c>
      <c r="K214" s="20">
        <v>2000</v>
      </c>
      <c r="L214" s="20">
        <v>0</v>
      </c>
      <c r="M214" s="20">
        <v>0</v>
      </c>
      <c r="N214" s="20">
        <v>0</v>
      </c>
      <c r="O214" s="20">
        <v>0</v>
      </c>
    </row>
    <row r="215" spans="1:15" x14ac:dyDescent="0.25">
      <c r="A215" s="14" t="str">
        <f>MID(Tabla1[[#This Row],[Org 2]],1,2)</f>
        <v>02</v>
      </c>
      <c r="B215" s="22" t="s">
        <v>97</v>
      </c>
      <c r="C215" s="22" t="s">
        <v>98</v>
      </c>
      <c r="D215" s="15" t="str">
        <f>VLOOKUP(Tabla1[[#This Row],[Prog.]],Hoja2!B:C,2,FALSE)</f>
        <v>Dirección del área de urbanismo y vivienda</v>
      </c>
      <c r="E215" s="16" t="str">
        <f t="shared" si="6"/>
        <v>2</v>
      </c>
      <c r="F215" s="16" t="str">
        <f t="shared" si="7"/>
        <v>22</v>
      </c>
      <c r="G215" s="18">
        <v>22699</v>
      </c>
      <c r="H215" s="19" t="s">
        <v>437</v>
      </c>
      <c r="I215" s="20">
        <v>13000</v>
      </c>
      <c r="J215" s="20">
        <v>0</v>
      </c>
      <c r="K215" s="20">
        <v>13000</v>
      </c>
      <c r="L215" s="20">
        <v>4395</v>
      </c>
      <c r="M215" s="20">
        <v>4395</v>
      </c>
      <c r="N215" s="20">
        <v>4395</v>
      </c>
      <c r="O215" s="20">
        <v>4395</v>
      </c>
    </row>
    <row r="216" spans="1:15" x14ac:dyDescent="0.25">
      <c r="A216" s="14" t="str">
        <f>MID(Tabla1[[#This Row],[Org 2]],1,2)</f>
        <v>02</v>
      </c>
      <c r="B216" s="22" t="s">
        <v>97</v>
      </c>
      <c r="C216" s="22" t="s">
        <v>98</v>
      </c>
      <c r="D216" s="15" t="str">
        <f>VLOOKUP(Tabla1[[#This Row],[Prog.]],Hoja2!B:C,2,FALSE)</f>
        <v>Dirección del área de urbanismo y vivienda</v>
      </c>
      <c r="E216" s="16" t="str">
        <f t="shared" si="6"/>
        <v>2</v>
      </c>
      <c r="F216" s="16" t="str">
        <f t="shared" si="7"/>
        <v>22</v>
      </c>
      <c r="G216" s="18">
        <v>22706</v>
      </c>
      <c r="H216" s="19" t="s">
        <v>439</v>
      </c>
      <c r="I216" s="20">
        <v>100000</v>
      </c>
      <c r="J216" s="20">
        <v>0</v>
      </c>
      <c r="K216" s="20">
        <v>100000</v>
      </c>
      <c r="L216" s="20">
        <v>11029.15</v>
      </c>
      <c r="M216" s="20">
        <v>11029.15</v>
      </c>
      <c r="N216" s="20">
        <v>0</v>
      </c>
      <c r="O216" s="20">
        <v>0</v>
      </c>
    </row>
    <row r="217" spans="1:15" x14ac:dyDescent="0.25">
      <c r="A217" s="14" t="str">
        <f>MID(Tabla1[[#This Row],[Org 2]],1,2)</f>
        <v>02</v>
      </c>
      <c r="B217" s="22" t="s">
        <v>97</v>
      </c>
      <c r="C217" s="22" t="s">
        <v>98</v>
      </c>
      <c r="D217" s="15" t="str">
        <f>VLOOKUP(Tabla1[[#This Row],[Prog.]],Hoja2!B:C,2,FALSE)</f>
        <v>Dirección del área de urbanismo y vivienda</v>
      </c>
      <c r="E217" s="16" t="str">
        <f t="shared" si="6"/>
        <v>2</v>
      </c>
      <c r="F217" s="16" t="str">
        <f t="shared" si="7"/>
        <v>22</v>
      </c>
      <c r="G217" s="18">
        <v>22799</v>
      </c>
      <c r="H217" s="19" t="s">
        <v>440</v>
      </c>
      <c r="I217" s="20">
        <v>35750</v>
      </c>
      <c r="J217" s="20">
        <v>0</v>
      </c>
      <c r="K217" s="20">
        <v>35750</v>
      </c>
      <c r="L217" s="20">
        <v>7018</v>
      </c>
      <c r="M217" s="20">
        <v>7018</v>
      </c>
      <c r="N217" s="20">
        <v>7018</v>
      </c>
      <c r="O217" s="20">
        <v>7018</v>
      </c>
    </row>
    <row r="218" spans="1:15" x14ac:dyDescent="0.25">
      <c r="A218" s="14" t="str">
        <f>MID(Tabla1[[#This Row],[Org 2]],1,2)</f>
        <v>02</v>
      </c>
      <c r="B218" s="22" t="s">
        <v>97</v>
      </c>
      <c r="C218" s="22" t="s">
        <v>98</v>
      </c>
      <c r="D218" s="15" t="str">
        <f>VLOOKUP(Tabla1[[#This Row],[Prog.]],Hoja2!B:C,2,FALSE)</f>
        <v>Dirección del área de urbanismo y vivienda</v>
      </c>
      <c r="E218" s="16" t="str">
        <f t="shared" si="6"/>
        <v>2</v>
      </c>
      <c r="F218" s="16" t="str">
        <f t="shared" si="7"/>
        <v>23</v>
      </c>
      <c r="G218" s="18">
        <v>23020</v>
      </c>
      <c r="H218" s="19" t="s">
        <v>441</v>
      </c>
      <c r="I218" s="20">
        <v>500</v>
      </c>
      <c r="J218" s="20">
        <v>0</v>
      </c>
      <c r="K218" s="20">
        <v>500</v>
      </c>
      <c r="L218" s="20">
        <v>0</v>
      </c>
      <c r="M218" s="20">
        <v>0</v>
      </c>
      <c r="N218" s="20">
        <v>0</v>
      </c>
      <c r="O218" s="20">
        <v>0</v>
      </c>
    </row>
    <row r="219" spans="1:15" x14ac:dyDescent="0.25">
      <c r="A219" s="14" t="str">
        <f>MID(Tabla1[[#This Row],[Org 2]],1,2)</f>
        <v>02</v>
      </c>
      <c r="B219" s="22" t="s">
        <v>97</v>
      </c>
      <c r="C219" s="22" t="s">
        <v>98</v>
      </c>
      <c r="D219" s="15" t="str">
        <f>VLOOKUP(Tabla1[[#This Row],[Prog.]],Hoja2!B:C,2,FALSE)</f>
        <v>Dirección del área de urbanismo y vivienda</v>
      </c>
      <c r="E219" s="16" t="str">
        <f t="shared" si="6"/>
        <v>2</v>
      </c>
      <c r="F219" s="16" t="str">
        <f t="shared" si="7"/>
        <v>23</v>
      </c>
      <c r="G219" s="18">
        <v>23120</v>
      </c>
      <c r="H219" s="19" t="s">
        <v>442</v>
      </c>
      <c r="I219" s="20">
        <v>500</v>
      </c>
      <c r="J219" s="20">
        <v>0</v>
      </c>
      <c r="K219" s="20">
        <v>500</v>
      </c>
      <c r="L219" s="20">
        <v>0</v>
      </c>
      <c r="M219" s="20">
        <v>0</v>
      </c>
      <c r="N219" s="20">
        <v>0</v>
      </c>
      <c r="O219" s="20">
        <v>0</v>
      </c>
    </row>
    <row r="220" spans="1:15" x14ac:dyDescent="0.25">
      <c r="A220" s="14" t="str">
        <f>MID(Tabla1[[#This Row],[Org 2]],1,2)</f>
        <v>02</v>
      </c>
      <c r="B220" s="22" t="s">
        <v>97</v>
      </c>
      <c r="C220" s="22" t="s">
        <v>98</v>
      </c>
      <c r="D220" s="15" t="str">
        <f>VLOOKUP(Tabla1[[#This Row],[Prog.]],Hoja2!B:C,2,FALSE)</f>
        <v>Dirección del área de urbanismo y vivienda</v>
      </c>
      <c r="E220" s="16" t="str">
        <f t="shared" si="6"/>
        <v>3</v>
      </c>
      <c r="F220" s="16" t="str">
        <f t="shared" si="7"/>
        <v>35</v>
      </c>
      <c r="G220" s="18">
        <v>352</v>
      </c>
      <c r="H220" s="19" t="s">
        <v>444</v>
      </c>
      <c r="I220" s="20">
        <v>5000</v>
      </c>
      <c r="J220" s="20">
        <v>0</v>
      </c>
      <c r="K220" s="20">
        <v>5000</v>
      </c>
      <c r="L220" s="20">
        <v>4967.25</v>
      </c>
      <c r="M220" s="20">
        <v>4967.25</v>
      </c>
      <c r="N220" s="20">
        <v>4967.25</v>
      </c>
      <c r="O220" s="20">
        <v>4967.25</v>
      </c>
    </row>
    <row r="221" spans="1:15" x14ac:dyDescent="0.25">
      <c r="A221" s="14" t="str">
        <f>MID(Tabla1[[#This Row],[Org 2]],1,2)</f>
        <v>02</v>
      </c>
      <c r="B221" s="22" t="s">
        <v>97</v>
      </c>
      <c r="C221" s="22" t="s">
        <v>98</v>
      </c>
      <c r="D221" s="15" t="str">
        <f>VLOOKUP(Tabla1[[#This Row],[Prog.]],Hoja2!B:C,2,FALSE)</f>
        <v>Dirección del área de urbanismo y vivienda</v>
      </c>
      <c r="E221" s="16" t="str">
        <f t="shared" si="6"/>
        <v>4</v>
      </c>
      <c r="F221" s="16" t="str">
        <f t="shared" si="7"/>
        <v>44</v>
      </c>
      <c r="G221" s="18">
        <v>44905</v>
      </c>
      <c r="H221" s="19" t="s">
        <v>496</v>
      </c>
      <c r="I221" s="20">
        <v>740000</v>
      </c>
      <c r="J221" s="20">
        <v>0</v>
      </c>
      <c r="K221" s="20">
        <v>740000</v>
      </c>
      <c r="L221" s="20">
        <v>101577.37</v>
      </c>
      <c r="M221" s="20">
        <v>101577.37</v>
      </c>
      <c r="N221" s="20">
        <v>0</v>
      </c>
      <c r="O221" s="20">
        <v>0</v>
      </c>
    </row>
    <row r="222" spans="1:15" x14ac:dyDescent="0.25">
      <c r="A222" s="14" t="str">
        <f>MID(Tabla1[[#This Row],[Org 2]],1,2)</f>
        <v>02</v>
      </c>
      <c r="B222" s="22" t="s">
        <v>97</v>
      </c>
      <c r="C222" s="22" t="s">
        <v>98</v>
      </c>
      <c r="D222" s="15" t="str">
        <f>VLOOKUP(Tabla1[[#This Row],[Prog.]],Hoja2!B:C,2,FALSE)</f>
        <v>Dirección del área de urbanismo y vivienda</v>
      </c>
      <c r="E222" s="16" t="str">
        <f t="shared" si="6"/>
        <v>6</v>
      </c>
      <c r="F222" s="16" t="str">
        <f t="shared" si="7"/>
        <v>61</v>
      </c>
      <c r="G222" s="18">
        <v>619</v>
      </c>
      <c r="H222" s="19" t="s">
        <v>497</v>
      </c>
      <c r="I222" s="20">
        <v>56870</v>
      </c>
      <c r="J222" s="20">
        <v>0</v>
      </c>
      <c r="K222" s="20">
        <v>56870</v>
      </c>
      <c r="L222" s="20">
        <v>56870</v>
      </c>
      <c r="M222" s="20">
        <v>56870</v>
      </c>
      <c r="N222" s="20">
        <v>33174.22</v>
      </c>
      <c r="O222" s="20">
        <v>33174.22</v>
      </c>
    </row>
    <row r="223" spans="1:15" x14ac:dyDescent="0.25">
      <c r="A223" s="14" t="str">
        <f>MID(Tabla1[[#This Row],[Org 2]],1,2)</f>
        <v>02</v>
      </c>
      <c r="B223" s="22" t="s">
        <v>97</v>
      </c>
      <c r="C223" s="22" t="s">
        <v>98</v>
      </c>
      <c r="D223" s="15" t="str">
        <f>VLOOKUP(Tabla1[[#This Row],[Prog.]],Hoja2!B:C,2,FALSE)</f>
        <v>Dirección del área de urbanismo y vivienda</v>
      </c>
      <c r="E223" s="16" t="str">
        <f t="shared" si="6"/>
        <v>6</v>
      </c>
      <c r="F223" s="16" t="str">
        <f t="shared" si="7"/>
        <v>64</v>
      </c>
      <c r="G223" s="18">
        <v>640</v>
      </c>
      <c r="H223" s="19" t="s">
        <v>498</v>
      </c>
      <c r="I223" s="20">
        <v>0</v>
      </c>
      <c r="J223" s="20">
        <v>143188</v>
      </c>
      <c r="K223" s="20">
        <v>143188</v>
      </c>
      <c r="L223" s="20">
        <v>143188</v>
      </c>
      <c r="M223" s="20">
        <v>143188</v>
      </c>
      <c r="N223" s="20">
        <v>143188</v>
      </c>
      <c r="O223" s="20">
        <v>143188</v>
      </c>
    </row>
    <row r="224" spans="1:15" x14ac:dyDescent="0.25">
      <c r="A224" s="14" t="str">
        <f>MID(Tabla1[[#This Row],[Org 2]],1,2)</f>
        <v>02</v>
      </c>
      <c r="B224" s="22" t="s">
        <v>97</v>
      </c>
      <c r="C224" s="22" t="s">
        <v>98</v>
      </c>
      <c r="D224" s="15" t="str">
        <f>VLOOKUP(Tabla1[[#This Row],[Prog.]],Hoja2!B:C,2,FALSE)</f>
        <v>Dirección del área de urbanismo y vivienda</v>
      </c>
      <c r="E224" s="16" t="str">
        <f t="shared" si="6"/>
        <v>7</v>
      </c>
      <c r="F224" s="16" t="str">
        <f t="shared" si="7"/>
        <v>74</v>
      </c>
      <c r="G224" s="18">
        <v>74905</v>
      </c>
      <c r="H224" s="19" t="s">
        <v>499</v>
      </c>
      <c r="I224" s="20">
        <v>3707000</v>
      </c>
      <c r="J224" s="20">
        <v>0</v>
      </c>
      <c r="K224" s="20">
        <v>3707000</v>
      </c>
      <c r="L224" s="20">
        <v>3706673.54</v>
      </c>
      <c r="M224" s="20">
        <v>3706673.54</v>
      </c>
      <c r="N224" s="20">
        <v>3706673.54</v>
      </c>
      <c r="O224" s="20">
        <v>3706673.54</v>
      </c>
    </row>
    <row r="225" spans="1:15" x14ac:dyDescent="0.25">
      <c r="A225" s="14" t="str">
        <f>MID(Tabla1[[#This Row],[Org 2]],1,2)</f>
        <v>02</v>
      </c>
      <c r="B225" s="22" t="s">
        <v>97</v>
      </c>
      <c r="C225" s="22" t="s">
        <v>98</v>
      </c>
      <c r="D225" s="15" t="str">
        <f>VLOOKUP(Tabla1[[#This Row],[Prog.]],Hoja2!B:C,2,FALSE)</f>
        <v>Dirección del área de urbanismo y vivienda</v>
      </c>
      <c r="E225" s="16" t="str">
        <f t="shared" si="6"/>
        <v>7</v>
      </c>
      <c r="F225" s="16" t="str">
        <f t="shared" si="7"/>
        <v>78</v>
      </c>
      <c r="G225" s="18">
        <v>780</v>
      </c>
      <c r="H225" s="19" t="s">
        <v>500</v>
      </c>
      <c r="I225" s="20">
        <v>450000</v>
      </c>
      <c r="J225" s="20">
        <v>0</v>
      </c>
      <c r="K225" s="20">
        <v>450000</v>
      </c>
      <c r="L225" s="20">
        <v>50000</v>
      </c>
      <c r="M225" s="20">
        <v>50000</v>
      </c>
      <c r="N225" s="20">
        <v>50000</v>
      </c>
      <c r="O225" s="20">
        <v>50000</v>
      </c>
    </row>
    <row r="226" spans="1:15" x14ac:dyDescent="0.25">
      <c r="A226" s="14" t="str">
        <f>MID(Tabla1[[#This Row],[Org 2]],1,2)</f>
        <v>02</v>
      </c>
      <c r="B226" s="22" t="s">
        <v>97</v>
      </c>
      <c r="C226" s="22" t="s">
        <v>98</v>
      </c>
      <c r="D226" s="15" t="str">
        <f>VLOOKUP(Tabla1[[#This Row],[Prog.]],Hoja2!B:C,2,FALSE)</f>
        <v>Dirección del área de urbanismo y vivienda</v>
      </c>
      <c r="E226" s="16" t="str">
        <f t="shared" si="6"/>
        <v>8</v>
      </c>
      <c r="F226" s="16" t="str">
        <f t="shared" si="7"/>
        <v>82</v>
      </c>
      <c r="G226" s="18">
        <v>82190</v>
      </c>
      <c r="H226" s="19" t="s">
        <v>501</v>
      </c>
      <c r="I226" s="20">
        <v>8858560</v>
      </c>
      <c r="J226" s="20">
        <v>0</v>
      </c>
      <c r="K226" s="20">
        <v>8858560</v>
      </c>
      <c r="L226" s="20">
        <v>7628000</v>
      </c>
      <c r="M226" s="20">
        <v>7628000</v>
      </c>
      <c r="N226" s="20">
        <v>0</v>
      </c>
      <c r="O226" s="20">
        <v>0</v>
      </c>
    </row>
    <row r="227" spans="1:15" x14ac:dyDescent="0.25">
      <c r="A227" s="14" t="str">
        <f>MID(Tabla1[[#This Row],[Org 2]],1,2)</f>
        <v>02</v>
      </c>
      <c r="B227" s="22" t="s">
        <v>97</v>
      </c>
      <c r="C227" s="22" t="s">
        <v>98</v>
      </c>
      <c r="D227" s="15" t="str">
        <f>VLOOKUP(Tabla1[[#This Row],[Prog.]],Hoja2!B:C,2,FALSE)</f>
        <v>Dirección del área de urbanismo y vivienda</v>
      </c>
      <c r="E227" s="16" t="str">
        <f t="shared" si="6"/>
        <v>8</v>
      </c>
      <c r="F227" s="16" t="str">
        <f t="shared" si="7"/>
        <v>83</v>
      </c>
      <c r="G227" s="18">
        <v>83000</v>
      </c>
      <c r="H227" s="19" t="s">
        <v>502</v>
      </c>
      <c r="I227" s="20">
        <v>5000</v>
      </c>
      <c r="J227" s="20">
        <v>0</v>
      </c>
      <c r="K227" s="20">
        <v>5000</v>
      </c>
      <c r="L227" s="20">
        <v>0</v>
      </c>
      <c r="M227" s="20">
        <v>0</v>
      </c>
      <c r="N227" s="20">
        <v>0</v>
      </c>
      <c r="O227" s="20">
        <v>0</v>
      </c>
    </row>
    <row r="228" spans="1:15" x14ac:dyDescent="0.25">
      <c r="A228" s="14" t="str">
        <f>MID(Tabla1[[#This Row],[Org 2]],1,2)</f>
        <v>02</v>
      </c>
      <c r="B228" s="22" t="s">
        <v>97</v>
      </c>
      <c r="C228" s="22" t="s">
        <v>99</v>
      </c>
      <c r="D228" s="15" t="str">
        <f>VLOOKUP(Tabla1[[#This Row],[Prog.]],Hoja2!B:C,2,FALSE)</f>
        <v>Planificación y gestión del patrimonio</v>
      </c>
      <c r="E228" s="16" t="str">
        <f t="shared" si="6"/>
        <v>1</v>
      </c>
      <c r="F228" s="16" t="str">
        <f t="shared" si="7"/>
        <v>12</v>
      </c>
      <c r="G228" s="18">
        <v>12000</v>
      </c>
      <c r="H228" s="19" t="s">
        <v>411</v>
      </c>
      <c r="I228" s="20">
        <v>263276</v>
      </c>
      <c r="J228" s="20">
        <v>0</v>
      </c>
      <c r="K228" s="20">
        <v>263276</v>
      </c>
      <c r="L228" s="20">
        <v>150000</v>
      </c>
      <c r="M228" s="20">
        <v>150000</v>
      </c>
      <c r="N228" s="20">
        <v>135040.82</v>
      </c>
      <c r="O228" s="20">
        <v>135040.82</v>
      </c>
    </row>
    <row r="229" spans="1:15" x14ac:dyDescent="0.25">
      <c r="A229" s="14" t="str">
        <f>MID(Tabla1[[#This Row],[Org 2]],1,2)</f>
        <v>02</v>
      </c>
      <c r="B229" s="22" t="s">
        <v>97</v>
      </c>
      <c r="C229" s="22" t="s">
        <v>99</v>
      </c>
      <c r="D229" s="15" t="str">
        <f>VLOOKUP(Tabla1[[#This Row],[Prog.]],Hoja2!B:C,2,FALSE)</f>
        <v>Planificación y gestión del patrimonio</v>
      </c>
      <c r="E229" s="16" t="str">
        <f t="shared" si="6"/>
        <v>1</v>
      </c>
      <c r="F229" s="16" t="str">
        <f t="shared" si="7"/>
        <v>12</v>
      </c>
      <c r="G229" s="18">
        <v>12001</v>
      </c>
      <c r="H229" s="19" t="s">
        <v>412</v>
      </c>
      <c r="I229" s="20">
        <v>40647</v>
      </c>
      <c r="J229" s="20">
        <v>0</v>
      </c>
      <c r="K229" s="20">
        <v>40647</v>
      </c>
      <c r="L229" s="20">
        <v>31000</v>
      </c>
      <c r="M229" s="20">
        <v>31000</v>
      </c>
      <c r="N229" s="20">
        <v>19278.13</v>
      </c>
      <c r="O229" s="20">
        <v>19278.13</v>
      </c>
    </row>
    <row r="230" spans="1:15" x14ac:dyDescent="0.25">
      <c r="A230" s="14" t="str">
        <f>MID(Tabla1[[#This Row],[Org 2]],1,2)</f>
        <v>02</v>
      </c>
      <c r="B230" s="22" t="s">
        <v>97</v>
      </c>
      <c r="C230" s="22" t="s">
        <v>99</v>
      </c>
      <c r="D230" s="15" t="str">
        <f>VLOOKUP(Tabla1[[#This Row],[Prog.]],Hoja2!B:C,2,FALSE)</f>
        <v>Planificación y gestión del patrimonio</v>
      </c>
      <c r="E230" s="16" t="str">
        <f t="shared" si="6"/>
        <v>1</v>
      </c>
      <c r="F230" s="16" t="str">
        <f t="shared" si="7"/>
        <v>12</v>
      </c>
      <c r="G230" s="18">
        <v>12003</v>
      </c>
      <c r="H230" s="19" t="s">
        <v>413</v>
      </c>
      <c r="I230" s="20">
        <v>133998</v>
      </c>
      <c r="J230" s="20">
        <v>0</v>
      </c>
      <c r="K230" s="20">
        <v>133998</v>
      </c>
      <c r="L230" s="20">
        <v>106085</v>
      </c>
      <c r="M230" s="20">
        <v>106085</v>
      </c>
      <c r="N230" s="20">
        <v>85639.76</v>
      </c>
      <c r="O230" s="20">
        <v>85639.76</v>
      </c>
    </row>
    <row r="231" spans="1:15" x14ac:dyDescent="0.25">
      <c r="A231" s="14" t="str">
        <f>MID(Tabla1[[#This Row],[Org 2]],1,2)</f>
        <v>02</v>
      </c>
      <c r="B231" s="22" t="s">
        <v>97</v>
      </c>
      <c r="C231" s="22" t="s">
        <v>99</v>
      </c>
      <c r="D231" s="15" t="str">
        <f>VLOOKUP(Tabla1[[#This Row],[Prog.]],Hoja2!B:C,2,FALSE)</f>
        <v>Planificación y gestión del patrimonio</v>
      </c>
      <c r="E231" s="16" t="str">
        <f t="shared" si="6"/>
        <v>1</v>
      </c>
      <c r="F231" s="16" t="str">
        <f t="shared" si="7"/>
        <v>12</v>
      </c>
      <c r="G231" s="18">
        <v>12004</v>
      </c>
      <c r="H231" s="19" t="s">
        <v>414</v>
      </c>
      <c r="I231" s="20">
        <v>51628</v>
      </c>
      <c r="J231" s="20">
        <v>0</v>
      </c>
      <c r="K231" s="20">
        <v>51628</v>
      </c>
      <c r="L231" s="20">
        <v>53322</v>
      </c>
      <c r="M231" s="20">
        <v>53322</v>
      </c>
      <c r="N231" s="20">
        <v>21241.26</v>
      </c>
      <c r="O231" s="20">
        <v>21241.26</v>
      </c>
    </row>
    <row r="232" spans="1:15" x14ac:dyDescent="0.25">
      <c r="A232" s="14" t="str">
        <f>MID(Tabla1[[#This Row],[Org 2]],1,2)</f>
        <v>02</v>
      </c>
      <c r="B232" s="22" t="s">
        <v>97</v>
      </c>
      <c r="C232" s="22" t="s">
        <v>99</v>
      </c>
      <c r="D232" s="15" t="str">
        <f>VLOOKUP(Tabla1[[#This Row],[Prog.]],Hoja2!B:C,2,FALSE)</f>
        <v>Planificación y gestión del patrimonio</v>
      </c>
      <c r="E232" s="16" t="str">
        <f t="shared" si="6"/>
        <v>1</v>
      </c>
      <c r="F232" s="16" t="str">
        <f t="shared" si="7"/>
        <v>12</v>
      </c>
      <c r="G232" s="18">
        <v>12006</v>
      </c>
      <c r="H232" s="19" t="s">
        <v>415</v>
      </c>
      <c r="I232" s="20">
        <v>101477</v>
      </c>
      <c r="J232" s="20">
        <v>0</v>
      </c>
      <c r="K232" s="20">
        <v>101477</v>
      </c>
      <c r="L232" s="20">
        <v>90000</v>
      </c>
      <c r="M232" s="20">
        <v>90000</v>
      </c>
      <c r="N232" s="20">
        <v>65759.839999999997</v>
      </c>
      <c r="O232" s="20">
        <v>65759.839999999997</v>
      </c>
    </row>
    <row r="233" spans="1:15" x14ac:dyDescent="0.25">
      <c r="A233" s="14" t="str">
        <f>MID(Tabla1[[#This Row],[Org 2]],1,2)</f>
        <v>02</v>
      </c>
      <c r="B233" s="22" t="s">
        <v>97</v>
      </c>
      <c r="C233" s="22" t="s">
        <v>99</v>
      </c>
      <c r="D233" s="15" t="str">
        <f>VLOOKUP(Tabla1[[#This Row],[Prog.]],Hoja2!B:C,2,FALSE)</f>
        <v>Planificación y gestión del patrimonio</v>
      </c>
      <c r="E233" s="16" t="str">
        <f t="shared" si="6"/>
        <v>1</v>
      </c>
      <c r="F233" s="16" t="str">
        <f t="shared" si="7"/>
        <v>12</v>
      </c>
      <c r="G233" s="18">
        <v>12100</v>
      </c>
      <c r="H233" s="19" t="s">
        <v>416</v>
      </c>
      <c r="I233" s="20">
        <v>300988</v>
      </c>
      <c r="J233" s="20">
        <v>0</v>
      </c>
      <c r="K233" s="20">
        <v>300988</v>
      </c>
      <c r="L233" s="20">
        <v>169613</v>
      </c>
      <c r="M233" s="20">
        <v>169613</v>
      </c>
      <c r="N233" s="20">
        <v>162849.01</v>
      </c>
      <c r="O233" s="20">
        <v>162849.01</v>
      </c>
    </row>
    <row r="234" spans="1:15" x14ac:dyDescent="0.25">
      <c r="A234" s="14" t="str">
        <f>MID(Tabla1[[#This Row],[Org 2]],1,2)</f>
        <v>02</v>
      </c>
      <c r="B234" s="22" t="s">
        <v>97</v>
      </c>
      <c r="C234" s="22" t="s">
        <v>99</v>
      </c>
      <c r="D234" s="15" t="str">
        <f>VLOOKUP(Tabla1[[#This Row],[Prog.]],Hoja2!B:C,2,FALSE)</f>
        <v>Planificación y gestión del patrimonio</v>
      </c>
      <c r="E234" s="16" t="str">
        <f t="shared" si="6"/>
        <v>1</v>
      </c>
      <c r="F234" s="16" t="str">
        <f t="shared" si="7"/>
        <v>12</v>
      </c>
      <c r="G234" s="18">
        <v>12101</v>
      </c>
      <c r="H234" s="19" t="s">
        <v>417</v>
      </c>
      <c r="I234" s="20">
        <v>751412</v>
      </c>
      <c r="J234" s="20">
        <v>0</v>
      </c>
      <c r="K234" s="20">
        <v>751412</v>
      </c>
      <c r="L234" s="20">
        <v>526608</v>
      </c>
      <c r="M234" s="20">
        <v>526608</v>
      </c>
      <c r="N234" s="20">
        <v>441534.69</v>
      </c>
      <c r="O234" s="20">
        <v>441534.69</v>
      </c>
    </row>
    <row r="235" spans="1:15" x14ac:dyDescent="0.25">
      <c r="A235" s="14" t="str">
        <f>MID(Tabla1[[#This Row],[Org 2]],1,2)</f>
        <v>02</v>
      </c>
      <c r="B235" s="22" t="s">
        <v>97</v>
      </c>
      <c r="C235" s="22" t="s">
        <v>99</v>
      </c>
      <c r="D235" s="15" t="str">
        <f>VLOOKUP(Tabla1[[#This Row],[Prog.]],Hoja2!B:C,2,FALSE)</f>
        <v>Planificación y gestión del patrimonio</v>
      </c>
      <c r="E235" s="16" t="str">
        <f t="shared" si="6"/>
        <v>1</v>
      </c>
      <c r="F235" s="16" t="str">
        <f t="shared" si="7"/>
        <v>12</v>
      </c>
      <c r="G235" s="18">
        <v>12103</v>
      </c>
      <c r="H235" s="19" t="s">
        <v>418</v>
      </c>
      <c r="I235" s="20">
        <v>49218</v>
      </c>
      <c r="J235" s="20">
        <v>0</v>
      </c>
      <c r="K235" s="20">
        <v>49218</v>
      </c>
      <c r="L235" s="20">
        <v>42839.199999999997</v>
      </c>
      <c r="M235" s="20">
        <v>42839.199999999997</v>
      </c>
      <c r="N235" s="20">
        <v>36376.639999999999</v>
      </c>
      <c r="O235" s="20">
        <v>36376.639999999999</v>
      </c>
    </row>
    <row r="236" spans="1:15" x14ac:dyDescent="0.25">
      <c r="A236" s="14" t="str">
        <f>MID(Tabla1[[#This Row],[Org 2]],1,2)</f>
        <v>02</v>
      </c>
      <c r="B236" s="22" t="s">
        <v>97</v>
      </c>
      <c r="C236" s="22" t="s">
        <v>99</v>
      </c>
      <c r="D236" s="15" t="str">
        <f>VLOOKUP(Tabla1[[#This Row],[Prog.]],Hoja2!B:C,2,FALSE)</f>
        <v>Planificación y gestión del patrimonio</v>
      </c>
      <c r="E236" s="16" t="str">
        <f t="shared" si="6"/>
        <v>1</v>
      </c>
      <c r="F236" s="16" t="str">
        <f t="shared" si="7"/>
        <v>13</v>
      </c>
      <c r="G236" s="18">
        <v>13000</v>
      </c>
      <c r="H236" s="19" t="s">
        <v>410</v>
      </c>
      <c r="I236" s="20">
        <v>38249</v>
      </c>
      <c r="J236" s="20">
        <v>0</v>
      </c>
      <c r="K236" s="20">
        <v>38249</v>
      </c>
      <c r="L236" s="20">
        <v>25000</v>
      </c>
      <c r="M236" s="20">
        <v>25000</v>
      </c>
      <c r="N236" s="20">
        <v>24957.72</v>
      </c>
      <c r="O236" s="20">
        <v>24957.72</v>
      </c>
    </row>
    <row r="237" spans="1:15" x14ac:dyDescent="0.25">
      <c r="A237" s="14" t="str">
        <f>MID(Tabla1[[#This Row],[Org 2]],1,2)</f>
        <v>02</v>
      </c>
      <c r="B237" s="22" t="s">
        <v>97</v>
      </c>
      <c r="C237" s="22" t="s">
        <v>99</v>
      </c>
      <c r="D237" s="15" t="str">
        <f>VLOOKUP(Tabla1[[#This Row],[Prog.]],Hoja2!B:C,2,FALSE)</f>
        <v>Planificación y gestión del patrimonio</v>
      </c>
      <c r="E237" s="16" t="str">
        <f t="shared" si="6"/>
        <v>1</v>
      </c>
      <c r="F237" s="16" t="str">
        <f t="shared" si="7"/>
        <v>13</v>
      </c>
      <c r="G237" s="18">
        <v>13002</v>
      </c>
      <c r="H237" s="19" t="s">
        <v>419</v>
      </c>
      <c r="I237" s="20">
        <v>33605</v>
      </c>
      <c r="J237" s="20">
        <v>0</v>
      </c>
      <c r="K237" s="20">
        <v>33605</v>
      </c>
      <c r="L237" s="20">
        <v>25270.400000000001</v>
      </c>
      <c r="M237" s="20">
        <v>25270.400000000001</v>
      </c>
      <c r="N237" s="20">
        <v>22009.22</v>
      </c>
      <c r="O237" s="20">
        <v>22009.22</v>
      </c>
    </row>
    <row r="238" spans="1:15" x14ac:dyDescent="0.25">
      <c r="A238" s="14" t="str">
        <f>MID(Tabla1[[#This Row],[Org 2]],1,2)</f>
        <v>02</v>
      </c>
      <c r="B238" s="22" t="s">
        <v>97</v>
      </c>
      <c r="C238" s="22" t="s">
        <v>99</v>
      </c>
      <c r="D238" s="15" t="str">
        <f>VLOOKUP(Tabla1[[#This Row],[Prog.]],Hoja2!B:C,2,FALSE)</f>
        <v>Planificación y gestión del patrimonio</v>
      </c>
      <c r="E238" s="16" t="str">
        <f t="shared" si="6"/>
        <v>2</v>
      </c>
      <c r="F238" s="16" t="str">
        <f t="shared" si="7"/>
        <v>20</v>
      </c>
      <c r="G238" s="18">
        <v>203</v>
      </c>
      <c r="H238" s="19" t="s">
        <v>422</v>
      </c>
      <c r="I238" s="20">
        <v>2250</v>
      </c>
      <c r="J238" s="20">
        <v>0</v>
      </c>
      <c r="K238" s="20">
        <v>2250</v>
      </c>
      <c r="L238" s="20">
        <v>0</v>
      </c>
      <c r="M238" s="20">
        <v>0</v>
      </c>
      <c r="N238" s="20">
        <v>0</v>
      </c>
      <c r="O238" s="20">
        <v>0</v>
      </c>
    </row>
    <row r="239" spans="1:15" x14ac:dyDescent="0.25">
      <c r="A239" s="14" t="str">
        <f>MID(Tabla1[[#This Row],[Org 2]],1,2)</f>
        <v>02</v>
      </c>
      <c r="B239" s="22" t="s">
        <v>97</v>
      </c>
      <c r="C239" s="22" t="s">
        <v>99</v>
      </c>
      <c r="D239" s="15" t="str">
        <f>VLOOKUP(Tabla1[[#This Row],[Prog.]],Hoja2!B:C,2,FALSE)</f>
        <v>Planificación y gestión del patrimonio</v>
      </c>
      <c r="E239" s="16" t="str">
        <f t="shared" si="6"/>
        <v>2</v>
      </c>
      <c r="F239" s="16" t="str">
        <f t="shared" si="7"/>
        <v>20</v>
      </c>
      <c r="G239" s="18">
        <v>206</v>
      </c>
      <c r="H239" s="19" t="s">
        <v>503</v>
      </c>
      <c r="I239" s="20">
        <v>9000</v>
      </c>
      <c r="J239" s="20">
        <v>0</v>
      </c>
      <c r="K239" s="20">
        <v>9000</v>
      </c>
      <c r="L239" s="20">
        <v>0</v>
      </c>
      <c r="M239" s="20">
        <v>0</v>
      </c>
      <c r="N239" s="20">
        <v>0</v>
      </c>
      <c r="O239" s="20">
        <v>0</v>
      </c>
    </row>
    <row r="240" spans="1:15" x14ac:dyDescent="0.25">
      <c r="A240" s="14" t="str">
        <f>MID(Tabla1[[#This Row],[Org 2]],1,2)</f>
        <v>02</v>
      </c>
      <c r="B240" s="22" t="s">
        <v>97</v>
      </c>
      <c r="C240" s="22" t="s">
        <v>99</v>
      </c>
      <c r="D240" s="15" t="str">
        <f>VLOOKUP(Tabla1[[#This Row],[Prog.]],Hoja2!B:C,2,FALSE)</f>
        <v>Planificación y gestión del patrimonio</v>
      </c>
      <c r="E240" s="16" t="str">
        <f t="shared" si="6"/>
        <v>2</v>
      </c>
      <c r="F240" s="16" t="str">
        <f t="shared" si="7"/>
        <v>22</v>
      </c>
      <c r="G240" s="18">
        <v>22602</v>
      </c>
      <c r="H240" s="19" t="s">
        <v>434</v>
      </c>
      <c r="I240" s="20">
        <v>4000</v>
      </c>
      <c r="J240" s="20">
        <v>0</v>
      </c>
      <c r="K240" s="20">
        <v>4000</v>
      </c>
      <c r="L240" s="20">
        <v>1135.0999999999999</v>
      </c>
      <c r="M240" s="20">
        <v>1135.0999999999999</v>
      </c>
      <c r="N240" s="20">
        <v>1135.07</v>
      </c>
      <c r="O240" s="20">
        <v>1135.07</v>
      </c>
    </row>
    <row r="241" spans="1:15" x14ac:dyDescent="0.25">
      <c r="A241" s="14" t="str">
        <f>MID(Tabla1[[#This Row],[Org 2]],1,2)</f>
        <v>02</v>
      </c>
      <c r="B241" s="22" t="s">
        <v>97</v>
      </c>
      <c r="C241" s="22" t="s">
        <v>99</v>
      </c>
      <c r="D241" s="15" t="str">
        <f>VLOOKUP(Tabla1[[#This Row],[Prog.]],Hoja2!B:C,2,FALSE)</f>
        <v>Planificación y gestión del patrimonio</v>
      </c>
      <c r="E241" s="16" t="str">
        <f t="shared" si="6"/>
        <v>2</v>
      </c>
      <c r="F241" s="16" t="str">
        <f t="shared" si="7"/>
        <v>22</v>
      </c>
      <c r="G241" s="18">
        <v>22606</v>
      </c>
      <c r="H241" s="19" t="s">
        <v>435</v>
      </c>
      <c r="I241" s="20">
        <v>4000</v>
      </c>
      <c r="J241" s="20">
        <v>0</v>
      </c>
      <c r="K241" s="20">
        <v>4000</v>
      </c>
      <c r="L241" s="20">
        <v>0</v>
      </c>
      <c r="M241" s="20">
        <v>0</v>
      </c>
      <c r="N241" s="20">
        <v>0</v>
      </c>
      <c r="O241" s="20">
        <v>0</v>
      </c>
    </row>
    <row r="242" spans="1:15" x14ac:dyDescent="0.25">
      <c r="A242" s="14" t="str">
        <f>MID(Tabla1[[#This Row],[Org 2]],1,2)</f>
        <v>02</v>
      </c>
      <c r="B242" s="22" t="s">
        <v>97</v>
      </c>
      <c r="C242" s="22" t="s">
        <v>99</v>
      </c>
      <c r="D242" s="15" t="str">
        <f>VLOOKUP(Tabla1[[#This Row],[Prog.]],Hoja2!B:C,2,FALSE)</f>
        <v>Planificación y gestión del patrimonio</v>
      </c>
      <c r="E242" s="16" t="str">
        <f t="shared" si="6"/>
        <v>2</v>
      </c>
      <c r="F242" s="16" t="str">
        <f t="shared" si="7"/>
        <v>22</v>
      </c>
      <c r="G242" s="18">
        <v>22699</v>
      </c>
      <c r="H242" s="19" t="s">
        <v>437</v>
      </c>
      <c r="I242" s="20">
        <v>2000</v>
      </c>
      <c r="J242" s="20">
        <v>0</v>
      </c>
      <c r="K242" s="20">
        <v>2000</v>
      </c>
      <c r="L242" s="20">
        <v>2790.97</v>
      </c>
      <c r="M242" s="20">
        <v>2790.97</v>
      </c>
      <c r="N242" s="20">
        <v>2790.97</v>
      </c>
      <c r="O242" s="20">
        <v>2790.97</v>
      </c>
    </row>
    <row r="243" spans="1:15" x14ac:dyDescent="0.25">
      <c r="A243" s="14" t="str">
        <f>MID(Tabla1[[#This Row],[Org 2]],1,2)</f>
        <v>02</v>
      </c>
      <c r="B243" s="22" t="s">
        <v>97</v>
      </c>
      <c r="C243" s="22" t="s">
        <v>99</v>
      </c>
      <c r="D243" s="15" t="str">
        <f>VLOOKUP(Tabla1[[#This Row],[Prog.]],Hoja2!B:C,2,FALSE)</f>
        <v>Planificación y gestión del patrimonio</v>
      </c>
      <c r="E243" s="16" t="str">
        <f t="shared" si="6"/>
        <v>2</v>
      </c>
      <c r="F243" s="16" t="str">
        <f t="shared" si="7"/>
        <v>22</v>
      </c>
      <c r="G243" s="18">
        <v>22706</v>
      </c>
      <c r="H243" s="19" t="s">
        <v>439</v>
      </c>
      <c r="I243" s="20">
        <v>56000</v>
      </c>
      <c r="J243" s="20">
        <v>-8027.97</v>
      </c>
      <c r="K243" s="20">
        <v>47972.03</v>
      </c>
      <c r="L243" s="20">
        <v>24921.32</v>
      </c>
      <c r="M243" s="20">
        <v>24921.32</v>
      </c>
      <c r="N243" s="20">
        <v>17980.599999999999</v>
      </c>
      <c r="O243" s="20">
        <v>17980.599999999999</v>
      </c>
    </row>
    <row r="244" spans="1:15" x14ac:dyDescent="0.25">
      <c r="A244" s="14" t="str">
        <f>MID(Tabla1[[#This Row],[Org 2]],1,2)</f>
        <v>02</v>
      </c>
      <c r="B244" s="22" t="s">
        <v>97</v>
      </c>
      <c r="C244" s="22" t="s">
        <v>99</v>
      </c>
      <c r="D244" s="15" t="str">
        <f>VLOOKUP(Tabla1[[#This Row],[Prog.]],Hoja2!B:C,2,FALSE)</f>
        <v>Planificación y gestión del patrimonio</v>
      </c>
      <c r="E244" s="16" t="str">
        <f t="shared" si="6"/>
        <v>2</v>
      </c>
      <c r="F244" s="16" t="str">
        <f t="shared" si="7"/>
        <v>22</v>
      </c>
      <c r="G244" s="18">
        <v>22799</v>
      </c>
      <c r="H244" s="19" t="s">
        <v>440</v>
      </c>
      <c r="I244" s="20">
        <v>32000</v>
      </c>
      <c r="J244" s="20">
        <v>0</v>
      </c>
      <c r="K244" s="20">
        <v>32000</v>
      </c>
      <c r="L244" s="20">
        <v>24187.9</v>
      </c>
      <c r="M244" s="20">
        <v>24187.9</v>
      </c>
      <c r="N244" s="20">
        <v>18137.900000000001</v>
      </c>
      <c r="O244" s="20">
        <v>18137.900000000001</v>
      </c>
    </row>
    <row r="245" spans="1:15" x14ac:dyDescent="0.25">
      <c r="A245" s="14" t="str">
        <f>MID(Tabla1[[#This Row],[Org 2]],1,2)</f>
        <v>02</v>
      </c>
      <c r="B245" s="22" t="s">
        <v>97</v>
      </c>
      <c r="C245" s="23" t="s">
        <v>99</v>
      </c>
      <c r="D245" s="15" t="str">
        <f>VLOOKUP(Tabla1[[#This Row],[Prog.]],Hoja2!B:C,2,FALSE)</f>
        <v>Planificación y gestión del patrimonio</v>
      </c>
      <c r="E245" s="16" t="str">
        <f t="shared" si="6"/>
        <v>2</v>
      </c>
      <c r="F245" s="16" t="str">
        <f t="shared" si="7"/>
        <v>23</v>
      </c>
      <c r="G245" s="24">
        <v>23020</v>
      </c>
      <c r="H245" s="24" t="s">
        <v>441</v>
      </c>
      <c r="I245" s="25">
        <v>500</v>
      </c>
      <c r="J245" s="25">
        <v>0</v>
      </c>
      <c r="K245" s="25">
        <v>500</v>
      </c>
      <c r="L245" s="25">
        <v>0</v>
      </c>
      <c r="M245" s="25">
        <v>0</v>
      </c>
      <c r="N245" s="25">
        <v>0</v>
      </c>
      <c r="O245" s="25">
        <v>0</v>
      </c>
    </row>
    <row r="246" spans="1:15" x14ac:dyDescent="0.25">
      <c r="A246" s="14" t="str">
        <f>MID(Tabla1[[#This Row],[Org 2]],1,2)</f>
        <v>02</v>
      </c>
      <c r="B246" s="22" t="s">
        <v>97</v>
      </c>
      <c r="C246" s="22" t="s">
        <v>99</v>
      </c>
      <c r="D246" s="15" t="str">
        <f>VLOOKUP(Tabla1[[#This Row],[Prog.]],Hoja2!B:C,2,FALSE)</f>
        <v>Planificación y gestión del patrimonio</v>
      </c>
      <c r="E246" s="16" t="str">
        <f t="shared" si="6"/>
        <v>2</v>
      </c>
      <c r="F246" s="16" t="str">
        <f t="shared" si="7"/>
        <v>23</v>
      </c>
      <c r="G246" s="18">
        <v>23120</v>
      </c>
      <c r="H246" s="19" t="s">
        <v>442</v>
      </c>
      <c r="I246" s="20">
        <v>500</v>
      </c>
      <c r="J246" s="20">
        <v>0</v>
      </c>
      <c r="K246" s="20">
        <v>500</v>
      </c>
      <c r="L246" s="20">
        <v>0</v>
      </c>
      <c r="M246" s="20">
        <v>0</v>
      </c>
      <c r="N246" s="20">
        <v>0</v>
      </c>
      <c r="O246" s="20">
        <v>0</v>
      </c>
    </row>
    <row r="247" spans="1:15" x14ac:dyDescent="0.25">
      <c r="A247" s="14" t="str">
        <f>MID(Tabla1[[#This Row],[Org 2]],1,2)</f>
        <v>02</v>
      </c>
      <c r="B247" s="22" t="s">
        <v>97</v>
      </c>
      <c r="C247" s="22" t="s">
        <v>99</v>
      </c>
      <c r="D247" s="15" t="str">
        <f>VLOOKUP(Tabla1[[#This Row],[Prog.]],Hoja2!B:C,2,FALSE)</f>
        <v>Planificación y gestión del patrimonio</v>
      </c>
      <c r="E247" s="16" t="str">
        <f t="shared" si="6"/>
        <v>6</v>
      </c>
      <c r="F247" s="16" t="str">
        <f t="shared" si="7"/>
        <v>60</v>
      </c>
      <c r="G247" s="18">
        <v>600</v>
      </c>
      <c r="H247" s="19" t="s">
        <v>504</v>
      </c>
      <c r="I247" s="20">
        <v>1881000</v>
      </c>
      <c r="J247" s="20">
        <v>669103.76</v>
      </c>
      <c r="K247" s="20">
        <v>2550103.7599999998</v>
      </c>
      <c r="L247" s="20">
        <v>631090.42000000004</v>
      </c>
      <c r="M247" s="20">
        <v>628090.42000000004</v>
      </c>
      <c r="N247" s="20">
        <v>563052.53</v>
      </c>
      <c r="O247" s="20">
        <v>498014.63</v>
      </c>
    </row>
    <row r="248" spans="1:15" x14ac:dyDescent="0.25">
      <c r="A248" s="14" t="str">
        <f>MID(Tabla1[[#This Row],[Org 2]],1,2)</f>
        <v>02</v>
      </c>
      <c r="B248" s="22" t="s">
        <v>97</v>
      </c>
      <c r="C248" s="22" t="s">
        <v>99</v>
      </c>
      <c r="D248" s="15" t="str">
        <f>VLOOKUP(Tabla1[[#This Row],[Prog.]],Hoja2!B:C,2,FALSE)</f>
        <v>Planificación y gestión del patrimonio</v>
      </c>
      <c r="E248" s="16" t="str">
        <f t="shared" si="6"/>
        <v>6</v>
      </c>
      <c r="F248" s="16" t="str">
        <f t="shared" si="7"/>
        <v>60</v>
      </c>
      <c r="G248" s="18">
        <v>609</v>
      </c>
      <c r="H248" s="19" t="s">
        <v>505</v>
      </c>
      <c r="I248" s="20">
        <v>4536871</v>
      </c>
      <c r="J248" s="20">
        <v>20374.490000000002</v>
      </c>
      <c r="K248" s="20">
        <v>4557245.49</v>
      </c>
      <c r="L248" s="20">
        <v>1266129.6299999999</v>
      </c>
      <c r="M248" s="20">
        <v>1239747.49</v>
      </c>
      <c r="N248" s="20">
        <v>338426.49</v>
      </c>
      <c r="O248" s="20">
        <v>252231.8</v>
      </c>
    </row>
    <row r="249" spans="1:15" x14ac:dyDescent="0.25">
      <c r="A249" s="14" t="str">
        <f>MID(Tabla1[[#This Row],[Org 2]],1,2)</f>
        <v>02</v>
      </c>
      <c r="B249" s="22" t="s">
        <v>97</v>
      </c>
      <c r="C249" s="22" t="s">
        <v>99</v>
      </c>
      <c r="D249" s="15" t="str">
        <f>VLOOKUP(Tabla1[[#This Row],[Prog.]],Hoja2!B:C,2,FALSE)</f>
        <v>Planificación y gestión del patrimonio</v>
      </c>
      <c r="E249" s="16" t="str">
        <f t="shared" si="6"/>
        <v>6</v>
      </c>
      <c r="F249" s="16" t="str">
        <f t="shared" si="7"/>
        <v>61</v>
      </c>
      <c r="G249" s="18">
        <v>619</v>
      </c>
      <c r="H249" s="19" t="s">
        <v>497</v>
      </c>
      <c r="I249" s="20">
        <v>1126827</v>
      </c>
      <c r="J249" s="20">
        <v>312266.71999999997</v>
      </c>
      <c r="K249" s="20">
        <v>1439093.72</v>
      </c>
      <c r="L249" s="20">
        <v>1439093.67</v>
      </c>
      <c r="M249" s="20">
        <v>1325955.05</v>
      </c>
      <c r="N249" s="20">
        <v>0</v>
      </c>
      <c r="O249" s="20">
        <v>0</v>
      </c>
    </row>
    <row r="250" spans="1:15" x14ac:dyDescent="0.25">
      <c r="A250" s="14" t="str">
        <f>MID(Tabla1[[#This Row],[Org 2]],1,2)</f>
        <v>02</v>
      </c>
      <c r="B250" s="22" t="s">
        <v>97</v>
      </c>
      <c r="C250" s="22" t="s">
        <v>138</v>
      </c>
      <c r="D250" s="15" t="str">
        <f>VLOOKUP(Tabla1[[#This Row],[Prog.]],Hoja2!B:C,2,FALSE)</f>
        <v xml:space="preserve">Licencias urbanísticas </v>
      </c>
      <c r="E250" s="16" t="str">
        <f t="shared" si="6"/>
        <v>1</v>
      </c>
      <c r="F250" s="16" t="str">
        <f t="shared" si="7"/>
        <v>12</v>
      </c>
      <c r="G250" s="18">
        <v>12000</v>
      </c>
      <c r="H250" s="19" t="s">
        <v>411</v>
      </c>
      <c r="I250" s="20">
        <v>180977</v>
      </c>
      <c r="J250" s="20">
        <v>0</v>
      </c>
      <c r="K250" s="20">
        <v>180977</v>
      </c>
      <c r="L250" s="20">
        <v>180000</v>
      </c>
      <c r="M250" s="20">
        <v>180000</v>
      </c>
      <c r="N250" s="20">
        <v>101538.61</v>
      </c>
      <c r="O250" s="20">
        <v>101538.61</v>
      </c>
    </row>
    <row r="251" spans="1:15" x14ac:dyDescent="0.25">
      <c r="A251" s="14" t="str">
        <f>MID(Tabla1[[#This Row],[Org 2]],1,2)</f>
        <v>02</v>
      </c>
      <c r="B251" s="22" t="s">
        <v>97</v>
      </c>
      <c r="C251" s="22" t="s">
        <v>138</v>
      </c>
      <c r="D251" s="15" t="str">
        <f>VLOOKUP(Tabla1[[#This Row],[Prog.]],Hoja2!B:C,2,FALSE)</f>
        <v xml:space="preserve">Licencias urbanísticas </v>
      </c>
      <c r="E251" s="16" t="str">
        <f t="shared" si="6"/>
        <v>1</v>
      </c>
      <c r="F251" s="16" t="str">
        <f t="shared" si="7"/>
        <v>12</v>
      </c>
      <c r="G251" s="18">
        <v>12001</v>
      </c>
      <c r="H251" s="19" t="s">
        <v>412</v>
      </c>
      <c r="I251" s="20">
        <v>127242</v>
      </c>
      <c r="J251" s="20">
        <v>0</v>
      </c>
      <c r="K251" s="20">
        <v>127242</v>
      </c>
      <c r="L251" s="20">
        <v>125430</v>
      </c>
      <c r="M251" s="20">
        <v>125430</v>
      </c>
      <c r="N251" s="20">
        <v>81768.05</v>
      </c>
      <c r="O251" s="20">
        <v>81768.05</v>
      </c>
    </row>
    <row r="252" spans="1:15" x14ac:dyDescent="0.25">
      <c r="A252" s="14" t="str">
        <f>MID(Tabla1[[#This Row],[Org 2]],1,2)</f>
        <v>02</v>
      </c>
      <c r="B252" s="22" t="s">
        <v>97</v>
      </c>
      <c r="C252" s="22" t="s">
        <v>138</v>
      </c>
      <c r="D252" s="15" t="str">
        <f>VLOOKUP(Tabla1[[#This Row],[Prog.]],Hoja2!B:C,2,FALSE)</f>
        <v xml:space="preserve">Licencias urbanísticas </v>
      </c>
      <c r="E252" s="16" t="str">
        <f t="shared" si="6"/>
        <v>1</v>
      </c>
      <c r="F252" s="16" t="str">
        <f t="shared" si="7"/>
        <v>12</v>
      </c>
      <c r="G252" s="18">
        <v>12003</v>
      </c>
      <c r="H252" s="19" t="s">
        <v>413</v>
      </c>
      <c r="I252" s="20">
        <v>158362</v>
      </c>
      <c r="J252" s="20">
        <v>0</v>
      </c>
      <c r="K252" s="20">
        <v>158362</v>
      </c>
      <c r="L252" s="20">
        <v>100000</v>
      </c>
      <c r="M252" s="20">
        <v>100000</v>
      </c>
      <c r="N252" s="20">
        <v>76799.710000000006</v>
      </c>
      <c r="O252" s="20">
        <v>76799.710000000006</v>
      </c>
    </row>
    <row r="253" spans="1:15" x14ac:dyDescent="0.25">
      <c r="A253" s="14" t="str">
        <f>MID(Tabla1[[#This Row],[Org 2]],1,2)</f>
        <v>02</v>
      </c>
      <c r="B253" s="22" t="s">
        <v>97</v>
      </c>
      <c r="C253" s="22" t="s">
        <v>138</v>
      </c>
      <c r="D253" s="15" t="str">
        <f>VLOOKUP(Tabla1[[#This Row],[Prog.]],Hoja2!B:C,2,FALSE)</f>
        <v xml:space="preserve">Licencias urbanísticas </v>
      </c>
      <c r="E253" s="16" t="str">
        <f t="shared" si="6"/>
        <v>1</v>
      </c>
      <c r="F253" s="16" t="str">
        <f t="shared" si="7"/>
        <v>12</v>
      </c>
      <c r="G253" s="18">
        <v>12004</v>
      </c>
      <c r="H253" s="19" t="s">
        <v>414</v>
      </c>
      <c r="I253" s="20">
        <v>103255</v>
      </c>
      <c r="J253" s="20">
        <v>0</v>
      </c>
      <c r="K253" s="20">
        <v>103255</v>
      </c>
      <c r="L253" s="20">
        <v>112822</v>
      </c>
      <c r="M253" s="20">
        <v>112822</v>
      </c>
      <c r="N253" s="20">
        <v>59262.71</v>
      </c>
      <c r="O253" s="20">
        <v>59262.71</v>
      </c>
    </row>
    <row r="254" spans="1:15" x14ac:dyDescent="0.25">
      <c r="A254" s="14" t="str">
        <f>MID(Tabla1[[#This Row],[Org 2]],1,2)</f>
        <v>02</v>
      </c>
      <c r="B254" s="22" t="s">
        <v>97</v>
      </c>
      <c r="C254" s="22" t="s">
        <v>138</v>
      </c>
      <c r="D254" s="15" t="str">
        <f>VLOOKUP(Tabla1[[#This Row],[Prog.]],Hoja2!B:C,2,FALSE)</f>
        <v xml:space="preserve">Licencias urbanísticas </v>
      </c>
      <c r="E254" s="16" t="str">
        <f t="shared" si="6"/>
        <v>1</v>
      </c>
      <c r="F254" s="16" t="str">
        <f t="shared" si="7"/>
        <v>12</v>
      </c>
      <c r="G254" s="18">
        <v>12006</v>
      </c>
      <c r="H254" s="19" t="s">
        <v>415</v>
      </c>
      <c r="I254" s="20">
        <v>105336</v>
      </c>
      <c r="J254" s="20">
        <v>0</v>
      </c>
      <c r="K254" s="20">
        <v>105336</v>
      </c>
      <c r="L254" s="20">
        <v>94000</v>
      </c>
      <c r="M254" s="20">
        <v>94000</v>
      </c>
      <c r="N254" s="20">
        <v>65569.05</v>
      </c>
      <c r="O254" s="20">
        <v>65569.05</v>
      </c>
    </row>
    <row r="255" spans="1:15" x14ac:dyDescent="0.25">
      <c r="A255" s="14" t="str">
        <f>MID(Tabla1[[#This Row],[Org 2]],1,2)</f>
        <v>02</v>
      </c>
      <c r="B255" s="22" t="s">
        <v>97</v>
      </c>
      <c r="C255" s="22" t="s">
        <v>138</v>
      </c>
      <c r="D255" s="15" t="str">
        <f>VLOOKUP(Tabla1[[#This Row],[Prog.]],Hoja2!B:C,2,FALSE)</f>
        <v xml:space="preserve">Licencias urbanísticas </v>
      </c>
      <c r="E255" s="16" t="str">
        <f t="shared" si="6"/>
        <v>1</v>
      </c>
      <c r="F255" s="16" t="str">
        <f t="shared" si="7"/>
        <v>12</v>
      </c>
      <c r="G255" s="18">
        <v>12100</v>
      </c>
      <c r="H255" s="19" t="s">
        <v>416</v>
      </c>
      <c r="I255" s="20">
        <v>323423</v>
      </c>
      <c r="J255" s="20">
        <v>0</v>
      </c>
      <c r="K255" s="20">
        <v>323423</v>
      </c>
      <c r="L255" s="20">
        <v>206911</v>
      </c>
      <c r="M255" s="20">
        <v>206911</v>
      </c>
      <c r="N255" s="20">
        <v>180639.58</v>
      </c>
      <c r="O255" s="20">
        <v>180639.58</v>
      </c>
    </row>
    <row r="256" spans="1:15" x14ac:dyDescent="0.25">
      <c r="A256" s="14" t="str">
        <f>MID(Tabla1[[#This Row],[Org 2]],1,2)</f>
        <v>02</v>
      </c>
      <c r="B256" s="22" t="s">
        <v>97</v>
      </c>
      <c r="C256" s="22" t="s">
        <v>138</v>
      </c>
      <c r="D256" s="15" t="str">
        <f>VLOOKUP(Tabla1[[#This Row],[Prog.]],Hoja2!B:C,2,FALSE)</f>
        <v xml:space="preserve">Licencias urbanísticas </v>
      </c>
      <c r="E256" s="16" t="str">
        <f t="shared" si="6"/>
        <v>1</v>
      </c>
      <c r="F256" s="16" t="str">
        <f t="shared" si="7"/>
        <v>12</v>
      </c>
      <c r="G256" s="18">
        <v>12101</v>
      </c>
      <c r="H256" s="19" t="s">
        <v>417</v>
      </c>
      <c r="I256" s="20">
        <v>790557</v>
      </c>
      <c r="J256" s="20">
        <v>0</v>
      </c>
      <c r="K256" s="20">
        <v>790557</v>
      </c>
      <c r="L256" s="20">
        <v>567240</v>
      </c>
      <c r="M256" s="20">
        <v>567240</v>
      </c>
      <c r="N256" s="20">
        <v>473994.08</v>
      </c>
      <c r="O256" s="20">
        <v>473994.08</v>
      </c>
    </row>
    <row r="257" spans="1:15" x14ac:dyDescent="0.25">
      <c r="A257" s="14" t="str">
        <f>MID(Tabla1[[#This Row],[Org 2]],1,2)</f>
        <v>02</v>
      </c>
      <c r="B257" s="22" t="s">
        <v>97</v>
      </c>
      <c r="C257" s="22" t="s">
        <v>138</v>
      </c>
      <c r="D257" s="15" t="str">
        <f>VLOOKUP(Tabla1[[#This Row],[Prog.]],Hoja2!B:C,2,FALSE)</f>
        <v xml:space="preserve">Licencias urbanísticas </v>
      </c>
      <c r="E257" s="16" t="str">
        <f t="shared" si="6"/>
        <v>1</v>
      </c>
      <c r="F257" s="16" t="str">
        <f t="shared" si="7"/>
        <v>12</v>
      </c>
      <c r="G257" s="18">
        <v>12103</v>
      </c>
      <c r="H257" s="19" t="s">
        <v>418</v>
      </c>
      <c r="I257" s="20">
        <v>54105</v>
      </c>
      <c r="J257" s="20">
        <v>0</v>
      </c>
      <c r="K257" s="20">
        <v>54105</v>
      </c>
      <c r="L257" s="20">
        <v>52164.54</v>
      </c>
      <c r="M257" s="20">
        <v>52164.54</v>
      </c>
      <c r="N257" s="20">
        <v>39749.199999999997</v>
      </c>
      <c r="O257" s="20">
        <v>39749.199999999997</v>
      </c>
    </row>
    <row r="258" spans="1:15" x14ac:dyDescent="0.25">
      <c r="A258" s="14" t="str">
        <f>MID(Tabla1[[#This Row],[Org 2]],1,2)</f>
        <v>02</v>
      </c>
      <c r="B258" s="22" t="s">
        <v>97</v>
      </c>
      <c r="C258" s="22" t="s">
        <v>138</v>
      </c>
      <c r="D258" s="15" t="str">
        <f>VLOOKUP(Tabla1[[#This Row],[Prog.]],Hoja2!B:C,2,FALSE)</f>
        <v xml:space="preserve">Licencias urbanísticas </v>
      </c>
      <c r="E258" s="16" t="str">
        <f t="shared" ref="E258:E321" si="8">LEFT(G258,1)</f>
        <v>2</v>
      </c>
      <c r="F258" s="16" t="str">
        <f t="shared" ref="F258:F321" si="9">LEFT(G258,2)</f>
        <v>22</v>
      </c>
      <c r="G258" s="18">
        <v>22602</v>
      </c>
      <c r="H258" s="19" t="s">
        <v>434</v>
      </c>
      <c r="I258" s="20">
        <v>500</v>
      </c>
      <c r="J258" s="20">
        <v>0</v>
      </c>
      <c r="K258" s="20">
        <v>500</v>
      </c>
      <c r="L258" s="20">
        <v>337.2</v>
      </c>
      <c r="M258" s="20">
        <v>337.2</v>
      </c>
      <c r="N258" s="20">
        <v>337.2</v>
      </c>
      <c r="O258" s="20">
        <v>337.2</v>
      </c>
    </row>
    <row r="259" spans="1:15" x14ac:dyDescent="0.25">
      <c r="A259" s="14" t="str">
        <f>MID(Tabla1[[#This Row],[Org 2]],1,2)</f>
        <v>02</v>
      </c>
      <c r="B259" s="22" t="s">
        <v>97</v>
      </c>
      <c r="C259" s="22" t="s">
        <v>138</v>
      </c>
      <c r="D259" s="15" t="str">
        <f>VLOOKUP(Tabla1[[#This Row],[Prog.]],Hoja2!B:C,2,FALSE)</f>
        <v xml:space="preserve">Licencias urbanísticas </v>
      </c>
      <c r="E259" s="16" t="str">
        <f t="shared" si="8"/>
        <v>2</v>
      </c>
      <c r="F259" s="16" t="str">
        <f t="shared" si="9"/>
        <v>22</v>
      </c>
      <c r="G259" s="18">
        <v>22699</v>
      </c>
      <c r="H259" s="19" t="s">
        <v>437</v>
      </c>
      <c r="I259" s="20">
        <v>1000</v>
      </c>
      <c r="J259" s="20">
        <v>0</v>
      </c>
      <c r="K259" s="20">
        <v>1000</v>
      </c>
      <c r="L259" s="20">
        <v>76.36</v>
      </c>
      <c r="M259" s="20">
        <v>76.36</v>
      </c>
      <c r="N259" s="20">
        <v>76.36</v>
      </c>
      <c r="O259" s="20">
        <v>76.36</v>
      </c>
    </row>
    <row r="260" spans="1:15" x14ac:dyDescent="0.25">
      <c r="A260" s="14" t="str">
        <f>MID(Tabla1[[#This Row],[Org 2]],1,2)</f>
        <v>02</v>
      </c>
      <c r="B260" s="22" t="s">
        <v>97</v>
      </c>
      <c r="C260" s="22" t="s">
        <v>138</v>
      </c>
      <c r="D260" s="15" t="str">
        <f>VLOOKUP(Tabla1[[#This Row],[Prog.]],Hoja2!B:C,2,FALSE)</f>
        <v xml:space="preserve">Licencias urbanísticas </v>
      </c>
      <c r="E260" s="16" t="str">
        <f t="shared" si="8"/>
        <v>2</v>
      </c>
      <c r="F260" s="16" t="str">
        <f t="shared" si="9"/>
        <v>22</v>
      </c>
      <c r="G260" s="18">
        <v>22703</v>
      </c>
      <c r="H260" s="19" t="s">
        <v>506</v>
      </c>
      <c r="I260" s="20">
        <v>400000</v>
      </c>
      <c r="J260" s="20">
        <v>0</v>
      </c>
      <c r="K260" s="20">
        <v>400000</v>
      </c>
      <c r="L260" s="20">
        <v>400000</v>
      </c>
      <c r="M260" s="20">
        <v>400000</v>
      </c>
      <c r="N260" s="20">
        <v>132116.04</v>
      </c>
      <c r="O260" s="20">
        <v>0</v>
      </c>
    </row>
    <row r="261" spans="1:15" x14ac:dyDescent="0.25">
      <c r="A261" s="14" t="str">
        <f>MID(Tabla1[[#This Row],[Org 2]],1,2)</f>
        <v>02</v>
      </c>
      <c r="B261" s="22" t="s">
        <v>97</v>
      </c>
      <c r="C261" s="22" t="s">
        <v>138</v>
      </c>
      <c r="D261" s="15" t="str">
        <f>VLOOKUP(Tabla1[[#This Row],[Prog.]],Hoja2!B:C,2,FALSE)</f>
        <v xml:space="preserve">Licencias urbanísticas </v>
      </c>
      <c r="E261" s="16" t="str">
        <f t="shared" si="8"/>
        <v>2</v>
      </c>
      <c r="F261" s="16" t="str">
        <f t="shared" si="9"/>
        <v>22</v>
      </c>
      <c r="G261" s="18">
        <v>22799</v>
      </c>
      <c r="H261" s="19" t="s">
        <v>440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</row>
    <row r="262" spans="1:15" x14ac:dyDescent="0.25">
      <c r="A262" s="14" t="str">
        <f>MID(Tabla1[[#This Row],[Org 2]],1,2)</f>
        <v>02</v>
      </c>
      <c r="B262" s="22" t="s">
        <v>97</v>
      </c>
      <c r="C262" s="22" t="s">
        <v>100</v>
      </c>
      <c r="D262" s="15" t="str">
        <f>VLOOKUP(Tabla1[[#This Row],[Prog.]],Hoja2!B:C,2,FALSE)</f>
        <v>Gestión del patrimonio</v>
      </c>
      <c r="E262" s="16" t="str">
        <f t="shared" si="8"/>
        <v>1</v>
      </c>
      <c r="F262" s="16" t="str">
        <f t="shared" si="9"/>
        <v>12</v>
      </c>
      <c r="G262" s="18">
        <v>12000</v>
      </c>
      <c r="H262" s="19" t="s">
        <v>411</v>
      </c>
      <c r="I262" s="20">
        <v>72351</v>
      </c>
      <c r="J262" s="20">
        <v>0</v>
      </c>
      <c r="K262" s="20">
        <v>72351</v>
      </c>
      <c r="L262" s="20">
        <v>72000</v>
      </c>
      <c r="M262" s="20">
        <v>72000</v>
      </c>
      <c r="N262" s="20">
        <v>35445.74</v>
      </c>
      <c r="O262" s="20">
        <v>35445.74</v>
      </c>
    </row>
    <row r="263" spans="1:15" x14ac:dyDescent="0.25">
      <c r="A263" s="14" t="str">
        <f>MID(Tabla1[[#This Row],[Org 2]],1,2)</f>
        <v>02</v>
      </c>
      <c r="B263" s="22" t="s">
        <v>97</v>
      </c>
      <c r="C263" s="22" t="s">
        <v>100</v>
      </c>
      <c r="D263" s="15" t="str">
        <f>VLOOKUP(Tabla1[[#This Row],[Prog.]],Hoja2!B:C,2,FALSE)</f>
        <v>Gestión del patrimonio</v>
      </c>
      <c r="E263" s="16" t="str">
        <f t="shared" si="8"/>
        <v>1</v>
      </c>
      <c r="F263" s="16" t="str">
        <f t="shared" si="9"/>
        <v>12</v>
      </c>
      <c r="G263" s="18">
        <v>12001</v>
      </c>
      <c r="H263" s="19" t="s">
        <v>412</v>
      </c>
      <c r="I263" s="20">
        <v>15905</v>
      </c>
      <c r="J263" s="20">
        <v>0</v>
      </c>
      <c r="K263" s="20">
        <v>15905</v>
      </c>
      <c r="L263" s="20">
        <v>15000</v>
      </c>
      <c r="M263" s="20">
        <v>15000</v>
      </c>
      <c r="N263" s="20">
        <v>9619.7000000000007</v>
      </c>
      <c r="O263" s="20">
        <v>9619.7000000000007</v>
      </c>
    </row>
    <row r="264" spans="1:15" x14ac:dyDescent="0.25">
      <c r="A264" s="14" t="str">
        <f>MID(Tabla1[[#This Row],[Org 2]],1,2)</f>
        <v>02</v>
      </c>
      <c r="B264" s="22" t="s">
        <v>97</v>
      </c>
      <c r="C264" s="22" t="s">
        <v>100</v>
      </c>
      <c r="D264" s="15" t="str">
        <f>VLOOKUP(Tabla1[[#This Row],[Prog.]],Hoja2!B:C,2,FALSE)</f>
        <v>Gestión del patrimonio</v>
      </c>
      <c r="E264" s="16" t="str">
        <f t="shared" si="8"/>
        <v>1</v>
      </c>
      <c r="F264" s="16" t="str">
        <f t="shared" si="9"/>
        <v>12</v>
      </c>
      <c r="G264" s="18">
        <v>12003</v>
      </c>
      <c r="H264" s="19" t="s">
        <v>413</v>
      </c>
      <c r="I264" s="20">
        <v>48727</v>
      </c>
      <c r="J264" s="20">
        <v>0</v>
      </c>
      <c r="K264" s="20">
        <v>48727</v>
      </c>
      <c r="L264" s="20">
        <v>36000</v>
      </c>
      <c r="M264" s="20">
        <v>36000</v>
      </c>
      <c r="N264" s="20">
        <v>23950.38</v>
      </c>
      <c r="O264" s="20">
        <v>23950.38</v>
      </c>
    </row>
    <row r="265" spans="1:15" x14ac:dyDescent="0.25">
      <c r="A265" s="14" t="str">
        <f>MID(Tabla1[[#This Row],[Org 2]],1,2)</f>
        <v>02</v>
      </c>
      <c r="B265" s="22" t="s">
        <v>97</v>
      </c>
      <c r="C265" s="22" t="s">
        <v>100</v>
      </c>
      <c r="D265" s="15" t="str">
        <f>VLOOKUP(Tabla1[[#This Row],[Prog.]],Hoja2!B:C,2,FALSE)</f>
        <v>Gestión del patrimonio</v>
      </c>
      <c r="E265" s="16" t="str">
        <f t="shared" si="8"/>
        <v>1</v>
      </c>
      <c r="F265" s="16" t="str">
        <f t="shared" si="9"/>
        <v>12</v>
      </c>
      <c r="G265" s="18">
        <v>12006</v>
      </c>
      <c r="H265" s="19" t="s">
        <v>415</v>
      </c>
      <c r="I265" s="20">
        <v>39835</v>
      </c>
      <c r="J265" s="20">
        <v>0</v>
      </c>
      <c r="K265" s="20">
        <v>39835</v>
      </c>
      <c r="L265" s="20">
        <v>35000</v>
      </c>
      <c r="M265" s="20">
        <v>35000</v>
      </c>
      <c r="N265" s="20">
        <v>22820.51</v>
      </c>
      <c r="O265" s="20">
        <v>22820.51</v>
      </c>
    </row>
    <row r="266" spans="1:15" x14ac:dyDescent="0.25">
      <c r="A266" s="14" t="str">
        <f>MID(Tabla1[[#This Row],[Org 2]],1,2)</f>
        <v>02</v>
      </c>
      <c r="B266" s="22" t="s">
        <v>97</v>
      </c>
      <c r="C266" s="22" t="s">
        <v>100</v>
      </c>
      <c r="D266" s="15" t="str">
        <f>VLOOKUP(Tabla1[[#This Row],[Prog.]],Hoja2!B:C,2,FALSE)</f>
        <v>Gestión del patrimonio</v>
      </c>
      <c r="E266" s="16" t="str">
        <f t="shared" si="8"/>
        <v>1</v>
      </c>
      <c r="F266" s="16" t="str">
        <f t="shared" si="9"/>
        <v>12</v>
      </c>
      <c r="G266" s="18">
        <v>12100</v>
      </c>
      <c r="H266" s="19" t="s">
        <v>416</v>
      </c>
      <c r="I266" s="20">
        <v>79168</v>
      </c>
      <c r="J266" s="20">
        <v>0</v>
      </c>
      <c r="K266" s="20">
        <v>79168</v>
      </c>
      <c r="L266" s="20">
        <v>72000</v>
      </c>
      <c r="M266" s="20">
        <v>72000</v>
      </c>
      <c r="N266" s="20">
        <v>40876.26</v>
      </c>
      <c r="O266" s="20">
        <v>40876.26</v>
      </c>
    </row>
    <row r="267" spans="1:15" x14ac:dyDescent="0.25">
      <c r="A267" s="14" t="str">
        <f>MID(Tabla1[[#This Row],[Org 2]],1,2)</f>
        <v>02</v>
      </c>
      <c r="B267" s="22" t="s">
        <v>97</v>
      </c>
      <c r="C267" s="22" t="s">
        <v>100</v>
      </c>
      <c r="D267" s="15" t="str">
        <f>VLOOKUP(Tabla1[[#This Row],[Prog.]],Hoja2!B:C,2,FALSE)</f>
        <v>Gestión del patrimonio</v>
      </c>
      <c r="E267" s="16" t="str">
        <f t="shared" si="8"/>
        <v>1</v>
      </c>
      <c r="F267" s="16" t="str">
        <f t="shared" si="9"/>
        <v>12</v>
      </c>
      <c r="G267" s="18">
        <v>12101</v>
      </c>
      <c r="H267" s="19" t="s">
        <v>417</v>
      </c>
      <c r="I267" s="20">
        <v>188328</v>
      </c>
      <c r="J267" s="20">
        <v>0</v>
      </c>
      <c r="K267" s="20">
        <v>188328</v>
      </c>
      <c r="L267" s="20">
        <v>150000</v>
      </c>
      <c r="M267" s="20">
        <v>150000</v>
      </c>
      <c r="N267" s="20">
        <v>100461.9</v>
      </c>
      <c r="O267" s="20">
        <v>100461.9</v>
      </c>
    </row>
    <row r="268" spans="1:15" x14ac:dyDescent="0.25">
      <c r="A268" s="14" t="str">
        <f>MID(Tabla1[[#This Row],[Org 2]],1,2)</f>
        <v>02</v>
      </c>
      <c r="B268" s="22" t="s">
        <v>97</v>
      </c>
      <c r="C268" s="22" t="s">
        <v>100</v>
      </c>
      <c r="D268" s="15" t="str">
        <f>VLOOKUP(Tabla1[[#This Row],[Prog.]],Hoja2!B:C,2,FALSE)</f>
        <v>Gestión del patrimonio</v>
      </c>
      <c r="E268" s="16" t="str">
        <f t="shared" si="8"/>
        <v>1</v>
      </c>
      <c r="F268" s="16" t="str">
        <f t="shared" si="9"/>
        <v>12</v>
      </c>
      <c r="G268" s="18">
        <v>12103</v>
      </c>
      <c r="H268" s="19" t="s">
        <v>418</v>
      </c>
      <c r="I268" s="20">
        <v>19538</v>
      </c>
      <c r="J268" s="20">
        <v>0</v>
      </c>
      <c r="K268" s="20">
        <v>19538</v>
      </c>
      <c r="L268" s="20">
        <v>17946.400000000001</v>
      </c>
      <c r="M268" s="20">
        <v>17946.400000000001</v>
      </c>
      <c r="N268" s="20">
        <v>11766.23</v>
      </c>
      <c r="O268" s="20">
        <v>11766.23</v>
      </c>
    </row>
    <row r="269" spans="1:15" x14ac:dyDescent="0.25">
      <c r="A269" s="14" t="str">
        <f>MID(Tabla1[[#This Row],[Org 2]],1,2)</f>
        <v>02</v>
      </c>
      <c r="B269" s="22" t="s">
        <v>97</v>
      </c>
      <c r="C269" s="22" t="s">
        <v>100</v>
      </c>
      <c r="D269" s="15" t="str">
        <f>VLOOKUP(Tabla1[[#This Row],[Prog.]],Hoja2!B:C,2,FALSE)</f>
        <v>Gestión del patrimonio</v>
      </c>
      <c r="E269" s="16" t="str">
        <f t="shared" si="8"/>
        <v>2</v>
      </c>
      <c r="F269" s="16" t="str">
        <f t="shared" si="9"/>
        <v>20</v>
      </c>
      <c r="G269" s="18">
        <v>203</v>
      </c>
      <c r="H269" s="19" t="s">
        <v>422</v>
      </c>
      <c r="I269" s="20">
        <v>2000</v>
      </c>
      <c r="J269" s="20">
        <v>0</v>
      </c>
      <c r="K269" s="20">
        <v>2000</v>
      </c>
      <c r="L269" s="20">
        <v>200</v>
      </c>
      <c r="M269" s="20">
        <v>200</v>
      </c>
      <c r="N269" s="20">
        <v>0</v>
      </c>
      <c r="O269" s="20">
        <v>0</v>
      </c>
    </row>
    <row r="270" spans="1:15" x14ac:dyDescent="0.25">
      <c r="A270" s="14" t="str">
        <f>MID(Tabla1[[#This Row],[Org 2]],1,2)</f>
        <v>02</v>
      </c>
      <c r="B270" s="22" t="s">
        <v>97</v>
      </c>
      <c r="C270" s="22" t="s">
        <v>100</v>
      </c>
      <c r="D270" s="15" t="str">
        <f>VLOOKUP(Tabla1[[#This Row],[Prog.]],Hoja2!B:C,2,FALSE)</f>
        <v>Gestión del patrimonio</v>
      </c>
      <c r="E270" s="16" t="str">
        <f t="shared" si="8"/>
        <v>2</v>
      </c>
      <c r="F270" s="16" t="str">
        <f t="shared" si="9"/>
        <v>21</v>
      </c>
      <c r="G270" s="18">
        <v>213</v>
      </c>
      <c r="H270" s="19" t="s">
        <v>425</v>
      </c>
      <c r="I270" s="20">
        <v>2000</v>
      </c>
      <c r="J270" s="20">
        <v>0</v>
      </c>
      <c r="K270" s="20">
        <v>2000</v>
      </c>
      <c r="L270" s="20">
        <v>187.5</v>
      </c>
      <c r="M270" s="20">
        <v>187.5</v>
      </c>
      <c r="N270" s="20">
        <v>0</v>
      </c>
      <c r="O270" s="20">
        <v>0</v>
      </c>
    </row>
    <row r="271" spans="1:15" x14ac:dyDescent="0.25">
      <c r="A271" s="14" t="str">
        <f>MID(Tabla1[[#This Row],[Org 2]],1,2)</f>
        <v>02</v>
      </c>
      <c r="B271" s="22" t="s">
        <v>97</v>
      </c>
      <c r="C271" s="22" t="s">
        <v>100</v>
      </c>
      <c r="D271" s="15" t="str">
        <f>VLOOKUP(Tabla1[[#This Row],[Prog.]],Hoja2!B:C,2,FALSE)</f>
        <v>Gestión del patrimonio</v>
      </c>
      <c r="E271" s="16" t="str">
        <f t="shared" si="8"/>
        <v>2</v>
      </c>
      <c r="F271" s="16" t="str">
        <f t="shared" si="9"/>
        <v>22</v>
      </c>
      <c r="G271" s="18">
        <v>224</v>
      </c>
      <c r="H271" s="19" t="s">
        <v>432</v>
      </c>
      <c r="I271" s="20">
        <v>926000</v>
      </c>
      <c r="J271" s="20">
        <v>0</v>
      </c>
      <c r="K271" s="20">
        <v>926000</v>
      </c>
      <c r="L271" s="20">
        <v>779963.17</v>
      </c>
      <c r="M271" s="20">
        <v>779963.17</v>
      </c>
      <c r="N271" s="20">
        <v>562884.75</v>
      </c>
      <c r="O271" s="20">
        <v>562884.75</v>
      </c>
    </row>
    <row r="272" spans="1:15" x14ac:dyDescent="0.25">
      <c r="A272" s="14" t="str">
        <f>MID(Tabla1[[#This Row],[Org 2]],1,2)</f>
        <v>02</v>
      </c>
      <c r="B272" s="22" t="s">
        <v>97</v>
      </c>
      <c r="C272" s="22" t="s">
        <v>100</v>
      </c>
      <c r="D272" s="15" t="str">
        <f>VLOOKUP(Tabla1[[#This Row],[Prog.]],Hoja2!B:C,2,FALSE)</f>
        <v>Gestión del patrimonio</v>
      </c>
      <c r="E272" s="16" t="str">
        <f t="shared" si="8"/>
        <v>2</v>
      </c>
      <c r="F272" s="16" t="str">
        <f t="shared" si="9"/>
        <v>22</v>
      </c>
      <c r="G272" s="18">
        <v>225</v>
      </c>
      <c r="H272" s="19" t="s">
        <v>433</v>
      </c>
      <c r="I272" s="20">
        <v>6000</v>
      </c>
      <c r="J272" s="20">
        <v>0</v>
      </c>
      <c r="K272" s="20">
        <v>6000</v>
      </c>
      <c r="L272" s="20">
        <v>521.74</v>
      </c>
      <c r="M272" s="20">
        <v>521.74</v>
      </c>
      <c r="N272" s="20">
        <v>521.74</v>
      </c>
      <c r="O272" s="20">
        <v>521.74</v>
      </c>
    </row>
    <row r="273" spans="1:15" x14ac:dyDescent="0.25">
      <c r="A273" s="14" t="str">
        <f>MID(Tabla1[[#This Row],[Org 2]],1,2)</f>
        <v>02</v>
      </c>
      <c r="B273" s="22" t="s">
        <v>97</v>
      </c>
      <c r="C273" s="22" t="s">
        <v>100</v>
      </c>
      <c r="D273" s="15" t="str">
        <f>VLOOKUP(Tabla1[[#This Row],[Prog.]],Hoja2!B:C,2,FALSE)</f>
        <v>Gestión del patrimonio</v>
      </c>
      <c r="E273" s="16" t="str">
        <f t="shared" si="8"/>
        <v>2</v>
      </c>
      <c r="F273" s="16" t="str">
        <f t="shared" si="9"/>
        <v>22</v>
      </c>
      <c r="G273" s="18">
        <v>22602</v>
      </c>
      <c r="H273" s="19" t="s">
        <v>434</v>
      </c>
      <c r="I273" s="20">
        <v>1000</v>
      </c>
      <c r="J273" s="20">
        <v>0</v>
      </c>
      <c r="K273" s="20">
        <v>1000</v>
      </c>
      <c r="L273" s="20">
        <v>0</v>
      </c>
      <c r="M273" s="20">
        <v>0</v>
      </c>
      <c r="N273" s="20">
        <v>0</v>
      </c>
      <c r="O273" s="20">
        <v>0</v>
      </c>
    </row>
    <row r="274" spans="1:15" x14ac:dyDescent="0.25">
      <c r="A274" s="14" t="str">
        <f>MID(Tabla1[[#This Row],[Org 2]],1,2)</f>
        <v>02</v>
      </c>
      <c r="B274" s="22" t="s">
        <v>97</v>
      </c>
      <c r="C274" s="22" t="s">
        <v>100</v>
      </c>
      <c r="D274" s="15" t="str">
        <f>VLOOKUP(Tabla1[[#This Row],[Prog.]],Hoja2!B:C,2,FALSE)</f>
        <v>Gestión del patrimonio</v>
      </c>
      <c r="E274" s="16" t="str">
        <f t="shared" si="8"/>
        <v>2</v>
      </c>
      <c r="F274" s="16" t="str">
        <f t="shared" si="9"/>
        <v>22</v>
      </c>
      <c r="G274" s="18">
        <v>22604</v>
      </c>
      <c r="H274" s="19" t="s">
        <v>489</v>
      </c>
      <c r="I274" s="20">
        <v>6000</v>
      </c>
      <c r="J274" s="20">
        <v>0</v>
      </c>
      <c r="K274" s="20">
        <v>6000</v>
      </c>
      <c r="L274" s="20">
        <v>1104.05</v>
      </c>
      <c r="M274" s="20">
        <v>1104.05</v>
      </c>
      <c r="N274" s="20">
        <v>1104.05</v>
      </c>
      <c r="O274" s="20">
        <v>261.8</v>
      </c>
    </row>
    <row r="275" spans="1:15" x14ac:dyDescent="0.25">
      <c r="A275" s="14" t="str">
        <f>MID(Tabla1[[#This Row],[Org 2]],1,2)</f>
        <v>02</v>
      </c>
      <c r="B275" s="22" t="s">
        <v>97</v>
      </c>
      <c r="C275" s="22" t="s">
        <v>100</v>
      </c>
      <c r="D275" s="15" t="str">
        <f>VLOOKUP(Tabla1[[#This Row],[Prog.]],Hoja2!B:C,2,FALSE)</f>
        <v>Gestión del patrimonio</v>
      </c>
      <c r="E275" s="16" t="str">
        <f t="shared" si="8"/>
        <v>2</v>
      </c>
      <c r="F275" s="16" t="str">
        <f t="shared" si="9"/>
        <v>22</v>
      </c>
      <c r="G275" s="18">
        <v>22699</v>
      </c>
      <c r="H275" s="19" t="s">
        <v>437</v>
      </c>
      <c r="I275" s="20">
        <v>83500</v>
      </c>
      <c r="J275" s="20">
        <v>0</v>
      </c>
      <c r="K275" s="20">
        <v>83500</v>
      </c>
      <c r="L275" s="20">
        <v>84803.25</v>
      </c>
      <c r="M275" s="20">
        <v>84803.25</v>
      </c>
      <c r="N275" s="20">
        <v>60196.83</v>
      </c>
      <c r="O275" s="20">
        <v>52518.25</v>
      </c>
    </row>
    <row r="276" spans="1:15" x14ac:dyDescent="0.25">
      <c r="A276" s="14" t="str">
        <f>MID(Tabla1[[#This Row],[Org 2]],1,2)</f>
        <v>02</v>
      </c>
      <c r="B276" s="22" t="s">
        <v>97</v>
      </c>
      <c r="C276" s="22" t="s">
        <v>100</v>
      </c>
      <c r="D276" s="15" t="str">
        <f>VLOOKUP(Tabla1[[#This Row],[Prog.]],Hoja2!B:C,2,FALSE)</f>
        <v>Gestión del patrimonio</v>
      </c>
      <c r="E276" s="16" t="str">
        <f t="shared" si="8"/>
        <v>2</v>
      </c>
      <c r="F276" s="16" t="str">
        <f t="shared" si="9"/>
        <v>22</v>
      </c>
      <c r="G276" s="18">
        <v>22703</v>
      </c>
      <c r="H276" s="19" t="s">
        <v>506</v>
      </c>
      <c r="I276" s="20">
        <v>20000</v>
      </c>
      <c r="J276" s="20">
        <v>0</v>
      </c>
      <c r="K276" s="20">
        <v>20000</v>
      </c>
      <c r="L276" s="20">
        <v>0</v>
      </c>
      <c r="M276" s="20">
        <v>0</v>
      </c>
      <c r="N276" s="20">
        <v>0</v>
      </c>
      <c r="O276" s="20">
        <v>0</v>
      </c>
    </row>
    <row r="277" spans="1:15" x14ac:dyDescent="0.25">
      <c r="A277" s="14" t="str">
        <f>MID(Tabla1[[#This Row],[Org 2]],1,2)</f>
        <v>02</v>
      </c>
      <c r="B277" s="22" t="s">
        <v>97</v>
      </c>
      <c r="C277" s="22" t="s">
        <v>100</v>
      </c>
      <c r="D277" s="15" t="str">
        <f>VLOOKUP(Tabla1[[#This Row],[Prog.]],Hoja2!B:C,2,FALSE)</f>
        <v>Gestión del patrimonio</v>
      </c>
      <c r="E277" s="16" t="str">
        <f t="shared" si="8"/>
        <v>2</v>
      </c>
      <c r="F277" s="16" t="str">
        <f t="shared" si="9"/>
        <v>22</v>
      </c>
      <c r="G277" s="18">
        <v>22706</v>
      </c>
      <c r="H277" s="19" t="s">
        <v>439</v>
      </c>
      <c r="I277" s="20">
        <v>2000</v>
      </c>
      <c r="J277" s="20">
        <v>0</v>
      </c>
      <c r="K277" s="20">
        <v>2000</v>
      </c>
      <c r="L277" s="20">
        <v>775.61</v>
      </c>
      <c r="M277" s="20">
        <v>775.61</v>
      </c>
      <c r="N277" s="20">
        <v>775.61</v>
      </c>
      <c r="O277" s="20">
        <v>775.61</v>
      </c>
    </row>
    <row r="278" spans="1:15" x14ac:dyDescent="0.25">
      <c r="A278" s="14" t="str">
        <f>MID(Tabla1[[#This Row],[Org 2]],1,2)</f>
        <v>02</v>
      </c>
      <c r="B278" s="22" t="s">
        <v>97</v>
      </c>
      <c r="C278" s="22" t="s">
        <v>100</v>
      </c>
      <c r="D278" s="15" t="str">
        <f>VLOOKUP(Tabla1[[#This Row],[Prog.]],Hoja2!B:C,2,FALSE)</f>
        <v>Gestión del patrimonio</v>
      </c>
      <c r="E278" s="16" t="str">
        <f t="shared" si="8"/>
        <v>2</v>
      </c>
      <c r="F278" s="16" t="str">
        <f t="shared" si="9"/>
        <v>22</v>
      </c>
      <c r="G278" s="18">
        <v>22799</v>
      </c>
      <c r="H278" s="19" t="s">
        <v>440</v>
      </c>
      <c r="I278" s="20">
        <v>0</v>
      </c>
      <c r="J278" s="20">
        <v>0</v>
      </c>
      <c r="K278" s="20">
        <v>0</v>
      </c>
      <c r="L278" s="20">
        <v>13794</v>
      </c>
      <c r="M278" s="20">
        <v>13794</v>
      </c>
      <c r="N278" s="20">
        <v>0</v>
      </c>
      <c r="O278" s="20">
        <v>0</v>
      </c>
    </row>
    <row r="279" spans="1:15" x14ac:dyDescent="0.25">
      <c r="A279" s="14" t="str">
        <f>MID(Tabla1[[#This Row],[Org 2]],1,2)</f>
        <v>02</v>
      </c>
      <c r="B279" s="22" t="s">
        <v>97</v>
      </c>
      <c r="C279" s="22" t="s">
        <v>100</v>
      </c>
      <c r="D279" s="15" t="str">
        <f>VLOOKUP(Tabla1[[#This Row],[Prog.]],Hoja2!B:C,2,FALSE)</f>
        <v>Gestión del patrimonio</v>
      </c>
      <c r="E279" s="16" t="str">
        <f t="shared" si="8"/>
        <v>2</v>
      </c>
      <c r="F279" s="16" t="str">
        <f t="shared" si="9"/>
        <v>23</v>
      </c>
      <c r="G279" s="18">
        <v>23020</v>
      </c>
      <c r="H279" s="19" t="s">
        <v>441</v>
      </c>
      <c r="I279" s="20">
        <v>200</v>
      </c>
      <c r="J279" s="20">
        <v>0</v>
      </c>
      <c r="K279" s="20">
        <v>200</v>
      </c>
      <c r="L279" s="20">
        <v>0</v>
      </c>
      <c r="M279" s="20">
        <v>0</v>
      </c>
      <c r="N279" s="20">
        <v>0</v>
      </c>
      <c r="O279" s="20">
        <v>0</v>
      </c>
    </row>
    <row r="280" spans="1:15" x14ac:dyDescent="0.25">
      <c r="A280" s="14" t="str">
        <f>MID(Tabla1[[#This Row],[Org 2]],1,2)</f>
        <v>02</v>
      </c>
      <c r="B280" s="22" t="s">
        <v>97</v>
      </c>
      <c r="C280" s="22" t="s">
        <v>100</v>
      </c>
      <c r="D280" s="15" t="str">
        <f>VLOOKUP(Tabla1[[#This Row],[Prog.]],Hoja2!B:C,2,FALSE)</f>
        <v>Gestión del patrimonio</v>
      </c>
      <c r="E280" s="16" t="str">
        <f t="shared" si="8"/>
        <v>2</v>
      </c>
      <c r="F280" s="16" t="str">
        <f t="shared" si="9"/>
        <v>23</v>
      </c>
      <c r="G280" s="18">
        <v>23120</v>
      </c>
      <c r="H280" s="19" t="s">
        <v>442</v>
      </c>
      <c r="I280" s="20">
        <v>200</v>
      </c>
      <c r="J280" s="20">
        <v>0</v>
      </c>
      <c r="K280" s="20">
        <v>200</v>
      </c>
      <c r="L280" s="20">
        <v>0</v>
      </c>
      <c r="M280" s="20">
        <v>0</v>
      </c>
      <c r="N280" s="20">
        <v>0</v>
      </c>
      <c r="O280" s="20">
        <v>0</v>
      </c>
    </row>
    <row r="281" spans="1:15" x14ac:dyDescent="0.25">
      <c r="A281" s="14" t="str">
        <f>MID(Tabla1[[#This Row],[Org 2]],1,2)</f>
        <v>02</v>
      </c>
      <c r="B281" s="22" t="s">
        <v>97</v>
      </c>
      <c r="C281" s="22" t="s">
        <v>100</v>
      </c>
      <c r="D281" s="15" t="str">
        <f>VLOOKUP(Tabla1[[#This Row],[Prog.]],Hoja2!B:C,2,FALSE)</f>
        <v>Gestión del patrimonio</v>
      </c>
      <c r="E281" s="16" t="str">
        <f t="shared" si="8"/>
        <v>8</v>
      </c>
      <c r="F281" s="16" t="str">
        <f t="shared" si="9"/>
        <v>83</v>
      </c>
      <c r="G281" s="18">
        <v>83000</v>
      </c>
      <c r="H281" s="19" t="s">
        <v>502</v>
      </c>
      <c r="I281" s="20">
        <v>38000</v>
      </c>
      <c r="J281" s="20">
        <v>0</v>
      </c>
      <c r="K281" s="20">
        <v>38000</v>
      </c>
      <c r="L281" s="20">
        <v>0</v>
      </c>
      <c r="M281" s="20">
        <v>0</v>
      </c>
      <c r="N281" s="20">
        <v>0</v>
      </c>
      <c r="O281" s="20">
        <v>0</v>
      </c>
    </row>
    <row r="282" spans="1:15" x14ac:dyDescent="0.25">
      <c r="A282" s="14" t="str">
        <f>MID(Tabla1[[#This Row],[Org 2]],1,2)</f>
        <v>02</v>
      </c>
      <c r="B282" s="22" t="s">
        <v>97</v>
      </c>
      <c r="C282" s="22" t="s">
        <v>101</v>
      </c>
      <c r="D282" s="15" t="str">
        <f>VLOOKUP(Tabla1[[#This Row],[Prog.]],Hoja2!B:C,2,FALSE)</f>
        <v>Mantenimiento de edificios e instalaciones municipales</v>
      </c>
      <c r="E282" s="16" t="str">
        <f t="shared" si="8"/>
        <v>1</v>
      </c>
      <c r="F282" s="16" t="str">
        <f t="shared" si="9"/>
        <v>12</v>
      </c>
      <c r="G282" s="18">
        <v>12000</v>
      </c>
      <c r="H282" s="19" t="s">
        <v>411</v>
      </c>
      <c r="I282" s="20">
        <v>72351</v>
      </c>
      <c r="J282" s="20">
        <v>0</v>
      </c>
      <c r="K282" s="20">
        <v>72351</v>
      </c>
      <c r="L282" s="20">
        <v>54000</v>
      </c>
      <c r="M282" s="20">
        <v>54000</v>
      </c>
      <c r="N282" s="20">
        <v>35861.910000000003</v>
      </c>
      <c r="O282" s="20">
        <v>35861.910000000003</v>
      </c>
    </row>
    <row r="283" spans="1:15" x14ac:dyDescent="0.25">
      <c r="A283" s="14" t="str">
        <f>MID(Tabla1[[#This Row],[Org 2]],1,2)</f>
        <v>02</v>
      </c>
      <c r="B283" s="22" t="s">
        <v>97</v>
      </c>
      <c r="C283" s="22" t="s">
        <v>101</v>
      </c>
      <c r="D283" s="15" t="str">
        <f>VLOOKUP(Tabla1[[#This Row],[Prog.]],Hoja2!B:C,2,FALSE)</f>
        <v>Mantenimiento de edificios e instalaciones municipales</v>
      </c>
      <c r="E283" s="16" t="str">
        <f t="shared" si="8"/>
        <v>1</v>
      </c>
      <c r="F283" s="16" t="str">
        <f t="shared" si="9"/>
        <v>12</v>
      </c>
      <c r="G283" s="18">
        <v>12001</v>
      </c>
      <c r="H283" s="19" t="s">
        <v>412</v>
      </c>
      <c r="I283" s="20">
        <v>47716</v>
      </c>
      <c r="J283" s="20">
        <v>0</v>
      </c>
      <c r="K283" s="20">
        <v>47716</v>
      </c>
      <c r="L283" s="20">
        <v>51000</v>
      </c>
      <c r="M283" s="20">
        <v>51000</v>
      </c>
      <c r="N283" s="20">
        <v>31133.119999999999</v>
      </c>
      <c r="O283" s="20">
        <v>31133.119999999999</v>
      </c>
    </row>
    <row r="284" spans="1:15" x14ac:dyDescent="0.25">
      <c r="A284" s="14" t="str">
        <f>MID(Tabla1[[#This Row],[Org 2]],1,2)</f>
        <v>02</v>
      </c>
      <c r="B284" s="22" t="s">
        <v>97</v>
      </c>
      <c r="C284" s="22" t="s">
        <v>101</v>
      </c>
      <c r="D284" s="15" t="str">
        <f>VLOOKUP(Tabla1[[#This Row],[Prog.]],Hoja2!B:C,2,FALSE)</f>
        <v>Mantenimiento de edificios e instalaciones municipales</v>
      </c>
      <c r="E284" s="16" t="str">
        <f t="shared" si="8"/>
        <v>1</v>
      </c>
      <c r="F284" s="16" t="str">
        <f t="shared" si="9"/>
        <v>12</v>
      </c>
      <c r="G284" s="18">
        <v>12004</v>
      </c>
      <c r="H284" s="19" t="s">
        <v>414</v>
      </c>
      <c r="I284" s="20">
        <v>20651</v>
      </c>
      <c r="J284" s="20">
        <v>0</v>
      </c>
      <c r="K284" s="20">
        <v>20651</v>
      </c>
      <c r="L284" s="20">
        <v>10000</v>
      </c>
      <c r="M284" s="20">
        <v>10000</v>
      </c>
      <c r="N284" s="20">
        <v>6739.39</v>
      </c>
      <c r="O284" s="20">
        <v>6739.39</v>
      </c>
    </row>
    <row r="285" spans="1:15" x14ac:dyDescent="0.25">
      <c r="A285" s="14" t="str">
        <f>MID(Tabla1[[#This Row],[Org 2]],1,2)</f>
        <v>02</v>
      </c>
      <c r="B285" s="22" t="s">
        <v>97</v>
      </c>
      <c r="C285" s="22" t="s">
        <v>101</v>
      </c>
      <c r="D285" s="15" t="str">
        <f>VLOOKUP(Tabla1[[#This Row],[Prog.]],Hoja2!B:C,2,FALSE)</f>
        <v>Mantenimiento de edificios e instalaciones municipales</v>
      </c>
      <c r="E285" s="16" t="str">
        <f t="shared" si="8"/>
        <v>1</v>
      </c>
      <c r="F285" s="16" t="str">
        <f t="shared" si="9"/>
        <v>12</v>
      </c>
      <c r="G285" s="18">
        <v>12006</v>
      </c>
      <c r="H285" s="19" t="s">
        <v>415</v>
      </c>
      <c r="I285" s="20">
        <v>12362</v>
      </c>
      <c r="J285" s="20">
        <v>0</v>
      </c>
      <c r="K285" s="20">
        <v>12362</v>
      </c>
      <c r="L285" s="20">
        <v>11000</v>
      </c>
      <c r="M285" s="20">
        <v>11000</v>
      </c>
      <c r="N285" s="20">
        <v>9987.75</v>
      </c>
      <c r="O285" s="20">
        <v>9987.75</v>
      </c>
    </row>
    <row r="286" spans="1:15" x14ac:dyDescent="0.25">
      <c r="A286" s="14" t="str">
        <f>MID(Tabla1[[#This Row],[Org 2]],1,2)</f>
        <v>02</v>
      </c>
      <c r="B286" s="22" t="s">
        <v>97</v>
      </c>
      <c r="C286" s="22" t="s">
        <v>101</v>
      </c>
      <c r="D286" s="15" t="str">
        <f>VLOOKUP(Tabla1[[#This Row],[Prog.]],Hoja2!B:C,2,FALSE)</f>
        <v>Mantenimiento de edificios e instalaciones municipales</v>
      </c>
      <c r="E286" s="16" t="str">
        <f t="shared" si="8"/>
        <v>1</v>
      </c>
      <c r="F286" s="16" t="str">
        <f t="shared" si="9"/>
        <v>12</v>
      </c>
      <c r="G286" s="18">
        <v>12100</v>
      </c>
      <c r="H286" s="19" t="s">
        <v>416</v>
      </c>
      <c r="I286" s="20">
        <v>82072</v>
      </c>
      <c r="J286" s="20">
        <v>0</v>
      </c>
      <c r="K286" s="20">
        <v>82072</v>
      </c>
      <c r="L286" s="20">
        <v>60000</v>
      </c>
      <c r="M286" s="20">
        <v>60000</v>
      </c>
      <c r="N286" s="20">
        <v>44249.78</v>
      </c>
      <c r="O286" s="20">
        <v>44249.78</v>
      </c>
    </row>
    <row r="287" spans="1:15" x14ac:dyDescent="0.25">
      <c r="A287" s="14" t="str">
        <f>MID(Tabla1[[#This Row],[Org 2]],1,2)</f>
        <v>02</v>
      </c>
      <c r="B287" s="22" t="s">
        <v>97</v>
      </c>
      <c r="C287" s="22" t="s">
        <v>101</v>
      </c>
      <c r="D287" s="15" t="str">
        <f>VLOOKUP(Tabla1[[#This Row],[Prog.]],Hoja2!B:C,2,FALSE)</f>
        <v>Mantenimiento de edificios e instalaciones municipales</v>
      </c>
      <c r="E287" s="16" t="str">
        <f t="shared" si="8"/>
        <v>1</v>
      </c>
      <c r="F287" s="16" t="str">
        <f t="shared" si="9"/>
        <v>12</v>
      </c>
      <c r="G287" s="18">
        <v>12101</v>
      </c>
      <c r="H287" s="19" t="s">
        <v>417</v>
      </c>
      <c r="I287" s="20">
        <v>205786</v>
      </c>
      <c r="J287" s="20">
        <v>0</v>
      </c>
      <c r="K287" s="20">
        <v>205786</v>
      </c>
      <c r="L287" s="20">
        <v>175000</v>
      </c>
      <c r="M287" s="20">
        <v>175000</v>
      </c>
      <c r="N287" s="20">
        <v>110702.14</v>
      </c>
      <c r="O287" s="20">
        <v>110702.14</v>
      </c>
    </row>
    <row r="288" spans="1:15" x14ac:dyDescent="0.25">
      <c r="A288" s="14" t="str">
        <f>MID(Tabla1[[#This Row],[Org 2]],1,2)</f>
        <v>02</v>
      </c>
      <c r="B288" s="22" t="s">
        <v>97</v>
      </c>
      <c r="C288" s="22" t="s">
        <v>101</v>
      </c>
      <c r="D288" s="15" t="str">
        <f>VLOOKUP(Tabla1[[#This Row],[Prog.]],Hoja2!B:C,2,FALSE)</f>
        <v>Mantenimiento de edificios e instalaciones municipales</v>
      </c>
      <c r="E288" s="16" t="str">
        <f t="shared" si="8"/>
        <v>1</v>
      </c>
      <c r="F288" s="16" t="str">
        <f t="shared" si="9"/>
        <v>12</v>
      </c>
      <c r="G288" s="18">
        <v>12103</v>
      </c>
      <c r="H288" s="19" t="s">
        <v>418</v>
      </c>
      <c r="I288" s="20">
        <v>7965</v>
      </c>
      <c r="J288" s="20">
        <v>0</v>
      </c>
      <c r="K288" s="20">
        <v>7965</v>
      </c>
      <c r="L288" s="20">
        <v>7676</v>
      </c>
      <c r="M288" s="20">
        <v>7676</v>
      </c>
      <c r="N288" s="20">
        <v>6573.48</v>
      </c>
      <c r="O288" s="20">
        <v>6573.48</v>
      </c>
    </row>
    <row r="289" spans="1:15" x14ac:dyDescent="0.25">
      <c r="A289" s="14" t="str">
        <f>MID(Tabla1[[#This Row],[Org 2]],1,2)</f>
        <v>02</v>
      </c>
      <c r="B289" s="22" t="s">
        <v>97</v>
      </c>
      <c r="C289" s="22" t="s">
        <v>101</v>
      </c>
      <c r="D289" s="15" t="str">
        <f>VLOOKUP(Tabla1[[#This Row],[Prog.]],Hoja2!B:C,2,FALSE)</f>
        <v>Mantenimiento de edificios e instalaciones municipales</v>
      </c>
      <c r="E289" s="16" t="str">
        <f t="shared" si="8"/>
        <v>1</v>
      </c>
      <c r="F289" s="16" t="str">
        <f t="shared" si="9"/>
        <v>13</v>
      </c>
      <c r="G289" s="18">
        <v>13000</v>
      </c>
      <c r="H289" s="19" t="s">
        <v>410</v>
      </c>
      <c r="I289" s="20">
        <v>774828</v>
      </c>
      <c r="J289" s="20">
        <v>-9000</v>
      </c>
      <c r="K289" s="20">
        <v>765828</v>
      </c>
      <c r="L289" s="20">
        <v>480250</v>
      </c>
      <c r="M289" s="20">
        <v>480250</v>
      </c>
      <c r="N289" s="20">
        <v>400371.31</v>
      </c>
      <c r="O289" s="20">
        <v>400371.31</v>
      </c>
    </row>
    <row r="290" spans="1:15" x14ac:dyDescent="0.25">
      <c r="A290" s="14" t="str">
        <f>MID(Tabla1[[#This Row],[Org 2]],1,2)</f>
        <v>02</v>
      </c>
      <c r="B290" s="22" t="s">
        <v>97</v>
      </c>
      <c r="C290" s="22" t="s">
        <v>101</v>
      </c>
      <c r="D290" s="15" t="str">
        <f>VLOOKUP(Tabla1[[#This Row],[Prog.]],Hoja2!B:C,2,FALSE)</f>
        <v>Mantenimiento de edificios e instalaciones municipales</v>
      </c>
      <c r="E290" s="16" t="str">
        <f t="shared" si="8"/>
        <v>1</v>
      </c>
      <c r="F290" s="16" t="str">
        <f t="shared" si="9"/>
        <v>13</v>
      </c>
      <c r="G290" s="18">
        <v>13001</v>
      </c>
      <c r="H290" s="19" t="s">
        <v>490</v>
      </c>
      <c r="I290" s="20">
        <v>8000</v>
      </c>
      <c r="J290" s="20">
        <v>0</v>
      </c>
      <c r="K290" s="20">
        <v>8000</v>
      </c>
      <c r="L290" s="20">
        <v>40000</v>
      </c>
      <c r="M290" s="20">
        <v>40000</v>
      </c>
      <c r="N290" s="20">
        <v>26772.97</v>
      </c>
      <c r="O290" s="20">
        <v>26772.97</v>
      </c>
    </row>
    <row r="291" spans="1:15" x14ac:dyDescent="0.25">
      <c r="A291" s="14" t="str">
        <f>MID(Tabla1[[#This Row],[Org 2]],1,2)</f>
        <v>02</v>
      </c>
      <c r="B291" s="22" t="s">
        <v>97</v>
      </c>
      <c r="C291" s="22" t="s">
        <v>101</v>
      </c>
      <c r="D291" s="15" t="str">
        <f>VLOOKUP(Tabla1[[#This Row],[Prog.]],Hoja2!B:C,2,FALSE)</f>
        <v>Mantenimiento de edificios e instalaciones municipales</v>
      </c>
      <c r="E291" s="16" t="str">
        <f t="shared" si="8"/>
        <v>1</v>
      </c>
      <c r="F291" s="16" t="str">
        <f t="shared" si="9"/>
        <v>13</v>
      </c>
      <c r="G291" s="18">
        <v>13002</v>
      </c>
      <c r="H291" s="19" t="s">
        <v>419</v>
      </c>
      <c r="I291" s="20">
        <v>758239</v>
      </c>
      <c r="J291" s="20">
        <v>0</v>
      </c>
      <c r="K291" s="20">
        <v>758239</v>
      </c>
      <c r="L291" s="20">
        <v>484662.4</v>
      </c>
      <c r="M291" s="20">
        <v>484662.4</v>
      </c>
      <c r="N291" s="20">
        <v>404982.3</v>
      </c>
      <c r="O291" s="20">
        <v>404982.3</v>
      </c>
    </row>
    <row r="292" spans="1:15" x14ac:dyDescent="0.25">
      <c r="A292" s="14" t="str">
        <f>MID(Tabla1[[#This Row],[Org 2]],1,2)</f>
        <v>02</v>
      </c>
      <c r="B292" s="22" t="s">
        <v>97</v>
      </c>
      <c r="C292" s="22" t="s">
        <v>101</v>
      </c>
      <c r="D292" s="15" t="str">
        <f>VLOOKUP(Tabla1[[#This Row],[Prog.]],Hoja2!B:C,2,FALSE)</f>
        <v>Mantenimiento de edificios e instalaciones municipales</v>
      </c>
      <c r="E292" s="16" t="str">
        <f t="shared" si="8"/>
        <v>1</v>
      </c>
      <c r="F292" s="16" t="str">
        <f t="shared" si="9"/>
        <v>13</v>
      </c>
      <c r="G292" s="18">
        <v>131</v>
      </c>
      <c r="H292" s="19" t="s">
        <v>420</v>
      </c>
      <c r="I292" s="20">
        <v>27000</v>
      </c>
      <c r="J292" s="20">
        <v>0</v>
      </c>
      <c r="K292" s="20">
        <v>27000</v>
      </c>
      <c r="L292" s="20">
        <v>20000</v>
      </c>
      <c r="M292" s="20">
        <v>20000</v>
      </c>
      <c r="N292" s="20">
        <v>16362.06</v>
      </c>
      <c r="O292" s="20">
        <v>16362.06</v>
      </c>
    </row>
    <row r="293" spans="1:15" x14ac:dyDescent="0.25">
      <c r="A293" s="14" t="str">
        <f>MID(Tabla1[[#This Row],[Org 2]],1,2)</f>
        <v>02</v>
      </c>
      <c r="B293" s="22" t="s">
        <v>97</v>
      </c>
      <c r="C293" s="22" t="s">
        <v>101</v>
      </c>
      <c r="D293" s="15" t="str">
        <f>VLOOKUP(Tabla1[[#This Row],[Prog.]],Hoja2!B:C,2,FALSE)</f>
        <v>Mantenimiento de edificios e instalaciones municipales</v>
      </c>
      <c r="E293" s="16" t="str">
        <f t="shared" si="8"/>
        <v>2</v>
      </c>
      <c r="F293" s="16" t="str">
        <f t="shared" si="9"/>
        <v>20</v>
      </c>
      <c r="G293" s="18">
        <v>203</v>
      </c>
      <c r="H293" s="19" t="s">
        <v>422</v>
      </c>
      <c r="I293" s="20">
        <v>10000</v>
      </c>
      <c r="J293" s="20">
        <v>0</v>
      </c>
      <c r="K293" s="20">
        <v>10000</v>
      </c>
      <c r="L293" s="20">
        <v>4200.0200000000004</v>
      </c>
      <c r="M293" s="20">
        <v>4200.0200000000004</v>
      </c>
      <c r="N293" s="20">
        <v>1755.46</v>
      </c>
      <c r="O293" s="20">
        <v>1755.46</v>
      </c>
    </row>
    <row r="294" spans="1:15" x14ac:dyDescent="0.25">
      <c r="A294" s="14" t="str">
        <f>MID(Tabla1[[#This Row],[Org 2]],1,2)</f>
        <v>02</v>
      </c>
      <c r="B294" s="22" t="s">
        <v>97</v>
      </c>
      <c r="C294" s="22" t="s">
        <v>101</v>
      </c>
      <c r="D294" s="15" t="str">
        <f>VLOOKUP(Tabla1[[#This Row],[Prog.]],Hoja2!B:C,2,FALSE)</f>
        <v>Mantenimiento de edificios e instalaciones municipales</v>
      </c>
      <c r="E294" s="16" t="str">
        <f t="shared" si="8"/>
        <v>2</v>
      </c>
      <c r="F294" s="16" t="str">
        <f t="shared" si="9"/>
        <v>21</v>
      </c>
      <c r="G294" s="18">
        <v>212</v>
      </c>
      <c r="H294" s="19" t="s">
        <v>424</v>
      </c>
      <c r="I294" s="20">
        <v>95000</v>
      </c>
      <c r="J294" s="20">
        <v>0</v>
      </c>
      <c r="K294" s="20">
        <v>95000</v>
      </c>
      <c r="L294" s="20">
        <v>69616.710000000006</v>
      </c>
      <c r="M294" s="20">
        <v>64309.41</v>
      </c>
      <c r="N294" s="20">
        <v>37582.83</v>
      </c>
      <c r="O294" s="20">
        <v>25251.11</v>
      </c>
    </row>
    <row r="295" spans="1:15" x14ac:dyDescent="0.25">
      <c r="A295" s="14" t="str">
        <f>MID(Tabla1[[#This Row],[Org 2]],1,2)</f>
        <v>02</v>
      </c>
      <c r="B295" s="22" t="s">
        <v>97</v>
      </c>
      <c r="C295" s="22" t="s">
        <v>101</v>
      </c>
      <c r="D295" s="15" t="str">
        <f>VLOOKUP(Tabla1[[#This Row],[Prog.]],Hoja2!B:C,2,FALSE)</f>
        <v>Mantenimiento de edificios e instalaciones municipales</v>
      </c>
      <c r="E295" s="16" t="str">
        <f t="shared" si="8"/>
        <v>2</v>
      </c>
      <c r="F295" s="16" t="str">
        <f t="shared" si="9"/>
        <v>21</v>
      </c>
      <c r="G295" s="18">
        <v>213</v>
      </c>
      <c r="H295" s="19" t="s">
        <v>425</v>
      </c>
      <c r="I295" s="20">
        <v>55000</v>
      </c>
      <c r="J295" s="20">
        <v>0</v>
      </c>
      <c r="K295" s="20">
        <v>55000</v>
      </c>
      <c r="L295" s="20">
        <v>50685.16</v>
      </c>
      <c r="M295" s="20">
        <v>43713.97</v>
      </c>
      <c r="N295" s="20">
        <v>21664.37</v>
      </c>
      <c r="O295" s="20">
        <v>21568.42</v>
      </c>
    </row>
    <row r="296" spans="1:15" x14ac:dyDescent="0.25">
      <c r="A296" s="14" t="str">
        <f>MID(Tabla1[[#This Row],[Org 2]],1,2)</f>
        <v>02</v>
      </c>
      <c r="B296" s="22" t="s">
        <v>97</v>
      </c>
      <c r="C296" s="22" t="s">
        <v>101</v>
      </c>
      <c r="D296" s="15" t="str">
        <f>VLOOKUP(Tabla1[[#This Row],[Prog.]],Hoja2!B:C,2,FALSE)</f>
        <v>Mantenimiento de edificios e instalaciones municipales</v>
      </c>
      <c r="E296" s="16" t="str">
        <f t="shared" si="8"/>
        <v>2</v>
      </c>
      <c r="F296" s="16" t="str">
        <f t="shared" si="9"/>
        <v>21</v>
      </c>
      <c r="G296" s="18">
        <v>214</v>
      </c>
      <c r="H296" s="19" t="s">
        <v>426</v>
      </c>
      <c r="I296" s="20">
        <v>10000</v>
      </c>
      <c r="J296" s="20">
        <v>0</v>
      </c>
      <c r="K296" s="20">
        <v>10000</v>
      </c>
      <c r="L296" s="20">
        <v>10000</v>
      </c>
      <c r="M296" s="20">
        <v>9159.85</v>
      </c>
      <c r="N296" s="20">
        <v>9159.85</v>
      </c>
      <c r="O296" s="20">
        <v>9159.85</v>
      </c>
    </row>
    <row r="297" spans="1:15" x14ac:dyDescent="0.25">
      <c r="A297" s="14" t="str">
        <f>MID(Tabla1[[#This Row],[Org 2]],1,2)</f>
        <v>02</v>
      </c>
      <c r="B297" s="22" t="s">
        <v>97</v>
      </c>
      <c r="C297" s="22" t="s">
        <v>101</v>
      </c>
      <c r="D297" s="15" t="str">
        <f>VLOOKUP(Tabla1[[#This Row],[Prog.]],Hoja2!B:C,2,FALSE)</f>
        <v>Mantenimiento de edificios e instalaciones municipales</v>
      </c>
      <c r="E297" s="16" t="str">
        <f t="shared" si="8"/>
        <v>2</v>
      </c>
      <c r="F297" s="16" t="str">
        <f t="shared" si="9"/>
        <v>22</v>
      </c>
      <c r="G297" s="18">
        <v>22100</v>
      </c>
      <c r="H297" s="19" t="s">
        <v>429</v>
      </c>
      <c r="I297" s="20">
        <v>200000</v>
      </c>
      <c r="J297" s="20">
        <v>0</v>
      </c>
      <c r="K297" s="20">
        <v>200000</v>
      </c>
      <c r="L297" s="20">
        <v>215000</v>
      </c>
      <c r="M297" s="20">
        <v>215000</v>
      </c>
      <c r="N297" s="20">
        <v>146622.15</v>
      </c>
      <c r="O297" s="20">
        <v>146622.15</v>
      </c>
    </row>
    <row r="298" spans="1:15" x14ac:dyDescent="0.25">
      <c r="A298" s="14" t="str">
        <f>MID(Tabla1[[#This Row],[Org 2]],1,2)</f>
        <v>02</v>
      </c>
      <c r="B298" s="22" t="s">
        <v>97</v>
      </c>
      <c r="C298" s="22" t="s">
        <v>101</v>
      </c>
      <c r="D298" s="15" t="str">
        <f>VLOOKUP(Tabla1[[#This Row],[Prog.]],Hoja2!B:C,2,FALSE)</f>
        <v>Mantenimiento de edificios e instalaciones municipales</v>
      </c>
      <c r="E298" s="16" t="str">
        <f t="shared" si="8"/>
        <v>2</v>
      </c>
      <c r="F298" s="16" t="str">
        <f t="shared" si="9"/>
        <v>22</v>
      </c>
      <c r="G298" s="18">
        <v>22101</v>
      </c>
      <c r="H298" s="19" t="s">
        <v>507</v>
      </c>
      <c r="I298" s="20">
        <v>15000</v>
      </c>
      <c r="J298" s="20">
        <v>0</v>
      </c>
      <c r="K298" s="20">
        <v>15000</v>
      </c>
      <c r="L298" s="20">
        <v>0</v>
      </c>
      <c r="M298" s="20">
        <v>0</v>
      </c>
      <c r="N298" s="20">
        <v>0</v>
      </c>
      <c r="O298" s="20">
        <v>0</v>
      </c>
    </row>
    <row r="299" spans="1:15" x14ac:dyDescent="0.25">
      <c r="A299" s="14" t="str">
        <f>MID(Tabla1[[#This Row],[Org 2]],1,2)</f>
        <v>02</v>
      </c>
      <c r="B299" s="22" t="s">
        <v>97</v>
      </c>
      <c r="C299" s="22" t="s">
        <v>101</v>
      </c>
      <c r="D299" s="15" t="str">
        <f>VLOOKUP(Tabla1[[#This Row],[Prog.]],Hoja2!B:C,2,FALSE)</f>
        <v>Mantenimiento de edificios e instalaciones municipales</v>
      </c>
      <c r="E299" s="16" t="str">
        <f t="shared" si="8"/>
        <v>2</v>
      </c>
      <c r="F299" s="16" t="str">
        <f t="shared" si="9"/>
        <v>22</v>
      </c>
      <c r="G299" s="18">
        <v>22102</v>
      </c>
      <c r="H299" s="19" t="s">
        <v>508</v>
      </c>
      <c r="I299" s="20">
        <v>100000</v>
      </c>
      <c r="J299" s="20">
        <v>0</v>
      </c>
      <c r="K299" s="20">
        <v>100000</v>
      </c>
      <c r="L299" s="20">
        <v>68000</v>
      </c>
      <c r="M299" s="20">
        <v>68000</v>
      </c>
      <c r="N299" s="20">
        <v>38347.5</v>
      </c>
      <c r="O299" s="20">
        <v>38347.5</v>
      </c>
    </row>
    <row r="300" spans="1:15" x14ac:dyDescent="0.25">
      <c r="A300" s="14" t="str">
        <f>MID(Tabla1[[#This Row],[Org 2]],1,2)</f>
        <v>02</v>
      </c>
      <c r="B300" s="22" t="s">
        <v>97</v>
      </c>
      <c r="C300" s="22" t="s">
        <v>101</v>
      </c>
      <c r="D300" s="15" t="str">
        <f>VLOOKUP(Tabla1[[#This Row],[Prog.]],Hoja2!B:C,2,FALSE)</f>
        <v>Mantenimiento de edificios e instalaciones municipales</v>
      </c>
      <c r="E300" s="16" t="str">
        <f t="shared" si="8"/>
        <v>2</v>
      </c>
      <c r="F300" s="16" t="str">
        <f t="shared" si="9"/>
        <v>22</v>
      </c>
      <c r="G300" s="18">
        <v>22103</v>
      </c>
      <c r="H300" s="19" t="s">
        <v>491</v>
      </c>
      <c r="I300" s="20">
        <v>18000</v>
      </c>
      <c r="J300" s="20">
        <v>0</v>
      </c>
      <c r="K300" s="20">
        <v>18000</v>
      </c>
      <c r="L300" s="20">
        <v>22500</v>
      </c>
      <c r="M300" s="20">
        <v>22500</v>
      </c>
      <c r="N300" s="20">
        <v>3651.86</v>
      </c>
      <c r="O300" s="20">
        <v>2059.44</v>
      </c>
    </row>
    <row r="301" spans="1:15" x14ac:dyDescent="0.25">
      <c r="A301" s="14" t="str">
        <f>MID(Tabla1[[#This Row],[Org 2]],1,2)</f>
        <v>02</v>
      </c>
      <c r="B301" s="22" t="s">
        <v>97</v>
      </c>
      <c r="C301" s="22" t="s">
        <v>101</v>
      </c>
      <c r="D301" s="15" t="str">
        <f>VLOOKUP(Tabla1[[#This Row],[Prog.]],Hoja2!B:C,2,FALSE)</f>
        <v>Mantenimiento de edificios e instalaciones municipales</v>
      </c>
      <c r="E301" s="16" t="str">
        <f t="shared" si="8"/>
        <v>2</v>
      </c>
      <c r="F301" s="16" t="str">
        <f t="shared" si="9"/>
        <v>22</v>
      </c>
      <c r="G301" s="18">
        <v>22104</v>
      </c>
      <c r="H301" s="19" t="s">
        <v>488</v>
      </c>
      <c r="I301" s="20">
        <v>20000</v>
      </c>
      <c r="J301" s="20">
        <v>0</v>
      </c>
      <c r="K301" s="20">
        <v>20000</v>
      </c>
      <c r="L301" s="20">
        <v>18419.43</v>
      </c>
      <c r="M301" s="20">
        <v>18419.43</v>
      </c>
      <c r="N301" s="20">
        <v>18054.419999999998</v>
      </c>
      <c r="O301" s="20">
        <v>18054.419999999998</v>
      </c>
    </row>
    <row r="302" spans="1:15" x14ac:dyDescent="0.25">
      <c r="A302" s="14" t="str">
        <f>MID(Tabla1[[#This Row],[Org 2]],1,2)</f>
        <v>02</v>
      </c>
      <c r="B302" s="22" t="s">
        <v>97</v>
      </c>
      <c r="C302" s="22" t="s">
        <v>101</v>
      </c>
      <c r="D302" s="15" t="str">
        <f>VLOOKUP(Tabla1[[#This Row],[Prog.]],Hoja2!B:C,2,FALSE)</f>
        <v>Mantenimiento de edificios e instalaciones municipales</v>
      </c>
      <c r="E302" s="16" t="str">
        <f t="shared" si="8"/>
        <v>2</v>
      </c>
      <c r="F302" s="16" t="str">
        <f t="shared" si="9"/>
        <v>22</v>
      </c>
      <c r="G302" s="18">
        <v>225</v>
      </c>
      <c r="H302" s="19" t="s">
        <v>433</v>
      </c>
      <c r="I302" s="20">
        <v>2000</v>
      </c>
      <c r="J302" s="20">
        <v>0</v>
      </c>
      <c r="K302" s="20">
        <v>2000</v>
      </c>
      <c r="L302" s="20">
        <v>1800</v>
      </c>
      <c r="M302" s="20">
        <v>1800</v>
      </c>
      <c r="N302" s="20">
        <v>909.5</v>
      </c>
      <c r="O302" s="20">
        <v>909.5</v>
      </c>
    </row>
    <row r="303" spans="1:15" x14ac:dyDescent="0.25">
      <c r="A303" s="14" t="str">
        <f>MID(Tabla1[[#This Row],[Org 2]],1,2)</f>
        <v>02</v>
      </c>
      <c r="B303" s="22" t="s">
        <v>97</v>
      </c>
      <c r="C303" s="22" t="s">
        <v>101</v>
      </c>
      <c r="D303" s="15" t="str">
        <f>VLOOKUP(Tabla1[[#This Row],[Prog.]],Hoja2!B:C,2,FALSE)</f>
        <v>Mantenimiento de edificios e instalaciones municipales</v>
      </c>
      <c r="E303" s="16" t="str">
        <f t="shared" si="8"/>
        <v>2</v>
      </c>
      <c r="F303" s="16" t="str">
        <f t="shared" si="9"/>
        <v>22</v>
      </c>
      <c r="G303" s="18">
        <v>22699</v>
      </c>
      <c r="H303" s="19" t="s">
        <v>437</v>
      </c>
      <c r="I303" s="20">
        <v>8000</v>
      </c>
      <c r="J303" s="20">
        <v>0</v>
      </c>
      <c r="K303" s="20">
        <v>8000</v>
      </c>
      <c r="L303" s="20">
        <v>1157.1500000000001</v>
      </c>
      <c r="M303" s="20">
        <v>1157.1500000000001</v>
      </c>
      <c r="N303" s="20">
        <v>50</v>
      </c>
      <c r="O303" s="20">
        <v>50</v>
      </c>
    </row>
    <row r="304" spans="1:15" x14ac:dyDescent="0.25">
      <c r="A304" s="14" t="str">
        <f>MID(Tabla1[[#This Row],[Org 2]],1,2)</f>
        <v>02</v>
      </c>
      <c r="B304" s="22" t="s">
        <v>97</v>
      </c>
      <c r="C304" s="23" t="s">
        <v>101</v>
      </c>
      <c r="D304" s="15" t="str">
        <f>VLOOKUP(Tabla1[[#This Row],[Prog.]],Hoja2!B:C,2,FALSE)</f>
        <v>Mantenimiento de edificios e instalaciones municipales</v>
      </c>
      <c r="E304" s="16" t="str">
        <f t="shared" si="8"/>
        <v>2</v>
      </c>
      <c r="F304" s="16" t="str">
        <f t="shared" si="9"/>
        <v>22</v>
      </c>
      <c r="G304" s="24">
        <v>22700</v>
      </c>
      <c r="H304" s="24" t="s">
        <v>438</v>
      </c>
      <c r="I304" s="25">
        <v>317000</v>
      </c>
      <c r="J304" s="25">
        <v>0</v>
      </c>
      <c r="K304" s="25">
        <v>317000</v>
      </c>
      <c r="L304" s="25">
        <v>317400.33</v>
      </c>
      <c r="M304" s="25">
        <v>317400.33</v>
      </c>
      <c r="N304" s="25">
        <v>190113.82</v>
      </c>
      <c r="O304" s="25">
        <v>190113.82</v>
      </c>
    </row>
    <row r="305" spans="1:15" x14ac:dyDescent="0.25">
      <c r="A305" s="14" t="str">
        <f>MID(Tabla1[[#This Row],[Org 2]],1,2)</f>
        <v>02</v>
      </c>
      <c r="B305" s="22" t="s">
        <v>97</v>
      </c>
      <c r="C305" s="22" t="s">
        <v>101</v>
      </c>
      <c r="D305" s="15" t="str">
        <f>VLOOKUP(Tabla1[[#This Row],[Prog.]],Hoja2!B:C,2,FALSE)</f>
        <v>Mantenimiento de edificios e instalaciones municipales</v>
      </c>
      <c r="E305" s="16" t="str">
        <f t="shared" si="8"/>
        <v>2</v>
      </c>
      <c r="F305" s="16" t="str">
        <f t="shared" si="9"/>
        <v>22</v>
      </c>
      <c r="G305" s="18">
        <v>22701</v>
      </c>
      <c r="H305" s="19" t="s">
        <v>509</v>
      </c>
      <c r="I305" s="20">
        <v>0</v>
      </c>
      <c r="J305" s="20">
        <v>0</v>
      </c>
      <c r="K305" s="20">
        <v>0</v>
      </c>
      <c r="L305" s="20">
        <v>5470.51</v>
      </c>
      <c r="M305" s="20">
        <v>5470.51</v>
      </c>
      <c r="N305" s="20">
        <v>0</v>
      </c>
      <c r="O305" s="20">
        <v>0</v>
      </c>
    </row>
    <row r="306" spans="1:15" x14ac:dyDescent="0.25">
      <c r="A306" s="14" t="str">
        <f>MID(Tabla1[[#This Row],[Org 2]],1,2)</f>
        <v>02</v>
      </c>
      <c r="B306" s="22" t="s">
        <v>97</v>
      </c>
      <c r="C306" s="22" t="s">
        <v>101</v>
      </c>
      <c r="D306" s="15" t="str">
        <f>VLOOKUP(Tabla1[[#This Row],[Prog.]],Hoja2!B:C,2,FALSE)</f>
        <v>Mantenimiento de edificios e instalaciones municipales</v>
      </c>
      <c r="E306" s="16" t="str">
        <f t="shared" si="8"/>
        <v>2</v>
      </c>
      <c r="F306" s="16" t="str">
        <f t="shared" si="9"/>
        <v>22</v>
      </c>
      <c r="G306" s="18">
        <v>22799</v>
      </c>
      <c r="H306" s="19" t="s">
        <v>440</v>
      </c>
      <c r="I306" s="20">
        <v>30000</v>
      </c>
      <c r="J306" s="20">
        <v>0</v>
      </c>
      <c r="K306" s="20">
        <v>30000</v>
      </c>
      <c r="L306" s="20">
        <v>9236.09</v>
      </c>
      <c r="M306" s="20">
        <v>9236.09</v>
      </c>
      <c r="N306" s="20">
        <v>7411.09</v>
      </c>
      <c r="O306" s="20">
        <v>5656.59</v>
      </c>
    </row>
    <row r="307" spans="1:15" x14ac:dyDescent="0.25">
      <c r="A307" s="14" t="str">
        <f>MID(Tabla1[[#This Row],[Org 2]],1,2)</f>
        <v>02</v>
      </c>
      <c r="B307" s="22" t="s">
        <v>97</v>
      </c>
      <c r="C307" s="22" t="s">
        <v>101</v>
      </c>
      <c r="D307" s="15" t="str">
        <f>VLOOKUP(Tabla1[[#This Row],[Prog.]],Hoja2!B:C,2,FALSE)</f>
        <v>Mantenimiento de edificios e instalaciones municipales</v>
      </c>
      <c r="E307" s="16" t="str">
        <f t="shared" si="8"/>
        <v>6</v>
      </c>
      <c r="F307" s="16" t="str">
        <f t="shared" si="9"/>
        <v>63</v>
      </c>
      <c r="G307" s="18">
        <v>632</v>
      </c>
      <c r="H307" s="19" t="s">
        <v>510</v>
      </c>
      <c r="I307" s="20">
        <v>445000</v>
      </c>
      <c r="J307" s="20">
        <v>460000</v>
      </c>
      <c r="K307" s="20">
        <v>905000</v>
      </c>
      <c r="L307" s="20">
        <v>333479.09999999998</v>
      </c>
      <c r="M307" s="20">
        <v>297249.55</v>
      </c>
      <c r="N307" s="20">
        <v>0</v>
      </c>
      <c r="O307" s="20">
        <v>0</v>
      </c>
    </row>
    <row r="308" spans="1:15" x14ac:dyDescent="0.25">
      <c r="A308" s="14" t="str">
        <f>MID(Tabla1[[#This Row],[Org 2]],1,2)</f>
        <v>03</v>
      </c>
      <c r="B308" s="22" t="s">
        <v>102</v>
      </c>
      <c r="C308" s="22" t="s">
        <v>103</v>
      </c>
      <c r="D308" s="15" t="str">
        <f>VLOOKUP(Tabla1[[#This Row],[Prog.]],Hoja2!B:C,2,FALSE)</f>
        <v>Promoción y fomento del deporte</v>
      </c>
      <c r="E308" s="16" t="str">
        <f t="shared" si="8"/>
        <v>4</v>
      </c>
      <c r="F308" s="16" t="str">
        <f t="shared" si="9"/>
        <v>41</v>
      </c>
      <c r="G308" s="18">
        <v>412</v>
      </c>
      <c r="H308" s="19" t="s">
        <v>511</v>
      </c>
      <c r="I308" s="20">
        <v>10465800</v>
      </c>
      <c r="J308" s="20">
        <v>0</v>
      </c>
      <c r="K308" s="20">
        <v>10465800</v>
      </c>
      <c r="L308" s="20">
        <v>10465800</v>
      </c>
      <c r="M308" s="20">
        <v>10465800</v>
      </c>
      <c r="N308" s="20">
        <v>7849350</v>
      </c>
      <c r="O308" s="20">
        <v>6977200</v>
      </c>
    </row>
    <row r="309" spans="1:15" x14ac:dyDescent="0.25">
      <c r="A309" s="14" t="str">
        <f>MID(Tabla1[[#This Row],[Org 2]],1,2)</f>
        <v>03</v>
      </c>
      <c r="B309" s="22" t="s">
        <v>102</v>
      </c>
      <c r="C309" s="22" t="s">
        <v>103</v>
      </c>
      <c r="D309" s="15" t="str">
        <f>VLOOKUP(Tabla1[[#This Row],[Prog.]],Hoja2!B:C,2,FALSE)</f>
        <v>Promoción y fomento del deporte</v>
      </c>
      <c r="E309" s="16" t="str">
        <f t="shared" si="8"/>
        <v>4</v>
      </c>
      <c r="F309" s="16" t="str">
        <f t="shared" si="9"/>
        <v>47</v>
      </c>
      <c r="G309" s="18">
        <v>473</v>
      </c>
      <c r="H309" s="19" t="s">
        <v>512</v>
      </c>
      <c r="I309" s="20">
        <v>84500</v>
      </c>
      <c r="J309" s="20">
        <v>0</v>
      </c>
      <c r="K309" s="20">
        <v>84500</v>
      </c>
      <c r="L309" s="20">
        <v>0</v>
      </c>
      <c r="M309" s="20">
        <v>0</v>
      </c>
      <c r="N309" s="20">
        <v>0</v>
      </c>
      <c r="O309" s="20">
        <v>0</v>
      </c>
    </row>
    <row r="310" spans="1:15" x14ac:dyDescent="0.25">
      <c r="A310" s="14" t="str">
        <f>MID(Tabla1[[#This Row],[Org 2]],1,2)</f>
        <v>03</v>
      </c>
      <c r="B310" s="22" t="s">
        <v>102</v>
      </c>
      <c r="C310" s="22" t="s">
        <v>103</v>
      </c>
      <c r="D310" s="15" t="str">
        <f>VLOOKUP(Tabla1[[#This Row],[Prog.]],Hoja2!B:C,2,FALSE)</f>
        <v>Promoción y fomento del deporte</v>
      </c>
      <c r="E310" s="16" t="str">
        <f t="shared" si="8"/>
        <v>4</v>
      </c>
      <c r="F310" s="16" t="str">
        <f t="shared" si="9"/>
        <v>48</v>
      </c>
      <c r="G310" s="18">
        <v>48901</v>
      </c>
      <c r="H310" s="19" t="s">
        <v>513</v>
      </c>
      <c r="I310" s="20">
        <v>5415</v>
      </c>
      <c r="J310" s="20">
        <v>0</v>
      </c>
      <c r="K310" s="20">
        <v>5415</v>
      </c>
      <c r="L310" s="20">
        <v>5415</v>
      </c>
      <c r="M310" s="20">
        <v>5415</v>
      </c>
      <c r="N310" s="20">
        <v>5415</v>
      </c>
      <c r="O310" s="20">
        <v>5415</v>
      </c>
    </row>
    <row r="311" spans="1:15" x14ac:dyDescent="0.25">
      <c r="A311" s="14" t="str">
        <f>MID(Tabla1[[#This Row],[Org 2]],1,2)</f>
        <v>03</v>
      </c>
      <c r="B311" s="22" t="s">
        <v>102</v>
      </c>
      <c r="C311" s="22" t="s">
        <v>103</v>
      </c>
      <c r="D311" s="15" t="str">
        <f>VLOOKUP(Tabla1[[#This Row],[Prog.]],Hoja2!B:C,2,FALSE)</f>
        <v>Promoción y fomento del deporte</v>
      </c>
      <c r="E311" s="16" t="str">
        <f t="shared" si="8"/>
        <v>4</v>
      </c>
      <c r="F311" s="16" t="str">
        <f t="shared" si="9"/>
        <v>48</v>
      </c>
      <c r="G311" s="18">
        <v>48904</v>
      </c>
      <c r="H311" s="19" t="s">
        <v>514</v>
      </c>
      <c r="I311" s="20">
        <v>10000</v>
      </c>
      <c r="J311" s="20">
        <v>0</v>
      </c>
      <c r="K311" s="20">
        <v>10000</v>
      </c>
      <c r="L311" s="20">
        <v>10000</v>
      </c>
      <c r="M311" s="20">
        <v>10000</v>
      </c>
      <c r="N311" s="20">
        <v>10000</v>
      </c>
      <c r="O311" s="20">
        <v>10000</v>
      </c>
    </row>
    <row r="312" spans="1:15" x14ac:dyDescent="0.25">
      <c r="A312" s="14" t="str">
        <f>MID(Tabla1[[#This Row],[Org 2]],1,2)</f>
        <v>03</v>
      </c>
      <c r="B312" s="22" t="s">
        <v>102</v>
      </c>
      <c r="C312" s="22" t="s">
        <v>103</v>
      </c>
      <c r="D312" s="15" t="str">
        <f>VLOOKUP(Tabla1[[#This Row],[Prog.]],Hoja2!B:C,2,FALSE)</f>
        <v>Promoción y fomento del deporte</v>
      </c>
      <c r="E312" s="16" t="str">
        <f t="shared" si="8"/>
        <v>4</v>
      </c>
      <c r="F312" s="16" t="str">
        <f t="shared" si="9"/>
        <v>48</v>
      </c>
      <c r="G312" s="18">
        <v>48905</v>
      </c>
      <c r="H312" s="19" t="s">
        <v>515</v>
      </c>
      <c r="I312" s="20">
        <v>1170</v>
      </c>
      <c r="J312" s="20">
        <v>0</v>
      </c>
      <c r="K312" s="20">
        <v>1170</v>
      </c>
      <c r="L312" s="20">
        <v>1170</v>
      </c>
      <c r="M312" s="20">
        <v>1170</v>
      </c>
      <c r="N312" s="20">
        <v>1170</v>
      </c>
      <c r="O312" s="20">
        <v>1170</v>
      </c>
    </row>
    <row r="313" spans="1:15" x14ac:dyDescent="0.25">
      <c r="A313" s="14" t="str">
        <f>MID(Tabla1[[#This Row],[Org 2]],1,2)</f>
        <v>03</v>
      </c>
      <c r="B313" s="22" t="s">
        <v>102</v>
      </c>
      <c r="C313" s="22" t="s">
        <v>103</v>
      </c>
      <c r="D313" s="15" t="str">
        <f>VLOOKUP(Tabla1[[#This Row],[Prog.]],Hoja2!B:C,2,FALSE)</f>
        <v>Promoción y fomento del deporte</v>
      </c>
      <c r="E313" s="16" t="str">
        <f t="shared" si="8"/>
        <v>4</v>
      </c>
      <c r="F313" s="16" t="str">
        <f t="shared" si="9"/>
        <v>48</v>
      </c>
      <c r="G313" s="18">
        <v>48906</v>
      </c>
      <c r="H313" s="19" t="s">
        <v>516</v>
      </c>
      <c r="I313" s="20">
        <v>170450</v>
      </c>
      <c r="J313" s="20">
        <v>0</v>
      </c>
      <c r="K313" s="20">
        <v>170450</v>
      </c>
      <c r="L313" s="20">
        <v>170450</v>
      </c>
      <c r="M313" s="20">
        <v>170450</v>
      </c>
      <c r="N313" s="20">
        <v>170450</v>
      </c>
      <c r="O313" s="20">
        <v>170450</v>
      </c>
    </row>
    <row r="314" spans="1:15" x14ac:dyDescent="0.25">
      <c r="A314" s="14" t="str">
        <f>MID(Tabla1[[#This Row],[Org 2]],1,2)</f>
        <v>03</v>
      </c>
      <c r="B314" s="22" t="s">
        <v>102</v>
      </c>
      <c r="C314" s="22" t="s">
        <v>103</v>
      </c>
      <c r="D314" s="15" t="str">
        <f>VLOOKUP(Tabla1[[#This Row],[Prog.]],Hoja2!B:C,2,FALSE)</f>
        <v>Promoción y fomento del deporte</v>
      </c>
      <c r="E314" s="16" t="str">
        <f t="shared" si="8"/>
        <v>4</v>
      </c>
      <c r="F314" s="16" t="str">
        <f t="shared" si="9"/>
        <v>48</v>
      </c>
      <c r="G314" s="18">
        <v>48907</v>
      </c>
      <c r="H314" s="19" t="s">
        <v>517</v>
      </c>
      <c r="I314" s="20">
        <v>119644</v>
      </c>
      <c r="J314" s="20">
        <v>0</v>
      </c>
      <c r="K314" s="20">
        <v>119644</v>
      </c>
      <c r="L314" s="20">
        <v>119643.68</v>
      </c>
      <c r="M314" s="20">
        <v>119643.68</v>
      </c>
      <c r="N314" s="20">
        <v>119643.68</v>
      </c>
      <c r="O314" s="20">
        <v>119643.68</v>
      </c>
    </row>
    <row r="315" spans="1:15" x14ac:dyDescent="0.25">
      <c r="A315" s="14" t="str">
        <f>MID(Tabla1[[#This Row],[Org 2]],1,2)</f>
        <v>03</v>
      </c>
      <c r="B315" s="22" t="s">
        <v>102</v>
      </c>
      <c r="C315" s="22" t="s">
        <v>103</v>
      </c>
      <c r="D315" s="15" t="str">
        <f>VLOOKUP(Tabla1[[#This Row],[Prog.]],Hoja2!B:C,2,FALSE)</f>
        <v>Promoción y fomento del deporte</v>
      </c>
      <c r="E315" s="16" t="str">
        <f t="shared" si="8"/>
        <v>4</v>
      </c>
      <c r="F315" s="16" t="str">
        <f t="shared" si="9"/>
        <v>48</v>
      </c>
      <c r="G315" s="18">
        <v>48908</v>
      </c>
      <c r="H315" s="19" t="s">
        <v>518</v>
      </c>
      <c r="I315" s="20">
        <v>69548</v>
      </c>
      <c r="J315" s="20">
        <v>0</v>
      </c>
      <c r="K315" s="20">
        <v>69548</v>
      </c>
      <c r="L315" s="20">
        <v>69547.86</v>
      </c>
      <c r="M315" s="20">
        <v>69547.86</v>
      </c>
      <c r="N315" s="20">
        <v>69547.86</v>
      </c>
      <c r="O315" s="20">
        <v>69547.86</v>
      </c>
    </row>
    <row r="316" spans="1:15" x14ac:dyDescent="0.25">
      <c r="A316" s="14" t="str">
        <f>MID(Tabla1[[#This Row],[Org 2]],1,2)</f>
        <v>03</v>
      </c>
      <c r="B316" s="22" t="s">
        <v>102</v>
      </c>
      <c r="C316" s="22" t="s">
        <v>103</v>
      </c>
      <c r="D316" s="15" t="str">
        <f>VLOOKUP(Tabla1[[#This Row],[Prog.]],Hoja2!B:C,2,FALSE)</f>
        <v>Promoción y fomento del deporte</v>
      </c>
      <c r="E316" s="16" t="str">
        <f t="shared" si="8"/>
        <v>4</v>
      </c>
      <c r="F316" s="16" t="str">
        <f t="shared" si="9"/>
        <v>48</v>
      </c>
      <c r="G316" s="18">
        <v>48909</v>
      </c>
      <c r="H316" s="19" t="s">
        <v>519</v>
      </c>
      <c r="I316" s="20">
        <v>123943</v>
      </c>
      <c r="J316" s="20">
        <v>0</v>
      </c>
      <c r="K316" s="20">
        <v>123943</v>
      </c>
      <c r="L316" s="20">
        <v>123942.09</v>
      </c>
      <c r="M316" s="20">
        <v>123942.09</v>
      </c>
      <c r="N316" s="20">
        <v>123942.09</v>
      </c>
      <c r="O316" s="20">
        <v>123942.09</v>
      </c>
    </row>
    <row r="317" spans="1:15" x14ac:dyDescent="0.25">
      <c r="A317" s="14" t="str">
        <f>MID(Tabla1[[#This Row],[Org 2]],1,2)</f>
        <v>03</v>
      </c>
      <c r="B317" s="22" t="s">
        <v>102</v>
      </c>
      <c r="C317" s="22" t="s">
        <v>103</v>
      </c>
      <c r="D317" s="15" t="str">
        <f>VLOOKUP(Tabla1[[#This Row],[Prog.]],Hoja2!B:C,2,FALSE)</f>
        <v>Promoción y fomento del deporte</v>
      </c>
      <c r="E317" s="16" t="str">
        <f t="shared" si="8"/>
        <v>4</v>
      </c>
      <c r="F317" s="16" t="str">
        <f t="shared" si="9"/>
        <v>48</v>
      </c>
      <c r="G317" s="18">
        <v>48910</v>
      </c>
      <c r="H317" s="19" t="s">
        <v>520</v>
      </c>
      <c r="I317" s="20">
        <v>5708</v>
      </c>
      <c r="J317" s="20">
        <v>0</v>
      </c>
      <c r="K317" s="20">
        <v>5708</v>
      </c>
      <c r="L317" s="20">
        <v>5708</v>
      </c>
      <c r="M317" s="20">
        <v>5708</v>
      </c>
      <c r="N317" s="20">
        <v>5708</v>
      </c>
      <c r="O317" s="20">
        <v>5708</v>
      </c>
    </row>
    <row r="318" spans="1:15" x14ac:dyDescent="0.25">
      <c r="A318" s="14" t="str">
        <f>MID(Tabla1[[#This Row],[Org 2]],1,2)</f>
        <v>03</v>
      </c>
      <c r="B318" s="22" t="s">
        <v>102</v>
      </c>
      <c r="C318" s="22" t="s">
        <v>103</v>
      </c>
      <c r="D318" s="15" t="str">
        <f>VLOOKUP(Tabla1[[#This Row],[Prog.]],Hoja2!B:C,2,FALSE)</f>
        <v>Promoción y fomento del deporte</v>
      </c>
      <c r="E318" s="16" t="str">
        <f t="shared" si="8"/>
        <v>4</v>
      </c>
      <c r="F318" s="16" t="str">
        <f t="shared" si="9"/>
        <v>48</v>
      </c>
      <c r="G318" s="18">
        <v>48911</v>
      </c>
      <c r="H318" s="19" t="s">
        <v>521</v>
      </c>
      <c r="I318" s="20">
        <v>3816</v>
      </c>
      <c r="J318" s="20">
        <v>0</v>
      </c>
      <c r="K318" s="20">
        <v>3816</v>
      </c>
      <c r="L318" s="20">
        <v>3815.88</v>
      </c>
      <c r="M318" s="20">
        <v>3815.88</v>
      </c>
      <c r="N318" s="20">
        <v>3815.88</v>
      </c>
      <c r="O318" s="20">
        <v>3815.88</v>
      </c>
    </row>
    <row r="319" spans="1:15" x14ac:dyDescent="0.25">
      <c r="A319" s="14" t="str">
        <f>MID(Tabla1[[#This Row],[Org 2]],1,2)</f>
        <v>03</v>
      </c>
      <c r="B319" s="22" t="s">
        <v>102</v>
      </c>
      <c r="C319" s="22" t="s">
        <v>103</v>
      </c>
      <c r="D319" s="15" t="str">
        <f>VLOOKUP(Tabla1[[#This Row],[Prog.]],Hoja2!B:C,2,FALSE)</f>
        <v>Promoción y fomento del deporte</v>
      </c>
      <c r="E319" s="16" t="str">
        <f t="shared" si="8"/>
        <v>4</v>
      </c>
      <c r="F319" s="16" t="str">
        <f t="shared" si="9"/>
        <v>48</v>
      </c>
      <c r="G319" s="18">
        <v>48912</v>
      </c>
      <c r="H319" s="19" t="s">
        <v>522</v>
      </c>
      <c r="I319" s="20">
        <v>25735</v>
      </c>
      <c r="J319" s="20">
        <v>0</v>
      </c>
      <c r="K319" s="20">
        <v>25735</v>
      </c>
      <c r="L319" s="20">
        <v>25734.47</v>
      </c>
      <c r="M319" s="20">
        <v>25734.47</v>
      </c>
      <c r="N319" s="20">
        <v>25734.47</v>
      </c>
      <c r="O319" s="20">
        <v>25734.47</v>
      </c>
    </row>
    <row r="320" spans="1:15" x14ac:dyDescent="0.25">
      <c r="A320" s="14" t="str">
        <f>MID(Tabla1[[#This Row],[Org 2]],1,2)</f>
        <v>03</v>
      </c>
      <c r="B320" s="22" t="s">
        <v>102</v>
      </c>
      <c r="C320" s="22" t="s">
        <v>103</v>
      </c>
      <c r="D320" s="15" t="str">
        <f>VLOOKUP(Tabla1[[#This Row],[Prog.]],Hoja2!B:C,2,FALSE)</f>
        <v>Promoción y fomento del deporte</v>
      </c>
      <c r="E320" s="16" t="str">
        <f t="shared" si="8"/>
        <v>4</v>
      </c>
      <c r="F320" s="16" t="str">
        <f t="shared" si="9"/>
        <v>48</v>
      </c>
      <c r="G320" s="18">
        <v>48913</v>
      </c>
      <c r="H320" s="19" t="s">
        <v>523</v>
      </c>
      <c r="I320" s="20">
        <v>34942</v>
      </c>
      <c r="J320" s="20">
        <v>0</v>
      </c>
      <c r="K320" s="20">
        <v>34942</v>
      </c>
      <c r="L320" s="20">
        <v>34941.160000000003</v>
      </c>
      <c r="M320" s="20">
        <v>34941.160000000003</v>
      </c>
      <c r="N320" s="20">
        <v>34941.160000000003</v>
      </c>
      <c r="O320" s="20">
        <v>34941.160000000003</v>
      </c>
    </row>
    <row r="321" spans="1:15" x14ac:dyDescent="0.25">
      <c r="A321" s="14" t="str">
        <f>MID(Tabla1[[#This Row],[Org 2]],1,2)</f>
        <v>03</v>
      </c>
      <c r="B321" s="22" t="s">
        <v>102</v>
      </c>
      <c r="C321" s="22" t="s">
        <v>103</v>
      </c>
      <c r="D321" s="15" t="str">
        <f>VLOOKUP(Tabla1[[#This Row],[Prog.]],Hoja2!B:C,2,FALSE)</f>
        <v>Promoción y fomento del deporte</v>
      </c>
      <c r="E321" s="16" t="str">
        <f t="shared" si="8"/>
        <v>4</v>
      </c>
      <c r="F321" s="16" t="str">
        <f t="shared" si="9"/>
        <v>48</v>
      </c>
      <c r="G321" s="18">
        <v>48914</v>
      </c>
      <c r="H321" s="19" t="s">
        <v>524</v>
      </c>
      <c r="I321" s="20">
        <v>193525</v>
      </c>
      <c r="J321" s="20">
        <v>0</v>
      </c>
      <c r="K321" s="20">
        <v>193525</v>
      </c>
      <c r="L321" s="20">
        <v>193524.67</v>
      </c>
      <c r="M321" s="20">
        <v>193524.67</v>
      </c>
      <c r="N321" s="20">
        <v>193524.67</v>
      </c>
      <c r="O321" s="20">
        <v>193524.67</v>
      </c>
    </row>
    <row r="322" spans="1:15" x14ac:dyDescent="0.25">
      <c r="A322" s="14" t="str">
        <f>MID(Tabla1[[#This Row],[Org 2]],1,2)</f>
        <v>03</v>
      </c>
      <c r="B322" s="22" t="s">
        <v>102</v>
      </c>
      <c r="C322" s="22" t="s">
        <v>103</v>
      </c>
      <c r="D322" s="15" t="str">
        <f>VLOOKUP(Tabla1[[#This Row],[Prog.]],Hoja2!B:C,2,FALSE)</f>
        <v>Promoción y fomento del deporte</v>
      </c>
      <c r="E322" s="16" t="str">
        <f t="shared" ref="E322:E385" si="10">LEFT(G322,1)</f>
        <v>4</v>
      </c>
      <c r="F322" s="16" t="str">
        <f t="shared" ref="F322:F385" si="11">LEFT(G322,2)</f>
        <v>48</v>
      </c>
      <c r="G322" s="18">
        <v>48915</v>
      </c>
      <c r="H322" s="19" t="s">
        <v>525</v>
      </c>
      <c r="I322" s="20">
        <v>195</v>
      </c>
      <c r="J322" s="20">
        <v>0</v>
      </c>
      <c r="K322" s="20">
        <v>195</v>
      </c>
      <c r="L322" s="20">
        <v>195</v>
      </c>
      <c r="M322" s="20">
        <v>195</v>
      </c>
      <c r="N322" s="20">
        <v>195</v>
      </c>
      <c r="O322" s="20">
        <v>195</v>
      </c>
    </row>
    <row r="323" spans="1:15" x14ac:dyDescent="0.25">
      <c r="A323" s="14" t="str">
        <f>MID(Tabla1[[#This Row],[Org 2]],1,2)</f>
        <v>03</v>
      </c>
      <c r="B323" s="22" t="s">
        <v>102</v>
      </c>
      <c r="C323" s="22" t="s">
        <v>103</v>
      </c>
      <c r="D323" s="15" t="str">
        <f>VLOOKUP(Tabla1[[#This Row],[Prog.]],Hoja2!B:C,2,FALSE)</f>
        <v>Promoción y fomento del deporte</v>
      </c>
      <c r="E323" s="16" t="str">
        <f t="shared" si="10"/>
        <v>4</v>
      </c>
      <c r="F323" s="16" t="str">
        <f t="shared" si="11"/>
        <v>48</v>
      </c>
      <c r="G323" s="18">
        <v>48916</v>
      </c>
      <c r="H323" s="19" t="s">
        <v>526</v>
      </c>
      <c r="I323" s="20">
        <v>141913</v>
      </c>
      <c r="J323" s="20">
        <v>0</v>
      </c>
      <c r="K323" s="20">
        <v>141913</v>
      </c>
      <c r="L323" s="20">
        <v>141912.76</v>
      </c>
      <c r="M323" s="20">
        <v>141912.76</v>
      </c>
      <c r="N323" s="20">
        <v>141912.76</v>
      </c>
      <c r="O323" s="20">
        <v>141912.76</v>
      </c>
    </row>
    <row r="324" spans="1:15" x14ac:dyDescent="0.25">
      <c r="A324" s="14" t="str">
        <f>MID(Tabla1[[#This Row],[Org 2]],1,2)</f>
        <v>03</v>
      </c>
      <c r="B324" s="22" t="s">
        <v>102</v>
      </c>
      <c r="C324" s="22" t="s">
        <v>103</v>
      </c>
      <c r="D324" s="15" t="str">
        <f>VLOOKUP(Tabla1[[#This Row],[Prog.]],Hoja2!B:C,2,FALSE)</f>
        <v>Promoción y fomento del deporte</v>
      </c>
      <c r="E324" s="16" t="str">
        <f t="shared" si="10"/>
        <v>4</v>
      </c>
      <c r="F324" s="16" t="str">
        <f t="shared" si="11"/>
        <v>48</v>
      </c>
      <c r="G324" s="18">
        <v>48917</v>
      </c>
      <c r="H324" s="19" t="s">
        <v>527</v>
      </c>
      <c r="I324" s="20">
        <v>10209</v>
      </c>
      <c r="J324" s="20">
        <v>0</v>
      </c>
      <c r="K324" s="20">
        <v>10209</v>
      </c>
      <c r="L324" s="20">
        <v>10207.530000000001</v>
      </c>
      <c r="M324" s="20">
        <v>10207.530000000001</v>
      </c>
      <c r="N324" s="20">
        <v>10207.530000000001</v>
      </c>
      <c r="O324" s="20">
        <v>10207.530000000001</v>
      </c>
    </row>
    <row r="325" spans="1:15" x14ac:dyDescent="0.25">
      <c r="A325" s="14" t="str">
        <f>MID(Tabla1[[#This Row],[Org 2]],1,2)</f>
        <v>03</v>
      </c>
      <c r="B325" s="22" t="s">
        <v>102</v>
      </c>
      <c r="C325" s="22" t="s">
        <v>103</v>
      </c>
      <c r="D325" s="15" t="str">
        <f>VLOOKUP(Tabla1[[#This Row],[Prog.]],Hoja2!B:C,2,FALSE)</f>
        <v>Promoción y fomento del deporte</v>
      </c>
      <c r="E325" s="16" t="str">
        <f t="shared" si="10"/>
        <v>4</v>
      </c>
      <c r="F325" s="16" t="str">
        <f t="shared" si="11"/>
        <v>48</v>
      </c>
      <c r="G325" s="18">
        <v>48918</v>
      </c>
      <c r="H325" s="19" t="s">
        <v>528</v>
      </c>
      <c r="I325" s="20">
        <v>9000</v>
      </c>
      <c r="J325" s="20">
        <v>0</v>
      </c>
      <c r="K325" s="20">
        <v>9000</v>
      </c>
      <c r="L325" s="20">
        <v>9000</v>
      </c>
      <c r="M325" s="20">
        <v>9000</v>
      </c>
      <c r="N325" s="20">
        <v>9000</v>
      </c>
      <c r="O325" s="20">
        <v>9000</v>
      </c>
    </row>
    <row r="326" spans="1:15" x14ac:dyDescent="0.25">
      <c r="A326" s="14" t="str">
        <f>MID(Tabla1[[#This Row],[Org 2]],1,2)</f>
        <v>03</v>
      </c>
      <c r="B326" s="22" t="s">
        <v>102</v>
      </c>
      <c r="C326" s="22" t="s">
        <v>103</v>
      </c>
      <c r="D326" s="15" t="str">
        <f>VLOOKUP(Tabla1[[#This Row],[Prog.]],Hoja2!B:C,2,FALSE)</f>
        <v>Promoción y fomento del deporte</v>
      </c>
      <c r="E326" s="16" t="str">
        <f t="shared" si="10"/>
        <v>4</v>
      </c>
      <c r="F326" s="16" t="str">
        <f t="shared" si="11"/>
        <v>48</v>
      </c>
      <c r="G326" s="18">
        <v>48919</v>
      </c>
      <c r="H326" s="19" t="s">
        <v>529</v>
      </c>
      <c r="I326" s="20">
        <v>10614</v>
      </c>
      <c r="J326" s="20">
        <v>0</v>
      </c>
      <c r="K326" s="20">
        <v>10614</v>
      </c>
      <c r="L326" s="20">
        <v>10613.25</v>
      </c>
      <c r="M326" s="20">
        <v>10613.25</v>
      </c>
      <c r="N326" s="20">
        <v>10613.25</v>
      </c>
      <c r="O326" s="20">
        <v>10613.25</v>
      </c>
    </row>
    <row r="327" spans="1:15" x14ac:dyDescent="0.25">
      <c r="A327" s="14" t="str">
        <f>MID(Tabla1[[#This Row],[Org 2]],1,2)</f>
        <v>03</v>
      </c>
      <c r="B327" s="22" t="s">
        <v>102</v>
      </c>
      <c r="C327" s="22" t="s">
        <v>103</v>
      </c>
      <c r="D327" s="15" t="str">
        <f>VLOOKUP(Tabla1[[#This Row],[Prog.]],Hoja2!B:C,2,FALSE)</f>
        <v>Promoción y fomento del deporte</v>
      </c>
      <c r="E327" s="16" t="str">
        <f t="shared" si="10"/>
        <v>4</v>
      </c>
      <c r="F327" s="16" t="str">
        <f t="shared" si="11"/>
        <v>48</v>
      </c>
      <c r="G327" s="18">
        <v>48920</v>
      </c>
      <c r="H327" s="19" t="s">
        <v>530</v>
      </c>
      <c r="I327" s="20">
        <v>4805</v>
      </c>
      <c r="J327" s="20">
        <v>0</v>
      </c>
      <c r="K327" s="20">
        <v>4805</v>
      </c>
      <c r="L327" s="20">
        <v>4804.5</v>
      </c>
      <c r="M327" s="20">
        <v>4804.5</v>
      </c>
      <c r="N327" s="20">
        <v>4804.5</v>
      </c>
      <c r="O327" s="20">
        <v>4804.5</v>
      </c>
    </row>
    <row r="328" spans="1:15" x14ac:dyDescent="0.25">
      <c r="A328" s="14" t="str">
        <f>MID(Tabla1[[#This Row],[Org 2]],1,2)</f>
        <v>03</v>
      </c>
      <c r="B328" s="22" t="s">
        <v>102</v>
      </c>
      <c r="C328" s="22" t="s">
        <v>103</v>
      </c>
      <c r="D328" s="15" t="str">
        <f>VLOOKUP(Tabla1[[#This Row],[Prog.]],Hoja2!B:C,2,FALSE)</f>
        <v>Promoción y fomento del deporte</v>
      </c>
      <c r="E328" s="16" t="str">
        <f t="shared" si="10"/>
        <v>4</v>
      </c>
      <c r="F328" s="16" t="str">
        <f t="shared" si="11"/>
        <v>48</v>
      </c>
      <c r="G328" s="18">
        <v>48960</v>
      </c>
      <c r="H328" s="19" t="s">
        <v>531</v>
      </c>
      <c r="I328" s="20">
        <v>2892</v>
      </c>
      <c r="J328" s="20">
        <v>0</v>
      </c>
      <c r="K328" s="20">
        <v>2892</v>
      </c>
      <c r="L328" s="20">
        <v>2890.18</v>
      </c>
      <c r="M328" s="20">
        <v>2890.18</v>
      </c>
      <c r="N328" s="20">
        <v>2890.18</v>
      </c>
      <c r="O328" s="20">
        <v>2890.18</v>
      </c>
    </row>
    <row r="329" spans="1:15" x14ac:dyDescent="0.25">
      <c r="A329" s="14" t="str">
        <f>MID(Tabla1[[#This Row],[Org 2]],1,2)</f>
        <v>03</v>
      </c>
      <c r="B329" s="22" t="s">
        <v>102</v>
      </c>
      <c r="C329" s="22" t="s">
        <v>103</v>
      </c>
      <c r="D329" s="15" t="str">
        <f>VLOOKUP(Tabla1[[#This Row],[Prog.]],Hoja2!B:C,2,FALSE)</f>
        <v>Promoción y fomento del deporte</v>
      </c>
      <c r="E329" s="16" t="str">
        <f t="shared" si="10"/>
        <v>4</v>
      </c>
      <c r="F329" s="16" t="str">
        <f t="shared" si="11"/>
        <v>48</v>
      </c>
      <c r="G329" s="18">
        <v>48963</v>
      </c>
      <c r="H329" s="19" t="s">
        <v>532</v>
      </c>
      <c r="I329" s="20">
        <v>1950</v>
      </c>
      <c r="J329" s="20">
        <v>0</v>
      </c>
      <c r="K329" s="20">
        <v>1950</v>
      </c>
      <c r="L329" s="20">
        <v>1950</v>
      </c>
      <c r="M329" s="20">
        <v>1950</v>
      </c>
      <c r="N329" s="20">
        <v>1950</v>
      </c>
      <c r="O329" s="20">
        <v>1950</v>
      </c>
    </row>
    <row r="330" spans="1:15" x14ac:dyDescent="0.25">
      <c r="A330" s="14" t="str">
        <f>MID(Tabla1[[#This Row],[Org 2]],1,2)</f>
        <v>03</v>
      </c>
      <c r="B330" s="22" t="s">
        <v>102</v>
      </c>
      <c r="C330" s="22" t="s">
        <v>103</v>
      </c>
      <c r="D330" s="15" t="str">
        <f>VLOOKUP(Tabla1[[#This Row],[Prog.]],Hoja2!B:C,2,FALSE)</f>
        <v>Promoción y fomento del deporte</v>
      </c>
      <c r="E330" s="16" t="str">
        <f t="shared" si="10"/>
        <v>4</v>
      </c>
      <c r="F330" s="16" t="str">
        <f t="shared" si="11"/>
        <v>48</v>
      </c>
      <c r="G330" s="18">
        <v>48964</v>
      </c>
      <c r="H330" s="19" t="s">
        <v>533</v>
      </c>
      <c r="I330" s="20">
        <v>4777</v>
      </c>
      <c r="J330" s="20">
        <v>0</v>
      </c>
      <c r="K330" s="20">
        <v>4777</v>
      </c>
      <c r="L330" s="20">
        <v>4776.7299999999996</v>
      </c>
      <c r="M330" s="20">
        <v>4776.7299999999996</v>
      </c>
      <c r="N330" s="20">
        <v>4776.7299999999996</v>
      </c>
      <c r="O330" s="20">
        <v>4776.7299999999996</v>
      </c>
    </row>
    <row r="331" spans="1:15" x14ac:dyDescent="0.25">
      <c r="A331" s="14" t="str">
        <f>MID(Tabla1[[#This Row],[Org 2]],1,2)</f>
        <v>03</v>
      </c>
      <c r="B331" s="22" t="s">
        <v>102</v>
      </c>
      <c r="C331" s="22" t="s">
        <v>103</v>
      </c>
      <c r="D331" s="15" t="str">
        <f>VLOOKUP(Tabla1[[#This Row],[Prog.]],Hoja2!B:C,2,FALSE)</f>
        <v>Promoción y fomento del deporte</v>
      </c>
      <c r="E331" s="16" t="str">
        <f t="shared" si="10"/>
        <v>4</v>
      </c>
      <c r="F331" s="16" t="str">
        <f t="shared" si="11"/>
        <v>48</v>
      </c>
      <c r="G331" s="18">
        <v>48965</v>
      </c>
      <c r="H331" s="19" t="s">
        <v>534</v>
      </c>
      <c r="I331" s="20">
        <v>3354</v>
      </c>
      <c r="J331" s="20">
        <v>0</v>
      </c>
      <c r="K331" s="20">
        <v>3354</v>
      </c>
      <c r="L331" s="20">
        <v>3353.75</v>
      </c>
      <c r="M331" s="20">
        <v>3353.75</v>
      </c>
      <c r="N331" s="20">
        <v>3353.75</v>
      </c>
      <c r="O331" s="20">
        <v>3353.75</v>
      </c>
    </row>
    <row r="332" spans="1:15" x14ac:dyDescent="0.25">
      <c r="A332" s="14" t="str">
        <f>MID(Tabla1[[#This Row],[Org 2]],1,2)</f>
        <v>03</v>
      </c>
      <c r="B332" s="22" t="s">
        <v>102</v>
      </c>
      <c r="C332" s="22" t="s">
        <v>103</v>
      </c>
      <c r="D332" s="15" t="str">
        <f>VLOOKUP(Tabla1[[#This Row],[Prog.]],Hoja2!B:C,2,FALSE)</f>
        <v>Promoción y fomento del deporte</v>
      </c>
      <c r="E332" s="16" t="str">
        <f t="shared" si="10"/>
        <v>4</v>
      </c>
      <c r="F332" s="16" t="str">
        <f t="shared" si="11"/>
        <v>48</v>
      </c>
      <c r="G332" s="18">
        <v>48966</v>
      </c>
      <c r="H332" s="19" t="s">
        <v>535</v>
      </c>
      <c r="I332" s="20">
        <v>3974</v>
      </c>
      <c r="J332" s="20">
        <v>0</v>
      </c>
      <c r="K332" s="20">
        <v>3974</v>
      </c>
      <c r="L332" s="20">
        <v>3973.81</v>
      </c>
      <c r="M332" s="20">
        <v>3973.81</v>
      </c>
      <c r="N332" s="20">
        <v>3973.81</v>
      </c>
      <c r="O332" s="20">
        <v>3973.81</v>
      </c>
    </row>
    <row r="333" spans="1:15" x14ac:dyDescent="0.25">
      <c r="A333" s="14" t="str">
        <f>MID(Tabla1[[#This Row],[Org 2]],1,2)</f>
        <v>03</v>
      </c>
      <c r="B333" s="22" t="s">
        <v>102</v>
      </c>
      <c r="C333" s="22" t="s">
        <v>103</v>
      </c>
      <c r="D333" s="15" t="str">
        <f>VLOOKUP(Tabla1[[#This Row],[Prog.]],Hoja2!B:C,2,FALSE)</f>
        <v>Promoción y fomento del deporte</v>
      </c>
      <c r="E333" s="16" t="str">
        <f t="shared" si="10"/>
        <v>4</v>
      </c>
      <c r="F333" s="16" t="str">
        <f t="shared" si="11"/>
        <v>48</v>
      </c>
      <c r="G333" s="18">
        <v>48993</v>
      </c>
      <c r="H333" s="19" t="s">
        <v>536</v>
      </c>
      <c r="I333" s="20">
        <v>9447</v>
      </c>
      <c r="J333" s="20">
        <v>0</v>
      </c>
      <c r="K333" s="20">
        <v>9447</v>
      </c>
      <c r="L333" s="20">
        <v>816</v>
      </c>
      <c r="M333" s="20">
        <v>816</v>
      </c>
      <c r="N333" s="20">
        <v>816</v>
      </c>
      <c r="O333" s="20">
        <v>816</v>
      </c>
    </row>
    <row r="334" spans="1:15" x14ac:dyDescent="0.25">
      <c r="A334" s="14" t="str">
        <f>MID(Tabla1[[#This Row],[Org 2]],1,2)</f>
        <v>03</v>
      </c>
      <c r="B334" s="22" t="s">
        <v>102</v>
      </c>
      <c r="C334" s="22" t="s">
        <v>103</v>
      </c>
      <c r="D334" s="15" t="str">
        <f>VLOOKUP(Tabla1[[#This Row],[Prog.]],Hoja2!B:C,2,FALSE)</f>
        <v>Promoción y fomento del deporte</v>
      </c>
      <c r="E334" s="16" t="str">
        <f t="shared" si="10"/>
        <v>4</v>
      </c>
      <c r="F334" s="16" t="str">
        <f t="shared" si="11"/>
        <v>48</v>
      </c>
      <c r="G334" s="18">
        <v>48994</v>
      </c>
      <c r="H334" s="19" t="s">
        <v>537</v>
      </c>
      <c r="I334" s="20">
        <v>3387</v>
      </c>
      <c r="J334" s="20">
        <v>0</v>
      </c>
      <c r="K334" s="20">
        <v>3387</v>
      </c>
      <c r="L334" s="20">
        <v>3387</v>
      </c>
      <c r="M334" s="20">
        <v>3387</v>
      </c>
      <c r="N334" s="20">
        <v>3387</v>
      </c>
      <c r="O334" s="20">
        <v>3387</v>
      </c>
    </row>
    <row r="335" spans="1:15" x14ac:dyDescent="0.25">
      <c r="A335" s="14" t="str">
        <f>MID(Tabla1[[#This Row],[Org 2]],1,2)</f>
        <v>03</v>
      </c>
      <c r="B335" s="22" t="s">
        <v>102</v>
      </c>
      <c r="C335" s="22" t="s">
        <v>103</v>
      </c>
      <c r="D335" s="15" t="str">
        <f>VLOOKUP(Tabla1[[#This Row],[Prog.]],Hoja2!B:C,2,FALSE)</f>
        <v>Promoción y fomento del deporte</v>
      </c>
      <c r="E335" s="16" t="str">
        <f t="shared" si="10"/>
        <v>4</v>
      </c>
      <c r="F335" s="16" t="str">
        <f t="shared" si="11"/>
        <v>48</v>
      </c>
      <c r="G335" s="18">
        <v>48995</v>
      </c>
      <c r="H335" s="19" t="s">
        <v>538</v>
      </c>
      <c r="I335" s="20">
        <v>3846</v>
      </c>
      <c r="J335" s="20">
        <v>0</v>
      </c>
      <c r="K335" s="20">
        <v>3846</v>
      </c>
      <c r="L335" s="20">
        <v>3845.51</v>
      </c>
      <c r="M335" s="20">
        <v>3845.51</v>
      </c>
      <c r="N335" s="20">
        <v>3845.51</v>
      </c>
      <c r="O335" s="20">
        <v>3845.51</v>
      </c>
    </row>
    <row r="336" spans="1:15" x14ac:dyDescent="0.25">
      <c r="A336" s="14" t="str">
        <f>MID(Tabla1[[#This Row],[Org 2]],1,2)</f>
        <v>03</v>
      </c>
      <c r="B336" s="22" t="s">
        <v>102</v>
      </c>
      <c r="C336" s="22" t="s">
        <v>103</v>
      </c>
      <c r="D336" s="15" t="str">
        <f>VLOOKUP(Tabla1[[#This Row],[Prog.]],Hoja2!B:C,2,FALSE)</f>
        <v>Promoción y fomento del deporte</v>
      </c>
      <c r="E336" s="16" t="str">
        <f t="shared" si="10"/>
        <v>7</v>
      </c>
      <c r="F336" s="16" t="str">
        <f t="shared" si="11"/>
        <v>71</v>
      </c>
      <c r="G336" s="18">
        <v>712</v>
      </c>
      <c r="H336" s="19" t="s">
        <v>539</v>
      </c>
      <c r="I336" s="20">
        <v>1860000</v>
      </c>
      <c r="J336" s="20">
        <v>842363.97</v>
      </c>
      <c r="K336" s="20">
        <v>2702363.97</v>
      </c>
      <c r="L336" s="20">
        <v>2172363.9700000002</v>
      </c>
      <c r="M336" s="20">
        <v>2172363.9700000002</v>
      </c>
      <c r="N336" s="20">
        <v>248557.64</v>
      </c>
      <c r="O336" s="20">
        <v>248557.64</v>
      </c>
    </row>
    <row r="337" spans="1:15" x14ac:dyDescent="0.25">
      <c r="A337" s="14" t="str">
        <f>MID(Tabla1[[#This Row],[Org 2]],1,2)</f>
        <v>03</v>
      </c>
      <c r="B337" s="22" t="s">
        <v>102</v>
      </c>
      <c r="C337" s="22" t="s">
        <v>103</v>
      </c>
      <c r="D337" s="15" t="str">
        <f>VLOOKUP(Tabla1[[#This Row],[Prog.]],Hoja2!B:C,2,FALSE)</f>
        <v>Promoción y fomento del deporte</v>
      </c>
      <c r="E337" s="16" t="str">
        <f t="shared" si="10"/>
        <v>7</v>
      </c>
      <c r="F337" s="16" t="str">
        <f t="shared" si="11"/>
        <v>75</v>
      </c>
      <c r="G337" s="18">
        <v>750</v>
      </c>
      <c r="H337" s="19" t="s">
        <v>540</v>
      </c>
      <c r="I337" s="20">
        <v>280720</v>
      </c>
      <c r="J337" s="20">
        <v>0</v>
      </c>
      <c r="K337" s="20">
        <v>280720</v>
      </c>
      <c r="L337" s="20">
        <v>280719.27</v>
      </c>
      <c r="M337" s="20">
        <v>280719.27</v>
      </c>
      <c r="N337" s="20">
        <v>0</v>
      </c>
      <c r="O337" s="20">
        <v>0</v>
      </c>
    </row>
    <row r="338" spans="1:15" x14ac:dyDescent="0.25">
      <c r="A338" s="14" t="str">
        <f>MID(Tabla1[[#This Row],[Org 2]],1,2)</f>
        <v>03</v>
      </c>
      <c r="B338" s="22" t="s">
        <v>102</v>
      </c>
      <c r="C338" s="22" t="s">
        <v>104</v>
      </c>
      <c r="D338" s="15" t="str">
        <f>VLOOKUP(Tabla1[[#This Row],[Prog.]],Hoja2!B:C,2,FALSE)</f>
        <v>Dirección del área de participación ciudadana y deportes</v>
      </c>
      <c r="E338" s="16" t="str">
        <f t="shared" si="10"/>
        <v>1</v>
      </c>
      <c r="F338" s="16" t="str">
        <f t="shared" si="11"/>
        <v>12</v>
      </c>
      <c r="G338" s="18">
        <v>12000</v>
      </c>
      <c r="H338" s="19" t="s">
        <v>411</v>
      </c>
      <c r="I338" s="20">
        <v>54263</v>
      </c>
      <c r="J338" s="20">
        <v>0</v>
      </c>
      <c r="K338" s="20">
        <v>54263</v>
      </c>
      <c r="L338" s="20">
        <v>36000</v>
      </c>
      <c r="M338" s="20">
        <v>36000</v>
      </c>
      <c r="N338" s="20">
        <v>23759.37</v>
      </c>
      <c r="O338" s="20">
        <v>23759.37</v>
      </c>
    </row>
    <row r="339" spans="1:15" x14ac:dyDescent="0.25">
      <c r="A339" s="14" t="str">
        <f>MID(Tabla1[[#This Row],[Org 2]],1,2)</f>
        <v>03</v>
      </c>
      <c r="B339" s="22" t="s">
        <v>102</v>
      </c>
      <c r="C339" s="22" t="s">
        <v>104</v>
      </c>
      <c r="D339" s="15" t="str">
        <f>VLOOKUP(Tabla1[[#This Row],[Prog.]],Hoja2!B:C,2,FALSE)</f>
        <v>Dirección del área de participación ciudadana y deportes</v>
      </c>
      <c r="E339" s="16" t="str">
        <f t="shared" si="10"/>
        <v>1</v>
      </c>
      <c r="F339" s="16" t="str">
        <f t="shared" si="11"/>
        <v>12</v>
      </c>
      <c r="G339" s="18">
        <v>12001</v>
      </c>
      <c r="H339" s="19" t="s">
        <v>412</v>
      </c>
      <c r="I339" s="20">
        <v>15905</v>
      </c>
      <c r="J339" s="20">
        <v>0</v>
      </c>
      <c r="K339" s="20">
        <v>15905</v>
      </c>
      <c r="L339" s="20">
        <v>15000</v>
      </c>
      <c r="M339" s="20">
        <v>15000</v>
      </c>
      <c r="N339" s="20">
        <v>10470.99</v>
      </c>
      <c r="O339" s="20">
        <v>10470.99</v>
      </c>
    </row>
    <row r="340" spans="1:15" x14ac:dyDescent="0.25">
      <c r="A340" s="14" t="str">
        <f>MID(Tabla1[[#This Row],[Org 2]],1,2)</f>
        <v>03</v>
      </c>
      <c r="B340" s="22" t="s">
        <v>102</v>
      </c>
      <c r="C340" s="22" t="s">
        <v>104</v>
      </c>
      <c r="D340" s="15" t="str">
        <f>VLOOKUP(Tabla1[[#This Row],[Prog.]],Hoja2!B:C,2,FALSE)</f>
        <v>Dirección del área de participación ciudadana y deportes</v>
      </c>
      <c r="E340" s="16" t="str">
        <f t="shared" si="10"/>
        <v>1</v>
      </c>
      <c r="F340" s="16" t="str">
        <f t="shared" si="11"/>
        <v>12</v>
      </c>
      <c r="G340" s="18">
        <v>12003</v>
      </c>
      <c r="H340" s="19" t="s">
        <v>413</v>
      </c>
      <c r="I340" s="20">
        <v>24363</v>
      </c>
      <c r="J340" s="20">
        <v>0</v>
      </c>
      <c r="K340" s="20">
        <v>24363</v>
      </c>
      <c r="L340" s="20">
        <v>24000</v>
      </c>
      <c r="M340" s="20">
        <v>24000</v>
      </c>
      <c r="N340" s="20">
        <v>15966.92</v>
      </c>
      <c r="O340" s="20">
        <v>15966.92</v>
      </c>
    </row>
    <row r="341" spans="1:15" x14ac:dyDescent="0.25">
      <c r="A341" s="14" t="str">
        <f>MID(Tabla1[[#This Row],[Org 2]],1,2)</f>
        <v>03</v>
      </c>
      <c r="B341" s="22" t="s">
        <v>102</v>
      </c>
      <c r="C341" s="22" t="s">
        <v>104</v>
      </c>
      <c r="D341" s="15" t="str">
        <f>VLOOKUP(Tabla1[[#This Row],[Prog.]],Hoja2!B:C,2,FALSE)</f>
        <v>Dirección del área de participación ciudadana y deportes</v>
      </c>
      <c r="E341" s="16" t="str">
        <f t="shared" si="10"/>
        <v>1</v>
      </c>
      <c r="F341" s="16" t="str">
        <f t="shared" si="11"/>
        <v>12</v>
      </c>
      <c r="G341" s="18">
        <v>12004</v>
      </c>
      <c r="H341" s="19" t="s">
        <v>414</v>
      </c>
      <c r="I341" s="20">
        <v>10326</v>
      </c>
      <c r="J341" s="20">
        <v>0</v>
      </c>
      <c r="K341" s="20">
        <v>10326</v>
      </c>
      <c r="L341" s="20">
        <v>10000</v>
      </c>
      <c r="M341" s="20">
        <v>10000</v>
      </c>
      <c r="N341" s="20">
        <v>6664.43</v>
      </c>
      <c r="O341" s="20">
        <v>6664.43</v>
      </c>
    </row>
    <row r="342" spans="1:15" x14ac:dyDescent="0.25">
      <c r="A342" s="14" t="str">
        <f>MID(Tabla1[[#This Row],[Org 2]],1,2)</f>
        <v>03</v>
      </c>
      <c r="B342" s="22" t="s">
        <v>102</v>
      </c>
      <c r="C342" s="22" t="s">
        <v>104</v>
      </c>
      <c r="D342" s="15" t="str">
        <f>VLOOKUP(Tabla1[[#This Row],[Prog.]],Hoja2!B:C,2,FALSE)</f>
        <v>Dirección del área de participación ciudadana y deportes</v>
      </c>
      <c r="E342" s="16" t="str">
        <f t="shared" si="10"/>
        <v>1</v>
      </c>
      <c r="F342" s="16" t="str">
        <f t="shared" si="11"/>
        <v>12</v>
      </c>
      <c r="G342" s="18">
        <v>12006</v>
      </c>
      <c r="H342" s="19" t="s">
        <v>415</v>
      </c>
      <c r="I342" s="20">
        <v>31589</v>
      </c>
      <c r="J342" s="20">
        <v>0</v>
      </c>
      <c r="K342" s="20">
        <v>31589</v>
      </c>
      <c r="L342" s="20">
        <v>31000</v>
      </c>
      <c r="M342" s="20">
        <v>31000</v>
      </c>
      <c r="N342" s="20">
        <v>21638.58</v>
      </c>
      <c r="O342" s="20">
        <v>21638.58</v>
      </c>
    </row>
    <row r="343" spans="1:15" x14ac:dyDescent="0.25">
      <c r="A343" s="14" t="str">
        <f>MID(Tabla1[[#This Row],[Org 2]],1,2)</f>
        <v>03</v>
      </c>
      <c r="B343" s="22" t="s">
        <v>102</v>
      </c>
      <c r="C343" s="22" t="s">
        <v>104</v>
      </c>
      <c r="D343" s="15" t="str">
        <f>VLOOKUP(Tabla1[[#This Row],[Prog.]],Hoja2!B:C,2,FALSE)</f>
        <v>Dirección del área de participación ciudadana y deportes</v>
      </c>
      <c r="E343" s="16" t="str">
        <f t="shared" si="10"/>
        <v>1</v>
      </c>
      <c r="F343" s="16" t="str">
        <f t="shared" si="11"/>
        <v>12</v>
      </c>
      <c r="G343" s="18">
        <v>12100</v>
      </c>
      <c r="H343" s="19" t="s">
        <v>416</v>
      </c>
      <c r="I343" s="20">
        <v>73615</v>
      </c>
      <c r="J343" s="20">
        <v>0</v>
      </c>
      <c r="K343" s="20">
        <v>73615</v>
      </c>
      <c r="L343" s="20">
        <v>61000</v>
      </c>
      <c r="M343" s="20">
        <v>61000</v>
      </c>
      <c r="N343" s="20">
        <v>40012.49</v>
      </c>
      <c r="O343" s="20">
        <v>40012.49</v>
      </c>
    </row>
    <row r="344" spans="1:15" x14ac:dyDescent="0.25">
      <c r="A344" s="14" t="str">
        <f>MID(Tabla1[[#This Row],[Org 2]],1,2)</f>
        <v>03</v>
      </c>
      <c r="B344" s="22" t="s">
        <v>102</v>
      </c>
      <c r="C344" s="22" t="s">
        <v>104</v>
      </c>
      <c r="D344" s="15" t="str">
        <f>VLOOKUP(Tabla1[[#This Row],[Prog.]],Hoja2!B:C,2,FALSE)</f>
        <v>Dirección del área de participación ciudadana y deportes</v>
      </c>
      <c r="E344" s="16" t="str">
        <f t="shared" si="10"/>
        <v>1</v>
      </c>
      <c r="F344" s="16" t="str">
        <f t="shared" si="11"/>
        <v>12</v>
      </c>
      <c r="G344" s="18">
        <v>12101</v>
      </c>
      <c r="H344" s="19" t="s">
        <v>417</v>
      </c>
      <c r="I344" s="20">
        <v>176964</v>
      </c>
      <c r="J344" s="20">
        <v>0</v>
      </c>
      <c r="K344" s="20">
        <v>176964</v>
      </c>
      <c r="L344" s="20">
        <v>100000</v>
      </c>
      <c r="M344" s="20">
        <v>100000</v>
      </c>
      <c r="N344" s="20">
        <v>94651.67</v>
      </c>
      <c r="O344" s="20">
        <v>94651.67</v>
      </c>
    </row>
    <row r="345" spans="1:15" x14ac:dyDescent="0.25">
      <c r="A345" s="14" t="str">
        <f>MID(Tabla1[[#This Row],[Org 2]],1,2)</f>
        <v>03</v>
      </c>
      <c r="B345" s="22" t="s">
        <v>102</v>
      </c>
      <c r="C345" s="22" t="s">
        <v>104</v>
      </c>
      <c r="D345" s="15" t="str">
        <f>VLOOKUP(Tabla1[[#This Row],[Prog.]],Hoja2!B:C,2,FALSE)</f>
        <v>Dirección del área de participación ciudadana y deportes</v>
      </c>
      <c r="E345" s="16" t="str">
        <f t="shared" si="10"/>
        <v>1</v>
      </c>
      <c r="F345" s="16" t="str">
        <f t="shared" si="11"/>
        <v>12</v>
      </c>
      <c r="G345" s="18">
        <v>12103</v>
      </c>
      <c r="H345" s="19" t="s">
        <v>418</v>
      </c>
      <c r="I345" s="20">
        <v>12927</v>
      </c>
      <c r="J345" s="20">
        <v>0</v>
      </c>
      <c r="K345" s="20">
        <v>12927</v>
      </c>
      <c r="L345" s="20">
        <v>12912.6</v>
      </c>
      <c r="M345" s="20">
        <v>12912.6</v>
      </c>
      <c r="N345" s="20">
        <v>12552.57</v>
      </c>
      <c r="O345" s="20">
        <v>12552.57</v>
      </c>
    </row>
    <row r="346" spans="1:15" x14ac:dyDescent="0.25">
      <c r="A346" s="14" t="str">
        <f>MID(Tabla1[[#This Row],[Org 2]],1,2)</f>
        <v>03</v>
      </c>
      <c r="B346" s="22" t="s">
        <v>102</v>
      </c>
      <c r="C346" s="22" t="s">
        <v>104</v>
      </c>
      <c r="D346" s="15" t="str">
        <f>VLOOKUP(Tabla1[[#This Row],[Prog.]],Hoja2!B:C,2,FALSE)</f>
        <v>Dirección del área de participación ciudadana y deportes</v>
      </c>
      <c r="E346" s="16" t="str">
        <f t="shared" si="10"/>
        <v>2</v>
      </c>
      <c r="F346" s="16" t="str">
        <f t="shared" si="11"/>
        <v>22</v>
      </c>
      <c r="G346" s="18">
        <v>22602</v>
      </c>
      <c r="H346" s="19" t="s">
        <v>434</v>
      </c>
      <c r="I346" s="20">
        <v>500</v>
      </c>
      <c r="J346" s="20">
        <v>0</v>
      </c>
      <c r="K346" s="20">
        <v>500</v>
      </c>
      <c r="L346" s="20">
        <v>0</v>
      </c>
      <c r="M346" s="20">
        <v>0</v>
      </c>
      <c r="N346" s="20">
        <v>0</v>
      </c>
      <c r="O346" s="20">
        <v>0</v>
      </c>
    </row>
    <row r="347" spans="1:15" x14ac:dyDescent="0.25">
      <c r="A347" s="14" t="str">
        <f>MID(Tabla1[[#This Row],[Org 2]],1,2)</f>
        <v>03</v>
      </c>
      <c r="B347" s="22" t="s">
        <v>102</v>
      </c>
      <c r="C347" s="22" t="s">
        <v>104</v>
      </c>
      <c r="D347" s="15" t="str">
        <f>VLOOKUP(Tabla1[[#This Row],[Prog.]],Hoja2!B:C,2,FALSE)</f>
        <v>Dirección del área de participación ciudadana y deportes</v>
      </c>
      <c r="E347" s="16" t="str">
        <f t="shared" si="10"/>
        <v>2</v>
      </c>
      <c r="F347" s="16" t="str">
        <f t="shared" si="11"/>
        <v>22</v>
      </c>
      <c r="G347" s="18">
        <v>22699</v>
      </c>
      <c r="H347" s="19" t="s">
        <v>437</v>
      </c>
      <c r="I347" s="20">
        <v>8000</v>
      </c>
      <c r="J347" s="20">
        <v>0</v>
      </c>
      <c r="K347" s="20">
        <v>8000</v>
      </c>
      <c r="L347" s="20">
        <v>6290.79</v>
      </c>
      <c r="M347" s="20">
        <v>6290.79</v>
      </c>
      <c r="N347" s="20">
        <v>5223.57</v>
      </c>
      <c r="O347" s="20">
        <v>5223.57</v>
      </c>
    </row>
    <row r="348" spans="1:15" x14ac:dyDescent="0.25">
      <c r="A348" s="14" t="str">
        <f>MID(Tabla1[[#This Row],[Org 2]],1,2)</f>
        <v>03</v>
      </c>
      <c r="B348" s="22" t="s">
        <v>102</v>
      </c>
      <c r="C348" s="22" t="s">
        <v>104</v>
      </c>
      <c r="D348" s="15" t="str">
        <f>VLOOKUP(Tabla1[[#This Row],[Prog.]],Hoja2!B:C,2,FALSE)</f>
        <v>Dirección del área de participación ciudadana y deportes</v>
      </c>
      <c r="E348" s="16" t="str">
        <f t="shared" si="10"/>
        <v>2</v>
      </c>
      <c r="F348" s="16" t="str">
        <f t="shared" si="11"/>
        <v>23</v>
      </c>
      <c r="G348" s="18">
        <v>23020</v>
      </c>
      <c r="H348" s="19" t="s">
        <v>441</v>
      </c>
      <c r="I348" s="20">
        <v>400</v>
      </c>
      <c r="J348" s="20">
        <v>0</v>
      </c>
      <c r="K348" s="20">
        <v>400</v>
      </c>
      <c r="L348" s="20">
        <v>0</v>
      </c>
      <c r="M348" s="20">
        <v>0</v>
      </c>
      <c r="N348" s="20">
        <v>0</v>
      </c>
      <c r="O348" s="20">
        <v>0</v>
      </c>
    </row>
    <row r="349" spans="1:15" x14ac:dyDescent="0.25">
      <c r="A349" s="14" t="str">
        <f>MID(Tabla1[[#This Row],[Org 2]],1,2)</f>
        <v>03</v>
      </c>
      <c r="B349" s="22" t="s">
        <v>102</v>
      </c>
      <c r="C349" s="22" t="s">
        <v>104</v>
      </c>
      <c r="D349" s="15" t="str">
        <f>VLOOKUP(Tabla1[[#This Row],[Prog.]],Hoja2!B:C,2,FALSE)</f>
        <v>Dirección del área de participación ciudadana y deportes</v>
      </c>
      <c r="E349" s="16" t="str">
        <f t="shared" si="10"/>
        <v>3</v>
      </c>
      <c r="F349" s="16" t="str">
        <f t="shared" si="11"/>
        <v>35</v>
      </c>
      <c r="G349" s="18">
        <v>352</v>
      </c>
      <c r="H349" s="19" t="s">
        <v>444</v>
      </c>
      <c r="I349" s="20">
        <v>200</v>
      </c>
      <c r="J349" s="20">
        <v>0</v>
      </c>
      <c r="K349" s="20">
        <v>200</v>
      </c>
      <c r="L349" s="20">
        <v>0</v>
      </c>
      <c r="M349" s="20">
        <v>0</v>
      </c>
      <c r="N349" s="20">
        <v>0</v>
      </c>
      <c r="O349" s="20">
        <v>0</v>
      </c>
    </row>
    <row r="350" spans="1:15" x14ac:dyDescent="0.25">
      <c r="A350" s="14" t="str">
        <f>MID(Tabla1[[#This Row],[Org 2]],1,2)</f>
        <v>03</v>
      </c>
      <c r="B350" s="22" t="s">
        <v>102</v>
      </c>
      <c r="C350" s="22" t="s">
        <v>104</v>
      </c>
      <c r="D350" s="15" t="str">
        <f>VLOOKUP(Tabla1[[#This Row],[Prog.]],Hoja2!B:C,2,FALSE)</f>
        <v>Dirección del área de participación ciudadana y deportes</v>
      </c>
      <c r="E350" s="16" t="str">
        <f t="shared" si="10"/>
        <v>8</v>
      </c>
      <c r="F350" s="16" t="str">
        <f t="shared" si="11"/>
        <v>83</v>
      </c>
      <c r="G350" s="18">
        <v>83000</v>
      </c>
      <c r="H350" s="19" t="s">
        <v>502</v>
      </c>
      <c r="I350" s="20">
        <v>1000</v>
      </c>
      <c r="J350" s="20">
        <v>0</v>
      </c>
      <c r="K350" s="20">
        <v>1000</v>
      </c>
      <c r="L350" s="20">
        <v>0</v>
      </c>
      <c r="M350" s="20">
        <v>0</v>
      </c>
      <c r="N350" s="20">
        <v>0</v>
      </c>
      <c r="O350" s="20">
        <v>0</v>
      </c>
    </row>
    <row r="351" spans="1:15" x14ac:dyDescent="0.25">
      <c r="A351" s="14" t="str">
        <f>MID(Tabla1[[#This Row],[Org 2]],1,2)</f>
        <v>03</v>
      </c>
      <c r="B351" s="22" t="s">
        <v>102</v>
      </c>
      <c r="C351" s="22" t="s">
        <v>105</v>
      </c>
      <c r="D351" s="15" t="str">
        <f>VLOOKUP(Tabla1[[#This Row],[Prog.]],Hoja2!B:C,2,FALSE)</f>
        <v>Participación ciudadana</v>
      </c>
      <c r="E351" s="16" t="str">
        <f t="shared" si="10"/>
        <v>1</v>
      </c>
      <c r="F351" s="16" t="str">
        <f t="shared" si="11"/>
        <v>12</v>
      </c>
      <c r="G351" s="18">
        <v>12000</v>
      </c>
      <c r="H351" s="19" t="s">
        <v>411</v>
      </c>
      <c r="I351" s="20">
        <v>90438</v>
      </c>
      <c r="J351" s="20">
        <v>0</v>
      </c>
      <c r="K351" s="20">
        <v>90438</v>
      </c>
      <c r="L351" s="20">
        <v>78000</v>
      </c>
      <c r="M351" s="20">
        <v>78000</v>
      </c>
      <c r="N351" s="20">
        <v>45527.72</v>
      </c>
      <c r="O351" s="20">
        <v>45527.72</v>
      </c>
    </row>
    <row r="352" spans="1:15" x14ac:dyDescent="0.25">
      <c r="A352" s="14" t="str">
        <f>MID(Tabla1[[#This Row],[Org 2]],1,2)</f>
        <v>03</v>
      </c>
      <c r="B352" s="22" t="s">
        <v>102</v>
      </c>
      <c r="C352" s="22" t="s">
        <v>105</v>
      </c>
      <c r="D352" s="15" t="str">
        <f>VLOOKUP(Tabla1[[#This Row],[Prog.]],Hoja2!B:C,2,FALSE)</f>
        <v>Participación ciudadana</v>
      </c>
      <c r="E352" s="16" t="str">
        <f t="shared" si="10"/>
        <v>1</v>
      </c>
      <c r="F352" s="16" t="str">
        <f t="shared" si="11"/>
        <v>12</v>
      </c>
      <c r="G352" s="18">
        <v>12001</v>
      </c>
      <c r="H352" s="19" t="s">
        <v>412</v>
      </c>
      <c r="I352" s="20">
        <v>211408</v>
      </c>
      <c r="J352" s="20">
        <v>0</v>
      </c>
      <c r="K352" s="20">
        <v>211408</v>
      </c>
      <c r="L352" s="20">
        <v>200700</v>
      </c>
      <c r="M352" s="20">
        <v>200700</v>
      </c>
      <c r="N352" s="20">
        <v>160512.01999999999</v>
      </c>
      <c r="O352" s="20">
        <v>160512.01999999999</v>
      </c>
    </row>
    <row r="353" spans="1:15" x14ac:dyDescent="0.25">
      <c r="A353" s="14" t="str">
        <f>MID(Tabla1[[#This Row],[Org 2]],1,2)</f>
        <v>03</v>
      </c>
      <c r="B353" s="22" t="s">
        <v>102</v>
      </c>
      <c r="C353" s="22" t="s">
        <v>105</v>
      </c>
      <c r="D353" s="15" t="str">
        <f>VLOOKUP(Tabla1[[#This Row],[Prog.]],Hoja2!B:C,2,FALSE)</f>
        <v>Participación ciudadana</v>
      </c>
      <c r="E353" s="16" t="str">
        <f t="shared" si="10"/>
        <v>1</v>
      </c>
      <c r="F353" s="16" t="str">
        <f t="shared" si="11"/>
        <v>12</v>
      </c>
      <c r="G353" s="18">
        <v>12003</v>
      </c>
      <c r="H353" s="19" t="s">
        <v>413</v>
      </c>
      <c r="I353" s="20">
        <v>12182</v>
      </c>
      <c r="J353" s="20">
        <v>0</v>
      </c>
      <c r="K353" s="20">
        <v>12182</v>
      </c>
      <c r="L353" s="20">
        <v>12000</v>
      </c>
      <c r="M353" s="20">
        <v>12000</v>
      </c>
      <c r="N353" s="20">
        <v>0</v>
      </c>
      <c r="O353" s="20">
        <v>0</v>
      </c>
    </row>
    <row r="354" spans="1:15" x14ac:dyDescent="0.25">
      <c r="A354" s="14" t="str">
        <f>MID(Tabla1[[#This Row],[Org 2]],1,2)</f>
        <v>03</v>
      </c>
      <c r="B354" s="22" t="s">
        <v>102</v>
      </c>
      <c r="C354" s="22" t="s">
        <v>105</v>
      </c>
      <c r="D354" s="15" t="str">
        <f>VLOOKUP(Tabla1[[#This Row],[Prog.]],Hoja2!B:C,2,FALSE)</f>
        <v>Participación ciudadana</v>
      </c>
      <c r="E354" s="16" t="str">
        <f t="shared" si="10"/>
        <v>1</v>
      </c>
      <c r="F354" s="16" t="str">
        <f t="shared" si="11"/>
        <v>12</v>
      </c>
      <c r="G354" s="18">
        <v>12004</v>
      </c>
      <c r="H354" s="19" t="s">
        <v>414</v>
      </c>
      <c r="I354" s="20">
        <v>10326</v>
      </c>
      <c r="J354" s="20">
        <v>0</v>
      </c>
      <c r="K354" s="20">
        <v>10326</v>
      </c>
      <c r="L354" s="20">
        <v>10000</v>
      </c>
      <c r="M354" s="20">
        <v>10000</v>
      </c>
      <c r="N354" s="20">
        <v>6739.39</v>
      </c>
      <c r="O354" s="20">
        <v>6739.39</v>
      </c>
    </row>
    <row r="355" spans="1:15" x14ac:dyDescent="0.25">
      <c r="A355" s="14" t="str">
        <f>MID(Tabla1[[#This Row],[Org 2]],1,2)</f>
        <v>03</v>
      </c>
      <c r="B355" s="22" t="s">
        <v>102</v>
      </c>
      <c r="C355" s="22" t="s">
        <v>105</v>
      </c>
      <c r="D355" s="15" t="str">
        <f>VLOOKUP(Tabla1[[#This Row],[Prog.]],Hoja2!B:C,2,FALSE)</f>
        <v>Participación ciudadana</v>
      </c>
      <c r="E355" s="16" t="str">
        <f t="shared" si="10"/>
        <v>1</v>
      </c>
      <c r="F355" s="16" t="str">
        <f t="shared" si="11"/>
        <v>12</v>
      </c>
      <c r="G355" s="18">
        <v>12006</v>
      </c>
      <c r="H355" s="19" t="s">
        <v>415</v>
      </c>
      <c r="I355" s="20">
        <v>55761</v>
      </c>
      <c r="J355" s="20">
        <v>0</v>
      </c>
      <c r="K355" s="20">
        <v>55761</v>
      </c>
      <c r="L355" s="20">
        <v>50000</v>
      </c>
      <c r="M355" s="20">
        <v>50000</v>
      </c>
      <c r="N355" s="20">
        <v>42819</v>
      </c>
      <c r="O355" s="20">
        <v>42819</v>
      </c>
    </row>
    <row r="356" spans="1:15" x14ac:dyDescent="0.25">
      <c r="A356" s="14" t="str">
        <f>MID(Tabla1[[#This Row],[Org 2]],1,2)</f>
        <v>03</v>
      </c>
      <c r="B356" s="22" t="s">
        <v>102</v>
      </c>
      <c r="C356" s="22" t="s">
        <v>105</v>
      </c>
      <c r="D356" s="15" t="str">
        <f>VLOOKUP(Tabla1[[#This Row],[Prog.]],Hoja2!B:C,2,FALSE)</f>
        <v>Participación ciudadana</v>
      </c>
      <c r="E356" s="16" t="str">
        <f t="shared" si="10"/>
        <v>1</v>
      </c>
      <c r="F356" s="16" t="str">
        <f t="shared" si="11"/>
        <v>12</v>
      </c>
      <c r="G356" s="18">
        <v>12100</v>
      </c>
      <c r="H356" s="19" t="s">
        <v>416</v>
      </c>
      <c r="I356" s="20">
        <v>175783</v>
      </c>
      <c r="J356" s="20">
        <v>0</v>
      </c>
      <c r="K356" s="20">
        <v>175783</v>
      </c>
      <c r="L356" s="20">
        <v>173200</v>
      </c>
      <c r="M356" s="20">
        <v>173200</v>
      </c>
      <c r="N356" s="20">
        <v>112304.94</v>
      </c>
      <c r="O356" s="20">
        <v>112304.94</v>
      </c>
    </row>
    <row r="357" spans="1:15" x14ac:dyDescent="0.25">
      <c r="A357" s="14" t="str">
        <f>MID(Tabla1[[#This Row],[Org 2]],1,2)</f>
        <v>03</v>
      </c>
      <c r="B357" s="22" t="s">
        <v>102</v>
      </c>
      <c r="C357" s="22" t="s">
        <v>105</v>
      </c>
      <c r="D357" s="15" t="str">
        <f>VLOOKUP(Tabla1[[#This Row],[Prog.]],Hoja2!B:C,2,FALSE)</f>
        <v>Participación ciudadana</v>
      </c>
      <c r="E357" s="16" t="str">
        <f t="shared" si="10"/>
        <v>1</v>
      </c>
      <c r="F357" s="16" t="str">
        <f t="shared" si="11"/>
        <v>12</v>
      </c>
      <c r="G357" s="18">
        <v>12101</v>
      </c>
      <c r="H357" s="19" t="s">
        <v>417</v>
      </c>
      <c r="I357" s="20">
        <v>420480</v>
      </c>
      <c r="J357" s="20">
        <v>0</v>
      </c>
      <c r="K357" s="20">
        <v>420480</v>
      </c>
      <c r="L357" s="20">
        <v>420000</v>
      </c>
      <c r="M357" s="20">
        <v>420000</v>
      </c>
      <c r="N357" s="20">
        <v>283930.26</v>
      </c>
      <c r="O357" s="20">
        <v>283930.26</v>
      </c>
    </row>
    <row r="358" spans="1:15" x14ac:dyDescent="0.25">
      <c r="A358" s="14" t="str">
        <f>MID(Tabla1[[#This Row],[Org 2]],1,2)</f>
        <v>03</v>
      </c>
      <c r="B358" s="22" t="s">
        <v>102</v>
      </c>
      <c r="C358" s="22" t="s">
        <v>105</v>
      </c>
      <c r="D358" s="15" t="str">
        <f>VLOOKUP(Tabla1[[#This Row],[Prog.]],Hoja2!B:C,2,FALSE)</f>
        <v>Participación ciudadana</v>
      </c>
      <c r="E358" s="16" t="str">
        <f t="shared" si="10"/>
        <v>1</v>
      </c>
      <c r="F358" s="16" t="str">
        <f t="shared" si="11"/>
        <v>12</v>
      </c>
      <c r="G358" s="18">
        <v>12103</v>
      </c>
      <c r="H358" s="19" t="s">
        <v>418</v>
      </c>
      <c r="I358" s="20">
        <v>24442</v>
      </c>
      <c r="J358" s="20">
        <v>0</v>
      </c>
      <c r="K358" s="20">
        <v>24442</v>
      </c>
      <c r="L358" s="20">
        <v>25352</v>
      </c>
      <c r="M358" s="20">
        <v>25352</v>
      </c>
      <c r="N358" s="20">
        <v>20408.87</v>
      </c>
      <c r="O358" s="20">
        <v>20408.87</v>
      </c>
    </row>
    <row r="359" spans="1:15" x14ac:dyDescent="0.25">
      <c r="A359" s="14" t="str">
        <f>MID(Tabla1[[#This Row],[Org 2]],1,2)</f>
        <v>03</v>
      </c>
      <c r="B359" s="22" t="s">
        <v>102</v>
      </c>
      <c r="C359" s="22" t="s">
        <v>105</v>
      </c>
      <c r="D359" s="15" t="str">
        <f>VLOOKUP(Tabla1[[#This Row],[Prog.]],Hoja2!B:C,2,FALSE)</f>
        <v>Participación ciudadana</v>
      </c>
      <c r="E359" s="16" t="str">
        <f t="shared" si="10"/>
        <v>1</v>
      </c>
      <c r="F359" s="16" t="str">
        <f t="shared" si="11"/>
        <v>13</v>
      </c>
      <c r="G359" s="18">
        <v>13000</v>
      </c>
      <c r="H359" s="19" t="s">
        <v>410</v>
      </c>
      <c r="I359" s="20">
        <v>500336</v>
      </c>
      <c r="J359" s="20">
        <v>0</v>
      </c>
      <c r="K359" s="20">
        <v>500336</v>
      </c>
      <c r="L359" s="20">
        <v>416000</v>
      </c>
      <c r="M359" s="20">
        <v>416000</v>
      </c>
      <c r="N359" s="20">
        <v>265172.92</v>
      </c>
      <c r="O359" s="20">
        <v>265172.92</v>
      </c>
    </row>
    <row r="360" spans="1:15" x14ac:dyDescent="0.25">
      <c r="A360" s="14" t="str">
        <f>MID(Tabla1[[#This Row],[Org 2]],1,2)</f>
        <v>03</v>
      </c>
      <c r="B360" s="22" t="s">
        <v>102</v>
      </c>
      <c r="C360" s="22" t="s">
        <v>105</v>
      </c>
      <c r="D360" s="15" t="str">
        <f>VLOOKUP(Tabla1[[#This Row],[Prog.]],Hoja2!B:C,2,FALSE)</f>
        <v>Participación ciudadana</v>
      </c>
      <c r="E360" s="16" t="str">
        <f t="shared" si="10"/>
        <v>1</v>
      </c>
      <c r="F360" s="16" t="str">
        <f t="shared" si="11"/>
        <v>13</v>
      </c>
      <c r="G360" s="18">
        <v>13002</v>
      </c>
      <c r="H360" s="19" t="s">
        <v>419</v>
      </c>
      <c r="I360" s="20">
        <v>465243</v>
      </c>
      <c r="J360" s="20">
        <v>0</v>
      </c>
      <c r="K360" s="20">
        <v>465243</v>
      </c>
      <c r="L360" s="20">
        <v>283251.56</v>
      </c>
      <c r="M360" s="20">
        <v>283251.56</v>
      </c>
      <c r="N360" s="20">
        <v>252226.39</v>
      </c>
      <c r="O360" s="20">
        <v>252226.39</v>
      </c>
    </row>
    <row r="361" spans="1:15" x14ac:dyDescent="0.25">
      <c r="A361" s="14" t="str">
        <f>MID(Tabla1[[#This Row],[Org 2]],1,2)</f>
        <v>03</v>
      </c>
      <c r="B361" s="22" t="s">
        <v>102</v>
      </c>
      <c r="C361" s="22" t="s">
        <v>105</v>
      </c>
      <c r="D361" s="15" t="str">
        <f>VLOOKUP(Tabla1[[#This Row],[Prog.]],Hoja2!B:C,2,FALSE)</f>
        <v>Participación ciudadana</v>
      </c>
      <c r="E361" s="16" t="str">
        <f t="shared" si="10"/>
        <v>1</v>
      </c>
      <c r="F361" s="16" t="str">
        <f t="shared" si="11"/>
        <v>15</v>
      </c>
      <c r="G361" s="18">
        <v>151</v>
      </c>
      <c r="H361" s="19" t="s">
        <v>487</v>
      </c>
      <c r="I361" s="20">
        <v>4000</v>
      </c>
      <c r="J361" s="20">
        <v>0</v>
      </c>
      <c r="K361" s="20">
        <v>4000</v>
      </c>
      <c r="L361" s="20">
        <v>0</v>
      </c>
      <c r="M361" s="20">
        <v>0</v>
      </c>
      <c r="N361" s="20">
        <v>0</v>
      </c>
      <c r="O361" s="20">
        <v>0</v>
      </c>
    </row>
    <row r="362" spans="1:15" x14ac:dyDescent="0.25">
      <c r="A362" s="14" t="str">
        <f>MID(Tabla1[[#This Row],[Org 2]],1,2)</f>
        <v>03</v>
      </c>
      <c r="B362" s="22" t="s">
        <v>102</v>
      </c>
      <c r="C362" s="22" t="s">
        <v>105</v>
      </c>
      <c r="D362" s="15" t="str">
        <f>VLOOKUP(Tabla1[[#This Row],[Prog.]],Hoja2!B:C,2,FALSE)</f>
        <v>Participación ciudadana</v>
      </c>
      <c r="E362" s="16" t="str">
        <f t="shared" si="10"/>
        <v>2</v>
      </c>
      <c r="F362" s="16" t="str">
        <f t="shared" si="11"/>
        <v>20</v>
      </c>
      <c r="G362" s="18">
        <v>203</v>
      </c>
      <c r="H362" s="19" t="s">
        <v>422</v>
      </c>
      <c r="I362" s="20">
        <v>77368</v>
      </c>
      <c r="J362" s="20">
        <v>0</v>
      </c>
      <c r="K362" s="20">
        <v>77368</v>
      </c>
      <c r="L362" s="20">
        <v>70147.850000000006</v>
      </c>
      <c r="M362" s="20">
        <v>70147.850000000006</v>
      </c>
      <c r="N362" s="20">
        <v>34987.33</v>
      </c>
      <c r="O362" s="20">
        <v>34624.33</v>
      </c>
    </row>
    <row r="363" spans="1:15" x14ac:dyDescent="0.25">
      <c r="A363" s="14" t="str">
        <f>MID(Tabla1[[#This Row],[Org 2]],1,2)</f>
        <v>03</v>
      </c>
      <c r="B363" s="22" t="s">
        <v>102</v>
      </c>
      <c r="C363" s="22" t="s">
        <v>105</v>
      </c>
      <c r="D363" s="15" t="str">
        <f>VLOOKUP(Tabla1[[#This Row],[Prog.]],Hoja2!B:C,2,FALSE)</f>
        <v>Participación ciudadana</v>
      </c>
      <c r="E363" s="16" t="str">
        <f t="shared" si="10"/>
        <v>2</v>
      </c>
      <c r="F363" s="16" t="str">
        <f t="shared" si="11"/>
        <v>21</v>
      </c>
      <c r="G363" s="18">
        <v>212</v>
      </c>
      <c r="H363" s="19" t="s">
        <v>424</v>
      </c>
      <c r="I363" s="20">
        <v>80000</v>
      </c>
      <c r="J363" s="20">
        <v>-30000</v>
      </c>
      <c r="K363" s="20">
        <v>50000</v>
      </c>
      <c r="L363" s="20">
        <v>38711.58</v>
      </c>
      <c r="M363" s="20">
        <v>29390.35</v>
      </c>
      <c r="N363" s="20">
        <v>14197.81</v>
      </c>
      <c r="O363" s="20">
        <v>14108.17</v>
      </c>
    </row>
    <row r="364" spans="1:15" x14ac:dyDescent="0.25">
      <c r="A364" s="14" t="str">
        <f>MID(Tabla1[[#This Row],[Org 2]],1,2)</f>
        <v>03</v>
      </c>
      <c r="B364" s="22" t="s">
        <v>102</v>
      </c>
      <c r="C364" s="22" t="s">
        <v>105</v>
      </c>
      <c r="D364" s="15" t="str">
        <f>VLOOKUP(Tabla1[[#This Row],[Prog.]],Hoja2!B:C,2,FALSE)</f>
        <v>Participación ciudadana</v>
      </c>
      <c r="E364" s="16" t="str">
        <f t="shared" si="10"/>
        <v>2</v>
      </c>
      <c r="F364" s="16" t="str">
        <f t="shared" si="11"/>
        <v>21</v>
      </c>
      <c r="G364" s="18">
        <v>213</v>
      </c>
      <c r="H364" s="19" t="s">
        <v>425</v>
      </c>
      <c r="I364" s="20">
        <v>231133</v>
      </c>
      <c r="J364" s="20">
        <v>0</v>
      </c>
      <c r="K364" s="20">
        <v>231133</v>
      </c>
      <c r="L364" s="20">
        <v>219082.23999999999</v>
      </c>
      <c r="M364" s="20">
        <v>166520.62</v>
      </c>
      <c r="N364" s="20">
        <v>98837.29</v>
      </c>
      <c r="O364" s="20">
        <v>90175.43</v>
      </c>
    </row>
    <row r="365" spans="1:15" x14ac:dyDescent="0.25">
      <c r="A365" s="14" t="str">
        <f>MID(Tabla1[[#This Row],[Org 2]],1,2)</f>
        <v>03</v>
      </c>
      <c r="B365" s="22" t="s">
        <v>102</v>
      </c>
      <c r="C365" s="22" t="s">
        <v>105</v>
      </c>
      <c r="D365" s="15" t="str">
        <f>VLOOKUP(Tabla1[[#This Row],[Prog.]],Hoja2!B:C,2,FALSE)</f>
        <v>Participación ciudadana</v>
      </c>
      <c r="E365" s="16" t="str">
        <f t="shared" si="10"/>
        <v>2</v>
      </c>
      <c r="F365" s="16" t="str">
        <f t="shared" si="11"/>
        <v>22</v>
      </c>
      <c r="G365" s="18">
        <v>22100</v>
      </c>
      <c r="H365" s="19" t="s">
        <v>429</v>
      </c>
      <c r="I365" s="20">
        <v>423506</v>
      </c>
      <c r="J365" s="20">
        <v>0</v>
      </c>
      <c r="K365" s="20">
        <v>423506</v>
      </c>
      <c r="L365" s="20">
        <v>423506</v>
      </c>
      <c r="M365" s="20">
        <v>423506</v>
      </c>
      <c r="N365" s="20">
        <v>173134.3</v>
      </c>
      <c r="O365" s="20">
        <v>173134.3</v>
      </c>
    </row>
    <row r="366" spans="1:15" x14ac:dyDescent="0.25">
      <c r="A366" s="14" t="str">
        <f>MID(Tabla1[[#This Row],[Org 2]],1,2)</f>
        <v>03</v>
      </c>
      <c r="B366" s="22" t="s">
        <v>102</v>
      </c>
      <c r="C366" s="22" t="s">
        <v>105</v>
      </c>
      <c r="D366" s="15" t="str">
        <f>VLOOKUP(Tabla1[[#This Row],[Prog.]],Hoja2!B:C,2,FALSE)</f>
        <v>Participación ciudadana</v>
      </c>
      <c r="E366" s="16" t="str">
        <f t="shared" si="10"/>
        <v>2</v>
      </c>
      <c r="F366" s="16" t="str">
        <f t="shared" si="11"/>
        <v>22</v>
      </c>
      <c r="G366" s="18">
        <v>22101</v>
      </c>
      <c r="H366" s="19" t="s">
        <v>507</v>
      </c>
      <c r="I366" s="20">
        <v>2000</v>
      </c>
      <c r="J366" s="20">
        <v>0</v>
      </c>
      <c r="K366" s="20">
        <v>2000</v>
      </c>
      <c r="L366" s="20">
        <v>492.13</v>
      </c>
      <c r="M366" s="20">
        <v>492.13</v>
      </c>
      <c r="N366" s="20">
        <v>492.13</v>
      </c>
      <c r="O366" s="20">
        <v>492.13</v>
      </c>
    </row>
    <row r="367" spans="1:15" x14ac:dyDescent="0.25">
      <c r="A367" s="14" t="str">
        <f>MID(Tabla1[[#This Row],[Org 2]],1,2)</f>
        <v>03</v>
      </c>
      <c r="B367" s="22" t="s">
        <v>102</v>
      </c>
      <c r="C367" s="22" t="s">
        <v>105</v>
      </c>
      <c r="D367" s="15" t="str">
        <f>VLOOKUP(Tabla1[[#This Row],[Prog.]],Hoja2!B:C,2,FALSE)</f>
        <v>Participación ciudadana</v>
      </c>
      <c r="E367" s="16" t="str">
        <f t="shared" si="10"/>
        <v>2</v>
      </c>
      <c r="F367" s="16" t="str">
        <f t="shared" si="11"/>
        <v>22</v>
      </c>
      <c r="G367" s="18">
        <v>22102</v>
      </c>
      <c r="H367" s="19" t="s">
        <v>508</v>
      </c>
      <c r="I367" s="20">
        <v>430000</v>
      </c>
      <c r="J367" s="20">
        <v>-65000</v>
      </c>
      <c r="K367" s="20">
        <v>365000</v>
      </c>
      <c r="L367" s="20">
        <v>250000</v>
      </c>
      <c r="M367" s="20">
        <v>250000</v>
      </c>
      <c r="N367" s="20">
        <v>182205.93</v>
      </c>
      <c r="O367" s="20">
        <v>182148.65</v>
      </c>
    </row>
    <row r="368" spans="1:15" x14ac:dyDescent="0.25">
      <c r="A368" s="14" t="str">
        <f>MID(Tabla1[[#This Row],[Org 2]],1,2)</f>
        <v>03</v>
      </c>
      <c r="B368" s="22" t="s">
        <v>102</v>
      </c>
      <c r="C368" s="22" t="s">
        <v>105</v>
      </c>
      <c r="D368" s="15" t="str">
        <f>VLOOKUP(Tabla1[[#This Row],[Prog.]],Hoja2!B:C,2,FALSE)</f>
        <v>Participación ciudadana</v>
      </c>
      <c r="E368" s="16" t="str">
        <f t="shared" si="10"/>
        <v>2</v>
      </c>
      <c r="F368" s="16" t="str">
        <f t="shared" si="11"/>
        <v>22</v>
      </c>
      <c r="G368" s="18">
        <v>22103</v>
      </c>
      <c r="H368" s="19" t="s">
        <v>491</v>
      </c>
      <c r="I368" s="20">
        <v>2500</v>
      </c>
      <c r="J368" s="20">
        <v>0</v>
      </c>
      <c r="K368" s="20">
        <v>2500</v>
      </c>
      <c r="L368" s="20">
        <v>933.08</v>
      </c>
      <c r="M368" s="20">
        <v>933.08</v>
      </c>
      <c r="N368" s="20">
        <v>933.08</v>
      </c>
      <c r="O368" s="20">
        <v>933.08</v>
      </c>
    </row>
    <row r="369" spans="1:15" x14ac:dyDescent="0.25">
      <c r="A369" s="14" t="str">
        <f>MID(Tabla1[[#This Row],[Org 2]],1,2)</f>
        <v>03</v>
      </c>
      <c r="B369" s="22" t="s">
        <v>102</v>
      </c>
      <c r="C369" s="22" t="s">
        <v>105</v>
      </c>
      <c r="D369" s="15" t="str">
        <f>VLOOKUP(Tabla1[[#This Row],[Prog.]],Hoja2!B:C,2,FALSE)</f>
        <v>Participación ciudadana</v>
      </c>
      <c r="E369" s="16" t="str">
        <f t="shared" si="10"/>
        <v>2</v>
      </c>
      <c r="F369" s="16" t="str">
        <f t="shared" si="11"/>
        <v>22</v>
      </c>
      <c r="G369" s="18">
        <v>22104</v>
      </c>
      <c r="H369" s="19" t="s">
        <v>488</v>
      </c>
      <c r="I369" s="20">
        <v>11790</v>
      </c>
      <c r="J369" s="20">
        <v>0</v>
      </c>
      <c r="K369" s="20">
        <v>11790</v>
      </c>
      <c r="L369" s="20">
        <v>11151.08</v>
      </c>
      <c r="M369" s="20">
        <v>11151.08</v>
      </c>
      <c r="N369" s="20">
        <v>101.64</v>
      </c>
      <c r="O369" s="20">
        <v>101.64</v>
      </c>
    </row>
    <row r="370" spans="1:15" x14ac:dyDescent="0.25">
      <c r="A370" s="14" t="str">
        <f>MID(Tabla1[[#This Row],[Org 2]],1,2)</f>
        <v>03</v>
      </c>
      <c r="B370" s="22" t="s">
        <v>102</v>
      </c>
      <c r="C370" s="22" t="s">
        <v>105</v>
      </c>
      <c r="D370" s="15" t="str">
        <f>VLOOKUP(Tabla1[[#This Row],[Prog.]],Hoja2!B:C,2,FALSE)</f>
        <v>Participación ciudadana</v>
      </c>
      <c r="E370" s="16" t="str">
        <f t="shared" si="10"/>
        <v>2</v>
      </c>
      <c r="F370" s="16" t="str">
        <f t="shared" si="11"/>
        <v>22</v>
      </c>
      <c r="G370" s="18">
        <v>22199</v>
      </c>
      <c r="H370" s="19" t="s">
        <v>431</v>
      </c>
      <c r="I370" s="20">
        <v>13000</v>
      </c>
      <c r="J370" s="20">
        <v>0</v>
      </c>
      <c r="K370" s="20">
        <v>13000</v>
      </c>
      <c r="L370" s="20">
        <v>6023.01</v>
      </c>
      <c r="M370" s="20">
        <v>6023.01</v>
      </c>
      <c r="N370" s="20">
        <v>4567.01</v>
      </c>
      <c r="O370" s="20">
        <v>4567.01</v>
      </c>
    </row>
    <row r="371" spans="1:15" x14ac:dyDescent="0.25">
      <c r="A371" s="14" t="str">
        <f>MID(Tabla1[[#This Row],[Org 2]],1,2)</f>
        <v>03</v>
      </c>
      <c r="B371" s="22" t="s">
        <v>102</v>
      </c>
      <c r="C371" s="22" t="s">
        <v>105</v>
      </c>
      <c r="D371" s="15" t="str">
        <f>VLOOKUP(Tabla1[[#This Row],[Prog.]],Hoja2!B:C,2,FALSE)</f>
        <v>Participación ciudadana</v>
      </c>
      <c r="E371" s="16" t="str">
        <f t="shared" si="10"/>
        <v>2</v>
      </c>
      <c r="F371" s="16" t="str">
        <f t="shared" si="11"/>
        <v>22</v>
      </c>
      <c r="G371" s="18">
        <v>22602</v>
      </c>
      <c r="H371" s="19" t="s">
        <v>434</v>
      </c>
      <c r="I371" s="20">
        <v>15000</v>
      </c>
      <c r="J371" s="20">
        <v>0</v>
      </c>
      <c r="K371" s="20">
        <v>15000</v>
      </c>
      <c r="L371" s="20">
        <v>66661.279999999999</v>
      </c>
      <c r="M371" s="20">
        <v>66661.279999999999</v>
      </c>
      <c r="N371" s="20">
        <v>57952.31</v>
      </c>
      <c r="O371" s="20">
        <v>45670.81</v>
      </c>
    </row>
    <row r="372" spans="1:15" x14ac:dyDescent="0.25">
      <c r="A372" s="14" t="str">
        <f>MID(Tabla1[[#This Row],[Org 2]],1,2)</f>
        <v>03</v>
      </c>
      <c r="B372" s="22" t="s">
        <v>102</v>
      </c>
      <c r="C372" s="22" t="s">
        <v>105</v>
      </c>
      <c r="D372" s="15" t="str">
        <f>VLOOKUP(Tabla1[[#This Row],[Prog.]],Hoja2!B:C,2,FALSE)</f>
        <v>Participación ciudadana</v>
      </c>
      <c r="E372" s="16" t="str">
        <f t="shared" si="10"/>
        <v>2</v>
      </c>
      <c r="F372" s="16" t="str">
        <f t="shared" si="11"/>
        <v>22</v>
      </c>
      <c r="G372" s="18">
        <v>22609</v>
      </c>
      <c r="H372" s="19" t="s">
        <v>436</v>
      </c>
      <c r="I372" s="20">
        <v>65000</v>
      </c>
      <c r="J372" s="20">
        <v>0</v>
      </c>
      <c r="K372" s="20">
        <v>65000</v>
      </c>
      <c r="L372" s="20">
        <v>31300.25</v>
      </c>
      <c r="M372" s="20">
        <v>31300.25</v>
      </c>
      <c r="N372" s="20">
        <v>30755.5</v>
      </c>
      <c r="O372" s="20">
        <v>30755.5</v>
      </c>
    </row>
    <row r="373" spans="1:15" x14ac:dyDescent="0.25">
      <c r="A373" s="14" t="str">
        <f>MID(Tabla1[[#This Row],[Org 2]],1,2)</f>
        <v>03</v>
      </c>
      <c r="B373" s="22" t="s">
        <v>102</v>
      </c>
      <c r="C373" s="22" t="s">
        <v>105</v>
      </c>
      <c r="D373" s="15" t="str">
        <f>VLOOKUP(Tabla1[[#This Row],[Prog.]],Hoja2!B:C,2,FALSE)</f>
        <v>Participación ciudadana</v>
      </c>
      <c r="E373" s="16" t="str">
        <f t="shared" si="10"/>
        <v>2</v>
      </c>
      <c r="F373" s="16" t="str">
        <f t="shared" si="11"/>
        <v>22</v>
      </c>
      <c r="G373" s="18">
        <v>22699</v>
      </c>
      <c r="H373" s="19" t="s">
        <v>437</v>
      </c>
      <c r="I373" s="20">
        <v>19000</v>
      </c>
      <c r="J373" s="20">
        <v>-7761</v>
      </c>
      <c r="K373" s="20">
        <v>11239</v>
      </c>
      <c r="L373" s="20">
        <v>2742.83</v>
      </c>
      <c r="M373" s="20">
        <v>2742.83</v>
      </c>
      <c r="N373" s="20">
        <v>158.63999999999999</v>
      </c>
      <c r="O373" s="20">
        <v>158.63999999999999</v>
      </c>
    </row>
    <row r="374" spans="1:15" x14ac:dyDescent="0.25">
      <c r="A374" s="14" t="str">
        <f>MID(Tabla1[[#This Row],[Org 2]],1,2)</f>
        <v>03</v>
      </c>
      <c r="B374" s="22" t="s">
        <v>102</v>
      </c>
      <c r="C374" s="22" t="s">
        <v>105</v>
      </c>
      <c r="D374" s="15" t="str">
        <f>VLOOKUP(Tabla1[[#This Row],[Prog.]],Hoja2!B:C,2,FALSE)</f>
        <v>Participación ciudadana</v>
      </c>
      <c r="E374" s="16" t="str">
        <f t="shared" si="10"/>
        <v>2</v>
      </c>
      <c r="F374" s="16" t="str">
        <f t="shared" si="11"/>
        <v>22</v>
      </c>
      <c r="G374" s="18">
        <v>22700</v>
      </c>
      <c r="H374" s="19" t="s">
        <v>438</v>
      </c>
      <c r="I374" s="20">
        <v>536867</v>
      </c>
      <c r="J374" s="20">
        <v>0</v>
      </c>
      <c r="K374" s="20">
        <v>536867</v>
      </c>
      <c r="L374" s="20">
        <v>531625.69999999995</v>
      </c>
      <c r="M374" s="20">
        <v>531625.69999999995</v>
      </c>
      <c r="N374" s="20">
        <v>288352.78999999998</v>
      </c>
      <c r="O374" s="20">
        <v>288352.78999999998</v>
      </c>
    </row>
    <row r="375" spans="1:15" x14ac:dyDescent="0.25">
      <c r="A375" s="14" t="str">
        <f>MID(Tabla1[[#This Row],[Org 2]],1,2)</f>
        <v>03</v>
      </c>
      <c r="B375" s="22" t="s">
        <v>102</v>
      </c>
      <c r="C375" s="22" t="s">
        <v>105</v>
      </c>
      <c r="D375" s="15" t="str">
        <f>VLOOKUP(Tabla1[[#This Row],[Prog.]],Hoja2!B:C,2,FALSE)</f>
        <v>Participación ciudadana</v>
      </c>
      <c r="E375" s="16" t="str">
        <f t="shared" si="10"/>
        <v>2</v>
      </c>
      <c r="F375" s="16" t="str">
        <f t="shared" si="11"/>
        <v>22</v>
      </c>
      <c r="G375" s="18">
        <v>22701</v>
      </c>
      <c r="H375" s="19" t="s">
        <v>509</v>
      </c>
      <c r="I375" s="20">
        <v>366036</v>
      </c>
      <c r="J375" s="20">
        <v>0</v>
      </c>
      <c r="K375" s="20">
        <v>366036</v>
      </c>
      <c r="L375" s="20">
        <v>366035.92</v>
      </c>
      <c r="M375" s="20">
        <v>366035.92</v>
      </c>
      <c r="N375" s="20">
        <v>169161.8</v>
      </c>
      <c r="O375" s="20">
        <v>169161.8</v>
      </c>
    </row>
    <row r="376" spans="1:15" x14ac:dyDescent="0.25">
      <c r="A376" s="14" t="str">
        <f>MID(Tabla1[[#This Row],[Org 2]],1,2)</f>
        <v>03</v>
      </c>
      <c r="B376" s="22" t="s">
        <v>102</v>
      </c>
      <c r="C376" s="22" t="s">
        <v>105</v>
      </c>
      <c r="D376" s="15" t="str">
        <f>VLOOKUP(Tabla1[[#This Row],[Prog.]],Hoja2!B:C,2,FALSE)</f>
        <v>Participación ciudadana</v>
      </c>
      <c r="E376" s="16" t="str">
        <f t="shared" si="10"/>
        <v>2</v>
      </c>
      <c r="F376" s="16" t="str">
        <f t="shared" si="11"/>
        <v>22</v>
      </c>
      <c r="G376" s="18">
        <v>22706</v>
      </c>
      <c r="H376" s="19" t="s">
        <v>439</v>
      </c>
      <c r="I376" s="20">
        <v>21153</v>
      </c>
      <c r="J376" s="20">
        <v>0</v>
      </c>
      <c r="K376" s="20">
        <v>21153</v>
      </c>
      <c r="L376" s="20">
        <v>17424.009999999998</v>
      </c>
      <c r="M376" s="20">
        <v>17424.009999999998</v>
      </c>
      <c r="N376" s="20">
        <v>9422.8799999999992</v>
      </c>
      <c r="O376" s="20">
        <v>9422.8799999999992</v>
      </c>
    </row>
    <row r="377" spans="1:15" x14ac:dyDescent="0.25">
      <c r="A377" s="14" t="str">
        <f>MID(Tabla1[[#This Row],[Org 2]],1,2)</f>
        <v>03</v>
      </c>
      <c r="B377" s="22" t="s">
        <v>102</v>
      </c>
      <c r="C377" s="22" t="s">
        <v>105</v>
      </c>
      <c r="D377" s="15" t="str">
        <f>VLOOKUP(Tabla1[[#This Row],[Prog.]],Hoja2!B:C,2,FALSE)</f>
        <v>Participación ciudadana</v>
      </c>
      <c r="E377" s="16" t="str">
        <f t="shared" si="10"/>
        <v>2</v>
      </c>
      <c r="F377" s="16" t="str">
        <f t="shared" si="11"/>
        <v>22</v>
      </c>
      <c r="G377" s="18">
        <v>22799</v>
      </c>
      <c r="H377" s="19" t="s">
        <v>440</v>
      </c>
      <c r="I377" s="20">
        <v>324766</v>
      </c>
      <c r="J377" s="20">
        <v>-40862.339999999997</v>
      </c>
      <c r="K377" s="20">
        <v>283903.65999999997</v>
      </c>
      <c r="L377" s="20">
        <v>195331.8</v>
      </c>
      <c r="M377" s="20">
        <v>195331.8</v>
      </c>
      <c r="N377" s="20">
        <v>82356.55</v>
      </c>
      <c r="O377" s="20">
        <v>82356.55</v>
      </c>
    </row>
    <row r="378" spans="1:15" x14ac:dyDescent="0.25">
      <c r="A378" s="14" t="str">
        <f>MID(Tabla1[[#This Row],[Org 2]],1,2)</f>
        <v>03</v>
      </c>
      <c r="B378" s="22" t="s">
        <v>102</v>
      </c>
      <c r="C378" s="22" t="s">
        <v>105</v>
      </c>
      <c r="D378" s="15" t="str">
        <f>VLOOKUP(Tabla1[[#This Row],[Prog.]],Hoja2!B:C,2,FALSE)</f>
        <v>Participación ciudadana</v>
      </c>
      <c r="E378" s="16" t="str">
        <f t="shared" si="10"/>
        <v>4</v>
      </c>
      <c r="F378" s="16" t="str">
        <f t="shared" si="11"/>
        <v>48</v>
      </c>
      <c r="G378" s="18">
        <v>481</v>
      </c>
      <c r="H378" s="19" t="s">
        <v>447</v>
      </c>
      <c r="I378" s="20">
        <v>70000</v>
      </c>
      <c r="J378" s="20">
        <v>0</v>
      </c>
      <c r="K378" s="20">
        <v>70000</v>
      </c>
      <c r="L378" s="20">
        <v>69750</v>
      </c>
      <c r="M378" s="20">
        <v>69275.539999999994</v>
      </c>
      <c r="N378" s="20">
        <v>68801.05</v>
      </c>
      <c r="O378" s="20">
        <v>68801.05</v>
      </c>
    </row>
    <row r="379" spans="1:15" x14ac:dyDescent="0.25">
      <c r="A379" s="14" t="str">
        <f>MID(Tabla1[[#This Row],[Org 2]],1,2)</f>
        <v>03</v>
      </c>
      <c r="B379" s="22" t="s">
        <v>102</v>
      </c>
      <c r="C379" s="22" t="s">
        <v>105</v>
      </c>
      <c r="D379" s="15" t="str">
        <f>VLOOKUP(Tabla1[[#This Row],[Prog.]],Hoja2!B:C,2,FALSE)</f>
        <v>Participación ciudadana</v>
      </c>
      <c r="E379" s="16" t="str">
        <f t="shared" si="10"/>
        <v>4</v>
      </c>
      <c r="F379" s="16" t="str">
        <f t="shared" si="11"/>
        <v>48</v>
      </c>
      <c r="G379" s="18">
        <v>48921</v>
      </c>
      <c r="H379" s="19" t="s">
        <v>541</v>
      </c>
      <c r="I379" s="20">
        <v>10000</v>
      </c>
      <c r="J379" s="20">
        <v>0</v>
      </c>
      <c r="K379" s="20">
        <v>10000</v>
      </c>
      <c r="L379" s="20">
        <v>10000</v>
      </c>
      <c r="M379" s="20">
        <v>10000</v>
      </c>
      <c r="N379" s="20">
        <v>10000</v>
      </c>
      <c r="O379" s="20">
        <v>10000</v>
      </c>
    </row>
    <row r="380" spans="1:15" x14ac:dyDescent="0.25">
      <c r="A380" s="14" t="str">
        <f>MID(Tabla1[[#This Row],[Org 2]],1,2)</f>
        <v>03</v>
      </c>
      <c r="B380" s="22" t="s">
        <v>102</v>
      </c>
      <c r="C380" s="22" t="s">
        <v>105</v>
      </c>
      <c r="D380" s="15" t="str">
        <f>VLOOKUP(Tabla1[[#This Row],[Prog.]],Hoja2!B:C,2,FALSE)</f>
        <v>Participación ciudadana</v>
      </c>
      <c r="E380" s="16" t="str">
        <f t="shared" si="10"/>
        <v>4</v>
      </c>
      <c r="F380" s="16" t="str">
        <f t="shared" si="11"/>
        <v>48</v>
      </c>
      <c r="G380" s="18">
        <v>48922</v>
      </c>
      <c r="H380" s="19" t="s">
        <v>542</v>
      </c>
      <c r="I380" s="20">
        <v>11000</v>
      </c>
      <c r="J380" s="20">
        <v>0</v>
      </c>
      <c r="K380" s="20">
        <v>11000</v>
      </c>
      <c r="L380" s="20">
        <v>0</v>
      </c>
      <c r="M380" s="20">
        <v>0</v>
      </c>
      <c r="N380" s="20">
        <v>0</v>
      </c>
      <c r="O380" s="20">
        <v>0</v>
      </c>
    </row>
    <row r="381" spans="1:15" x14ac:dyDescent="0.25">
      <c r="A381" s="14" t="str">
        <f>MID(Tabla1[[#This Row],[Org 2]],1,2)</f>
        <v>03</v>
      </c>
      <c r="B381" s="22" t="s">
        <v>102</v>
      </c>
      <c r="C381" s="22" t="s">
        <v>105</v>
      </c>
      <c r="D381" s="15" t="str">
        <f>VLOOKUP(Tabla1[[#This Row],[Prog.]],Hoja2!B:C,2,FALSE)</f>
        <v>Participación ciudadana</v>
      </c>
      <c r="E381" s="16" t="str">
        <f t="shared" si="10"/>
        <v>4</v>
      </c>
      <c r="F381" s="16" t="str">
        <f t="shared" si="11"/>
        <v>48</v>
      </c>
      <c r="G381" s="18">
        <v>48999</v>
      </c>
      <c r="H381" s="19" t="s">
        <v>486</v>
      </c>
      <c r="I381" s="20">
        <v>613497</v>
      </c>
      <c r="J381" s="20">
        <v>-82490</v>
      </c>
      <c r="K381" s="20">
        <v>531007</v>
      </c>
      <c r="L381" s="20">
        <v>476284.98</v>
      </c>
      <c r="M381" s="20">
        <v>476284.98</v>
      </c>
      <c r="N381" s="20">
        <v>400492.6</v>
      </c>
      <c r="O381" s="20">
        <v>400042.6</v>
      </c>
    </row>
    <row r="382" spans="1:15" x14ac:dyDescent="0.25">
      <c r="A382" s="14" t="str">
        <f>MID(Tabla1[[#This Row],[Org 2]],1,2)</f>
        <v>03</v>
      </c>
      <c r="B382" s="22" t="s">
        <v>102</v>
      </c>
      <c r="C382" s="22" t="s">
        <v>105</v>
      </c>
      <c r="D382" s="15" t="str">
        <f>VLOOKUP(Tabla1[[#This Row],[Prog.]],Hoja2!B:C,2,FALSE)</f>
        <v>Participación ciudadana</v>
      </c>
      <c r="E382" s="16" t="str">
        <f t="shared" si="10"/>
        <v>6</v>
      </c>
      <c r="F382" s="16" t="str">
        <f t="shared" si="11"/>
        <v>62</v>
      </c>
      <c r="G382" s="18">
        <v>622</v>
      </c>
      <c r="H382" s="19" t="s">
        <v>510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</row>
    <row r="383" spans="1:15" x14ac:dyDescent="0.25">
      <c r="A383" s="14" t="str">
        <f>MID(Tabla1[[#This Row],[Org 2]],1,2)</f>
        <v>03</v>
      </c>
      <c r="B383" s="22" t="s">
        <v>102</v>
      </c>
      <c r="C383" s="22" t="s">
        <v>105</v>
      </c>
      <c r="D383" s="15" t="str">
        <f>VLOOKUP(Tabla1[[#This Row],[Prog.]],Hoja2!B:C,2,FALSE)</f>
        <v>Participación ciudadana</v>
      </c>
      <c r="E383" s="16" t="str">
        <f t="shared" si="10"/>
        <v>6</v>
      </c>
      <c r="F383" s="16" t="str">
        <f t="shared" si="11"/>
        <v>62</v>
      </c>
      <c r="G383" s="18">
        <v>623</v>
      </c>
      <c r="H383" s="19" t="s">
        <v>478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</row>
    <row r="384" spans="1:15" x14ac:dyDescent="0.25">
      <c r="A384" s="14" t="str">
        <f>MID(Tabla1[[#This Row],[Org 2]],1,2)</f>
        <v>03</v>
      </c>
      <c r="B384" s="22" t="s">
        <v>102</v>
      </c>
      <c r="C384" s="22" t="s">
        <v>105</v>
      </c>
      <c r="D384" s="15" t="str">
        <f>VLOOKUP(Tabla1[[#This Row],[Prog.]],Hoja2!B:C,2,FALSE)</f>
        <v>Participación ciudadana</v>
      </c>
      <c r="E384" s="16" t="str">
        <f t="shared" si="10"/>
        <v>6</v>
      </c>
      <c r="F384" s="16" t="str">
        <f t="shared" si="11"/>
        <v>63</v>
      </c>
      <c r="G384" s="18">
        <v>632</v>
      </c>
      <c r="H384" s="19" t="s">
        <v>510</v>
      </c>
      <c r="I384" s="20">
        <v>645766</v>
      </c>
      <c r="J384" s="20">
        <v>84151.73</v>
      </c>
      <c r="K384" s="20">
        <v>729917.73</v>
      </c>
      <c r="L384" s="20">
        <v>450729.42</v>
      </c>
      <c r="M384" s="20">
        <v>450729.42</v>
      </c>
      <c r="N384" s="20">
        <v>431369.3</v>
      </c>
      <c r="O384" s="20">
        <v>429602.07</v>
      </c>
    </row>
    <row r="385" spans="1:15" x14ac:dyDescent="0.25">
      <c r="A385" s="14" t="str">
        <f>MID(Tabla1[[#This Row],[Org 2]],1,2)</f>
        <v>03</v>
      </c>
      <c r="B385" s="22" t="s">
        <v>102</v>
      </c>
      <c r="C385" s="22" t="s">
        <v>105</v>
      </c>
      <c r="D385" s="15" t="str">
        <f>VLOOKUP(Tabla1[[#This Row],[Prog.]],Hoja2!B:C,2,FALSE)</f>
        <v>Participación ciudadana</v>
      </c>
      <c r="E385" s="16" t="str">
        <f t="shared" si="10"/>
        <v>6</v>
      </c>
      <c r="F385" s="16" t="str">
        <f t="shared" si="11"/>
        <v>63</v>
      </c>
      <c r="G385" s="18">
        <v>633</v>
      </c>
      <c r="H385" s="19" t="s">
        <v>478</v>
      </c>
      <c r="I385" s="20">
        <v>25000</v>
      </c>
      <c r="J385" s="20">
        <v>148505.54999999999</v>
      </c>
      <c r="K385" s="20">
        <v>173505.55</v>
      </c>
      <c r="L385" s="20">
        <v>43505.55</v>
      </c>
      <c r="M385" s="20">
        <v>5408.7</v>
      </c>
      <c r="N385" s="20">
        <v>0</v>
      </c>
      <c r="O385" s="20">
        <v>0</v>
      </c>
    </row>
    <row r="386" spans="1:15" x14ac:dyDescent="0.25">
      <c r="A386" s="14" t="str">
        <f>MID(Tabla1[[#This Row],[Org 2]],1,2)</f>
        <v>04</v>
      </c>
      <c r="B386" s="22" t="s">
        <v>106</v>
      </c>
      <c r="C386" s="22" t="s">
        <v>107</v>
      </c>
      <c r="D386" s="15" t="str">
        <f>VLOOKUP(Tabla1[[#This Row],[Prog.]],Hoja2!B:C,2,FALSE)</f>
        <v>Deuda pública</v>
      </c>
      <c r="E386" s="16" t="str">
        <f t="shared" ref="E386:E449" si="12">LEFT(G386,1)</f>
        <v>3</v>
      </c>
      <c r="F386" s="16" t="str">
        <f t="shared" ref="F386:F449" si="13">LEFT(G386,2)</f>
        <v>31</v>
      </c>
      <c r="G386" s="18">
        <v>310</v>
      </c>
      <c r="H386" s="19" t="s">
        <v>543</v>
      </c>
      <c r="I386" s="20">
        <v>4200000</v>
      </c>
      <c r="J386" s="20">
        <v>0</v>
      </c>
      <c r="K386" s="20">
        <v>4200000</v>
      </c>
      <c r="L386" s="20">
        <v>1399630.48</v>
      </c>
      <c r="M386" s="20">
        <v>1399630.48</v>
      </c>
      <c r="N386" s="20">
        <v>1399630.48</v>
      </c>
      <c r="O386" s="20">
        <v>1399630.48</v>
      </c>
    </row>
    <row r="387" spans="1:15" x14ac:dyDescent="0.25">
      <c r="A387" s="14" t="str">
        <f>MID(Tabla1[[#This Row],[Org 2]],1,2)</f>
        <v>04</v>
      </c>
      <c r="B387" s="22" t="s">
        <v>106</v>
      </c>
      <c r="C387" s="22" t="s">
        <v>107</v>
      </c>
      <c r="D387" s="15" t="str">
        <f>VLOOKUP(Tabla1[[#This Row],[Prog.]],Hoja2!B:C,2,FALSE)</f>
        <v>Deuda pública</v>
      </c>
      <c r="E387" s="16" t="str">
        <f t="shared" si="12"/>
        <v>9</v>
      </c>
      <c r="F387" s="16" t="str">
        <f t="shared" si="13"/>
        <v>91</v>
      </c>
      <c r="G387" s="18">
        <v>913</v>
      </c>
      <c r="H387" s="19" t="s">
        <v>544</v>
      </c>
      <c r="I387" s="20">
        <v>15500000</v>
      </c>
      <c r="J387" s="20">
        <v>0</v>
      </c>
      <c r="K387" s="20">
        <v>15500000</v>
      </c>
      <c r="L387" s="20">
        <v>14970199.9</v>
      </c>
      <c r="M387" s="20">
        <v>14970199.9</v>
      </c>
      <c r="N387" s="20">
        <v>5543043.2800000003</v>
      </c>
      <c r="O387" s="20">
        <v>5543043.2800000003</v>
      </c>
    </row>
    <row r="388" spans="1:15" x14ac:dyDescent="0.25">
      <c r="A388" s="14" t="str">
        <f>MID(Tabla1[[#This Row],[Org 2]],1,2)</f>
        <v>04</v>
      </c>
      <c r="B388" s="22" t="s">
        <v>106</v>
      </c>
      <c r="C388" s="22" t="s">
        <v>108</v>
      </c>
      <c r="D388" s="15" t="str">
        <f>VLOOKUP(Tabla1[[#This Row],[Prog.]],Hoja2!B:C,2,FALSE)</f>
        <v>Prevención y salud laboral</v>
      </c>
      <c r="E388" s="16" t="str">
        <f t="shared" si="12"/>
        <v>1</v>
      </c>
      <c r="F388" s="16" t="str">
        <f t="shared" si="13"/>
        <v>12</v>
      </c>
      <c r="G388" s="18">
        <v>12000</v>
      </c>
      <c r="H388" s="19" t="s">
        <v>411</v>
      </c>
      <c r="I388" s="20">
        <v>87424</v>
      </c>
      <c r="J388" s="20">
        <v>0</v>
      </c>
      <c r="K388" s="20">
        <v>87424</v>
      </c>
      <c r="L388" s="20">
        <v>72000</v>
      </c>
      <c r="M388" s="20">
        <v>72000</v>
      </c>
      <c r="N388" s="20">
        <v>47815.88</v>
      </c>
      <c r="O388" s="20">
        <v>47815.88</v>
      </c>
    </row>
    <row r="389" spans="1:15" x14ac:dyDescent="0.25">
      <c r="A389" s="14" t="str">
        <f>MID(Tabla1[[#This Row],[Org 2]],1,2)</f>
        <v>04</v>
      </c>
      <c r="B389" s="22" t="s">
        <v>106</v>
      </c>
      <c r="C389" s="22" t="s">
        <v>108</v>
      </c>
      <c r="D389" s="15" t="str">
        <f>VLOOKUP(Tabla1[[#This Row],[Prog.]],Hoja2!B:C,2,FALSE)</f>
        <v>Prevención y salud laboral</v>
      </c>
      <c r="E389" s="16" t="str">
        <f t="shared" si="12"/>
        <v>1</v>
      </c>
      <c r="F389" s="16" t="str">
        <f t="shared" si="13"/>
        <v>12</v>
      </c>
      <c r="G389" s="18">
        <v>12001</v>
      </c>
      <c r="H389" s="19" t="s">
        <v>412</v>
      </c>
      <c r="I389" s="20">
        <v>47716</v>
      </c>
      <c r="J389" s="20">
        <v>0</v>
      </c>
      <c r="K389" s="20">
        <v>47716</v>
      </c>
      <c r="L389" s="20">
        <v>47000</v>
      </c>
      <c r="M389" s="20">
        <v>47000</v>
      </c>
      <c r="N389" s="20">
        <v>27350.080000000002</v>
      </c>
      <c r="O389" s="20">
        <v>27350.080000000002</v>
      </c>
    </row>
    <row r="390" spans="1:15" x14ac:dyDescent="0.25">
      <c r="A390" s="14" t="str">
        <f>MID(Tabla1[[#This Row],[Org 2]],1,2)</f>
        <v>04</v>
      </c>
      <c r="B390" s="22" t="s">
        <v>106</v>
      </c>
      <c r="C390" s="22" t="s">
        <v>108</v>
      </c>
      <c r="D390" s="15" t="str">
        <f>VLOOKUP(Tabla1[[#This Row],[Prog.]],Hoja2!B:C,2,FALSE)</f>
        <v>Prevención y salud laboral</v>
      </c>
      <c r="E390" s="16" t="str">
        <f t="shared" si="12"/>
        <v>1</v>
      </c>
      <c r="F390" s="16" t="str">
        <f t="shared" si="13"/>
        <v>12</v>
      </c>
      <c r="G390" s="18">
        <v>12004</v>
      </c>
      <c r="H390" s="19" t="s">
        <v>414</v>
      </c>
      <c r="I390" s="20">
        <v>10354</v>
      </c>
      <c r="J390" s="20">
        <v>0</v>
      </c>
      <c r="K390" s="20">
        <v>10354</v>
      </c>
      <c r="L390" s="20">
        <v>18517</v>
      </c>
      <c r="M390" s="20">
        <v>18517</v>
      </c>
      <c r="N390" s="20">
        <v>6616.01</v>
      </c>
      <c r="O390" s="20">
        <v>6616.01</v>
      </c>
    </row>
    <row r="391" spans="1:15" x14ac:dyDescent="0.25">
      <c r="A391" s="14" t="str">
        <f>MID(Tabla1[[#This Row],[Org 2]],1,2)</f>
        <v>04</v>
      </c>
      <c r="B391" s="22" t="s">
        <v>106</v>
      </c>
      <c r="C391" s="22" t="s">
        <v>108</v>
      </c>
      <c r="D391" s="15" t="str">
        <f>VLOOKUP(Tabla1[[#This Row],[Prog.]],Hoja2!B:C,2,FALSE)</f>
        <v>Prevención y salud laboral</v>
      </c>
      <c r="E391" s="16" t="str">
        <f t="shared" si="12"/>
        <v>1</v>
      </c>
      <c r="F391" s="16" t="str">
        <f t="shared" si="13"/>
        <v>12</v>
      </c>
      <c r="G391" s="18">
        <v>12006</v>
      </c>
      <c r="H391" s="19" t="s">
        <v>415</v>
      </c>
      <c r="I391" s="20">
        <v>33083</v>
      </c>
      <c r="J391" s="20">
        <v>0</v>
      </c>
      <c r="K391" s="20">
        <v>33083</v>
      </c>
      <c r="L391" s="20">
        <v>28000</v>
      </c>
      <c r="M391" s="20">
        <v>28000</v>
      </c>
      <c r="N391" s="20">
        <v>24322.07</v>
      </c>
      <c r="O391" s="20">
        <v>24322.07</v>
      </c>
    </row>
    <row r="392" spans="1:15" x14ac:dyDescent="0.25">
      <c r="A392" s="14" t="str">
        <f>MID(Tabla1[[#This Row],[Org 2]],1,2)</f>
        <v>04</v>
      </c>
      <c r="B392" s="22" t="s">
        <v>106</v>
      </c>
      <c r="C392" s="22" t="s">
        <v>108</v>
      </c>
      <c r="D392" s="15" t="str">
        <f>VLOOKUP(Tabla1[[#This Row],[Prog.]],Hoja2!B:C,2,FALSE)</f>
        <v>Prevención y salud laboral</v>
      </c>
      <c r="E392" s="16" t="str">
        <f t="shared" si="12"/>
        <v>1</v>
      </c>
      <c r="F392" s="16" t="str">
        <f t="shared" si="13"/>
        <v>12</v>
      </c>
      <c r="G392" s="18">
        <v>12100</v>
      </c>
      <c r="H392" s="19" t="s">
        <v>416</v>
      </c>
      <c r="I392" s="20">
        <v>79368</v>
      </c>
      <c r="J392" s="20">
        <v>0</v>
      </c>
      <c r="K392" s="20">
        <v>79368</v>
      </c>
      <c r="L392" s="20">
        <v>76350</v>
      </c>
      <c r="M392" s="20">
        <v>76350</v>
      </c>
      <c r="N392" s="20">
        <v>45069.120000000003</v>
      </c>
      <c r="O392" s="20">
        <v>45069.120000000003</v>
      </c>
    </row>
    <row r="393" spans="1:15" x14ac:dyDescent="0.25">
      <c r="A393" s="14" t="str">
        <f>MID(Tabla1[[#This Row],[Org 2]],1,2)</f>
        <v>04</v>
      </c>
      <c r="B393" s="22" t="s">
        <v>106</v>
      </c>
      <c r="C393" s="22" t="s">
        <v>108</v>
      </c>
      <c r="D393" s="15" t="str">
        <f>VLOOKUP(Tabla1[[#This Row],[Prog.]],Hoja2!B:C,2,FALSE)</f>
        <v>Prevención y salud laboral</v>
      </c>
      <c r="E393" s="16" t="str">
        <f t="shared" si="12"/>
        <v>1</v>
      </c>
      <c r="F393" s="16" t="str">
        <f t="shared" si="13"/>
        <v>12</v>
      </c>
      <c r="G393" s="18">
        <v>12101</v>
      </c>
      <c r="H393" s="19" t="s">
        <v>417</v>
      </c>
      <c r="I393" s="20">
        <v>203265</v>
      </c>
      <c r="J393" s="20">
        <v>0</v>
      </c>
      <c r="K393" s="20">
        <v>203265</v>
      </c>
      <c r="L393" s="20">
        <v>160503</v>
      </c>
      <c r="M393" s="20">
        <v>160503</v>
      </c>
      <c r="N393" s="20">
        <v>125954.34</v>
      </c>
      <c r="O393" s="20">
        <v>125954.34</v>
      </c>
    </row>
    <row r="394" spans="1:15" x14ac:dyDescent="0.25">
      <c r="A394" s="14" t="str">
        <f>MID(Tabla1[[#This Row],[Org 2]],1,2)</f>
        <v>04</v>
      </c>
      <c r="B394" s="22" t="s">
        <v>106</v>
      </c>
      <c r="C394" s="22" t="s">
        <v>108</v>
      </c>
      <c r="D394" s="15" t="str">
        <f>VLOOKUP(Tabla1[[#This Row],[Prog.]],Hoja2!B:C,2,FALSE)</f>
        <v>Prevención y salud laboral</v>
      </c>
      <c r="E394" s="16" t="str">
        <f t="shared" si="12"/>
        <v>1</v>
      </c>
      <c r="F394" s="16" t="str">
        <f t="shared" si="13"/>
        <v>12</v>
      </c>
      <c r="G394" s="18">
        <v>12103</v>
      </c>
      <c r="H394" s="19" t="s">
        <v>418</v>
      </c>
      <c r="I394" s="20">
        <v>14199</v>
      </c>
      <c r="J394" s="20">
        <v>0</v>
      </c>
      <c r="K394" s="20">
        <v>14199</v>
      </c>
      <c r="L394" s="20">
        <v>13946.4</v>
      </c>
      <c r="M394" s="20">
        <v>13946.4</v>
      </c>
      <c r="N394" s="20">
        <v>12306.3</v>
      </c>
      <c r="O394" s="20">
        <v>12306.3</v>
      </c>
    </row>
    <row r="395" spans="1:15" x14ac:dyDescent="0.25">
      <c r="A395" s="14" t="str">
        <f>MID(Tabla1[[#This Row],[Org 2]],1,2)</f>
        <v>04</v>
      </c>
      <c r="B395" s="22" t="s">
        <v>106</v>
      </c>
      <c r="C395" s="22" t="s">
        <v>108</v>
      </c>
      <c r="D395" s="15" t="str">
        <f>VLOOKUP(Tabla1[[#This Row],[Prog.]],Hoja2!B:C,2,FALSE)</f>
        <v>Prevención y salud laboral</v>
      </c>
      <c r="E395" s="16" t="str">
        <f t="shared" si="12"/>
        <v>2</v>
      </c>
      <c r="F395" s="16" t="str">
        <f t="shared" si="13"/>
        <v>20</v>
      </c>
      <c r="G395" s="18">
        <v>203</v>
      </c>
      <c r="H395" s="19" t="s">
        <v>422</v>
      </c>
      <c r="I395" s="20">
        <v>0</v>
      </c>
      <c r="J395" s="20">
        <v>2030</v>
      </c>
      <c r="K395" s="20">
        <v>2030</v>
      </c>
      <c r="L395" s="20">
        <v>1340</v>
      </c>
      <c r="M395" s="20">
        <v>1340</v>
      </c>
      <c r="N395" s="20">
        <v>288.08999999999997</v>
      </c>
      <c r="O395" s="20">
        <v>288.08999999999997</v>
      </c>
    </row>
    <row r="396" spans="1:15" x14ac:dyDescent="0.25">
      <c r="A396" s="14" t="str">
        <f>MID(Tabla1[[#This Row],[Org 2]],1,2)</f>
        <v>04</v>
      </c>
      <c r="B396" s="22" t="s">
        <v>106</v>
      </c>
      <c r="C396" s="22" t="s">
        <v>108</v>
      </c>
      <c r="D396" s="15" t="str">
        <f>VLOOKUP(Tabla1[[#This Row],[Prog.]],Hoja2!B:C,2,FALSE)</f>
        <v>Prevención y salud laboral</v>
      </c>
      <c r="E396" s="16" t="str">
        <f t="shared" si="12"/>
        <v>2</v>
      </c>
      <c r="F396" s="16" t="str">
        <f t="shared" si="13"/>
        <v>21</v>
      </c>
      <c r="G396" s="18">
        <v>213</v>
      </c>
      <c r="H396" s="19" t="s">
        <v>425</v>
      </c>
      <c r="I396" s="20">
        <v>2500</v>
      </c>
      <c r="J396" s="20">
        <v>-2030</v>
      </c>
      <c r="K396" s="20">
        <v>470</v>
      </c>
      <c r="L396" s="20">
        <v>271.35000000000002</v>
      </c>
      <c r="M396" s="20">
        <v>271.35000000000002</v>
      </c>
      <c r="N396" s="20">
        <v>232.84</v>
      </c>
      <c r="O396" s="20">
        <v>232.84</v>
      </c>
    </row>
    <row r="397" spans="1:15" x14ac:dyDescent="0.25">
      <c r="A397" s="14" t="str">
        <f>MID(Tabla1[[#This Row],[Org 2]],1,2)</f>
        <v>04</v>
      </c>
      <c r="B397" s="22" t="s">
        <v>106</v>
      </c>
      <c r="C397" s="22" t="s">
        <v>108</v>
      </c>
      <c r="D397" s="15" t="str">
        <f>VLOOKUP(Tabla1[[#This Row],[Prog.]],Hoja2!B:C,2,FALSE)</f>
        <v>Prevención y salud laboral</v>
      </c>
      <c r="E397" s="16" t="str">
        <f t="shared" si="12"/>
        <v>2</v>
      </c>
      <c r="F397" s="16" t="str">
        <f t="shared" si="13"/>
        <v>22</v>
      </c>
      <c r="G397" s="18">
        <v>22002</v>
      </c>
      <c r="H397" s="19" t="s">
        <v>545</v>
      </c>
      <c r="I397" s="20">
        <v>2030</v>
      </c>
      <c r="J397" s="20">
        <v>0</v>
      </c>
      <c r="K397" s="20">
        <v>2030</v>
      </c>
      <c r="L397" s="20">
        <v>0</v>
      </c>
      <c r="M397" s="20">
        <v>0</v>
      </c>
      <c r="N397" s="20">
        <v>0</v>
      </c>
      <c r="O397" s="20">
        <v>0</v>
      </c>
    </row>
    <row r="398" spans="1:15" x14ac:dyDescent="0.25">
      <c r="A398" s="14" t="str">
        <f>MID(Tabla1[[#This Row],[Org 2]],1,2)</f>
        <v>04</v>
      </c>
      <c r="B398" s="22" t="s">
        <v>106</v>
      </c>
      <c r="C398" s="22" t="s">
        <v>108</v>
      </c>
      <c r="D398" s="15" t="str">
        <f>VLOOKUP(Tabla1[[#This Row],[Prog.]],Hoja2!B:C,2,FALSE)</f>
        <v>Prevención y salud laboral</v>
      </c>
      <c r="E398" s="16" t="str">
        <f t="shared" si="12"/>
        <v>2</v>
      </c>
      <c r="F398" s="16" t="str">
        <f t="shared" si="13"/>
        <v>22</v>
      </c>
      <c r="G398" s="18">
        <v>22104</v>
      </c>
      <c r="H398" s="19" t="s">
        <v>488</v>
      </c>
      <c r="I398" s="20">
        <v>812</v>
      </c>
      <c r="J398" s="20">
        <v>0</v>
      </c>
      <c r="K398" s="20">
        <v>812</v>
      </c>
      <c r="L398" s="20">
        <v>0</v>
      </c>
      <c r="M398" s="20">
        <v>0</v>
      </c>
      <c r="N398" s="20">
        <v>0</v>
      </c>
      <c r="O398" s="20">
        <v>0</v>
      </c>
    </row>
    <row r="399" spans="1:15" x14ac:dyDescent="0.25">
      <c r="A399" s="14" t="str">
        <f>MID(Tabla1[[#This Row],[Org 2]],1,2)</f>
        <v>04</v>
      </c>
      <c r="B399" s="22" t="s">
        <v>106</v>
      </c>
      <c r="C399" s="22" t="s">
        <v>108</v>
      </c>
      <c r="D399" s="15" t="str">
        <f>VLOOKUP(Tabla1[[#This Row],[Prog.]],Hoja2!B:C,2,FALSE)</f>
        <v>Prevención y salud laboral</v>
      </c>
      <c r="E399" s="16" t="str">
        <f t="shared" si="12"/>
        <v>2</v>
      </c>
      <c r="F399" s="16" t="str">
        <f t="shared" si="13"/>
        <v>22</v>
      </c>
      <c r="G399" s="18">
        <v>22106</v>
      </c>
      <c r="H399" s="19" t="s">
        <v>546</v>
      </c>
      <c r="I399" s="20">
        <v>42630</v>
      </c>
      <c r="J399" s="20">
        <v>0</v>
      </c>
      <c r="K399" s="20">
        <v>42630</v>
      </c>
      <c r="L399" s="20">
        <v>72940.42</v>
      </c>
      <c r="M399" s="20">
        <v>72940.42</v>
      </c>
      <c r="N399" s="20">
        <v>27008.9</v>
      </c>
      <c r="O399" s="20">
        <v>27008.9</v>
      </c>
    </row>
    <row r="400" spans="1:15" x14ac:dyDescent="0.25">
      <c r="A400" s="14" t="str">
        <f>MID(Tabla1[[#This Row],[Org 2]],1,2)</f>
        <v>04</v>
      </c>
      <c r="B400" s="22" t="s">
        <v>106</v>
      </c>
      <c r="C400" s="22" t="s">
        <v>108</v>
      </c>
      <c r="D400" s="15" t="str">
        <f>VLOOKUP(Tabla1[[#This Row],[Prog.]],Hoja2!B:C,2,FALSE)</f>
        <v>Prevención y salud laboral</v>
      </c>
      <c r="E400" s="16" t="str">
        <f t="shared" si="12"/>
        <v>2</v>
      </c>
      <c r="F400" s="16" t="str">
        <f t="shared" si="13"/>
        <v>22</v>
      </c>
      <c r="G400" s="18">
        <v>22199</v>
      </c>
      <c r="H400" s="19" t="s">
        <v>431</v>
      </c>
      <c r="I400" s="20">
        <v>1000</v>
      </c>
      <c r="J400" s="20">
        <v>0</v>
      </c>
      <c r="K400" s="20">
        <v>1000</v>
      </c>
      <c r="L400" s="20">
        <v>3250</v>
      </c>
      <c r="M400" s="20">
        <v>2408.62</v>
      </c>
      <c r="N400" s="20">
        <v>531.6</v>
      </c>
      <c r="O400" s="20">
        <v>531.6</v>
      </c>
    </row>
    <row r="401" spans="1:15" x14ac:dyDescent="0.25">
      <c r="A401" s="14" t="str">
        <f>MID(Tabla1[[#This Row],[Org 2]],1,2)</f>
        <v>04</v>
      </c>
      <c r="B401" s="22" t="s">
        <v>106</v>
      </c>
      <c r="C401" s="22" t="s">
        <v>108</v>
      </c>
      <c r="D401" s="15" t="str">
        <f>VLOOKUP(Tabla1[[#This Row],[Prog.]],Hoja2!B:C,2,FALSE)</f>
        <v>Prevención y salud laboral</v>
      </c>
      <c r="E401" s="16" t="str">
        <f t="shared" si="12"/>
        <v>2</v>
      </c>
      <c r="F401" s="16" t="str">
        <f t="shared" si="13"/>
        <v>22</v>
      </c>
      <c r="G401" s="18">
        <v>22706</v>
      </c>
      <c r="H401" s="19" t="s">
        <v>439</v>
      </c>
      <c r="I401" s="20">
        <v>34138</v>
      </c>
      <c r="J401" s="20">
        <v>0</v>
      </c>
      <c r="K401" s="20">
        <v>34138</v>
      </c>
      <c r="L401" s="20">
        <v>19791.66</v>
      </c>
      <c r="M401" s="20">
        <v>0</v>
      </c>
      <c r="N401" s="20">
        <v>0</v>
      </c>
      <c r="O401" s="20">
        <v>0</v>
      </c>
    </row>
    <row r="402" spans="1:15" x14ac:dyDescent="0.25">
      <c r="A402" s="14" t="str">
        <f>MID(Tabla1[[#This Row],[Org 2]],1,2)</f>
        <v>04</v>
      </c>
      <c r="B402" s="22" t="s">
        <v>106</v>
      </c>
      <c r="C402" s="22" t="s">
        <v>108</v>
      </c>
      <c r="D402" s="15" t="str">
        <f>VLOOKUP(Tabla1[[#This Row],[Prog.]],Hoja2!B:C,2,FALSE)</f>
        <v>Prevención y salud laboral</v>
      </c>
      <c r="E402" s="16" t="str">
        <f t="shared" si="12"/>
        <v>2</v>
      </c>
      <c r="F402" s="16" t="str">
        <f t="shared" si="13"/>
        <v>22</v>
      </c>
      <c r="G402" s="18">
        <v>22799</v>
      </c>
      <c r="H402" s="19" t="s">
        <v>440</v>
      </c>
      <c r="I402" s="20">
        <v>34000</v>
      </c>
      <c r="J402" s="20">
        <v>0</v>
      </c>
      <c r="K402" s="20">
        <v>34000</v>
      </c>
      <c r="L402" s="20">
        <v>8131.25</v>
      </c>
      <c r="M402" s="20">
        <v>8131.25</v>
      </c>
      <c r="N402" s="20">
        <v>1859.72</v>
      </c>
      <c r="O402" s="20">
        <v>1859.72</v>
      </c>
    </row>
    <row r="403" spans="1:15" x14ac:dyDescent="0.25">
      <c r="A403" s="14" t="str">
        <f>MID(Tabla1[[#This Row],[Org 2]],1,2)</f>
        <v>04</v>
      </c>
      <c r="B403" s="22" t="s">
        <v>106</v>
      </c>
      <c r="C403" s="22" t="s">
        <v>109</v>
      </c>
      <c r="D403" s="15" t="str">
        <f>VLOOKUP(Tabla1[[#This Row],[Prog.]],Hoja2!B:C,2,FALSE)</f>
        <v>Gestión de recursos humanos</v>
      </c>
      <c r="E403" s="16" t="str">
        <f t="shared" si="12"/>
        <v>1</v>
      </c>
      <c r="F403" s="16" t="str">
        <f t="shared" si="13"/>
        <v>12</v>
      </c>
      <c r="G403" s="18">
        <v>12000</v>
      </c>
      <c r="H403" s="19" t="s">
        <v>411</v>
      </c>
      <c r="I403" s="20">
        <v>36175</v>
      </c>
      <c r="J403" s="20">
        <v>0</v>
      </c>
      <c r="K403" s="20">
        <v>36175</v>
      </c>
      <c r="L403" s="20">
        <v>43000</v>
      </c>
      <c r="M403" s="20">
        <v>43000</v>
      </c>
      <c r="N403" s="20">
        <v>19523.25</v>
      </c>
      <c r="O403" s="20">
        <v>19523.25</v>
      </c>
    </row>
    <row r="404" spans="1:15" x14ac:dyDescent="0.25">
      <c r="A404" s="14" t="str">
        <f>MID(Tabla1[[#This Row],[Org 2]],1,2)</f>
        <v>04</v>
      </c>
      <c r="B404" s="22" t="s">
        <v>106</v>
      </c>
      <c r="C404" s="22" t="s">
        <v>109</v>
      </c>
      <c r="D404" s="15" t="str">
        <f>VLOOKUP(Tabla1[[#This Row],[Prog.]],Hoja2!B:C,2,FALSE)</f>
        <v>Gestión de recursos humanos</v>
      </c>
      <c r="E404" s="16" t="str">
        <f t="shared" si="12"/>
        <v>1</v>
      </c>
      <c r="F404" s="16" t="str">
        <f t="shared" si="13"/>
        <v>12</v>
      </c>
      <c r="G404" s="18">
        <v>12001</v>
      </c>
      <c r="H404" s="19" t="s">
        <v>412</v>
      </c>
      <c r="I404" s="20">
        <v>127242</v>
      </c>
      <c r="J404" s="20">
        <v>0</v>
      </c>
      <c r="K404" s="20">
        <v>127242</v>
      </c>
      <c r="L404" s="20">
        <v>64000</v>
      </c>
      <c r="M404" s="20">
        <v>64000</v>
      </c>
      <c r="N404" s="20">
        <v>51732.42</v>
      </c>
      <c r="O404" s="20">
        <v>51732.42</v>
      </c>
    </row>
    <row r="405" spans="1:15" x14ac:dyDescent="0.25">
      <c r="A405" s="14" t="str">
        <f>MID(Tabla1[[#This Row],[Org 2]],1,2)</f>
        <v>04</v>
      </c>
      <c r="B405" s="22" t="s">
        <v>106</v>
      </c>
      <c r="C405" s="22" t="s">
        <v>109</v>
      </c>
      <c r="D405" s="15" t="str">
        <f>VLOOKUP(Tabla1[[#This Row],[Prog.]],Hoja2!B:C,2,FALSE)</f>
        <v>Gestión de recursos humanos</v>
      </c>
      <c r="E405" s="16" t="str">
        <f t="shared" si="12"/>
        <v>1</v>
      </c>
      <c r="F405" s="16" t="str">
        <f t="shared" si="13"/>
        <v>12</v>
      </c>
      <c r="G405" s="18">
        <v>12003</v>
      </c>
      <c r="H405" s="19" t="s">
        <v>413</v>
      </c>
      <c r="I405" s="20">
        <v>146180</v>
      </c>
      <c r="J405" s="20">
        <v>0</v>
      </c>
      <c r="K405" s="20">
        <v>146180</v>
      </c>
      <c r="L405" s="20">
        <v>94000</v>
      </c>
      <c r="M405" s="20">
        <v>94000</v>
      </c>
      <c r="N405" s="20">
        <v>60357.77</v>
      </c>
      <c r="O405" s="20">
        <v>60357.77</v>
      </c>
    </row>
    <row r="406" spans="1:15" x14ac:dyDescent="0.25">
      <c r="A406" s="14" t="str">
        <f>MID(Tabla1[[#This Row],[Org 2]],1,2)</f>
        <v>04</v>
      </c>
      <c r="B406" s="22" t="s">
        <v>106</v>
      </c>
      <c r="C406" s="22" t="s">
        <v>109</v>
      </c>
      <c r="D406" s="15" t="str">
        <f>VLOOKUP(Tabla1[[#This Row],[Prog.]],Hoja2!B:C,2,FALSE)</f>
        <v>Gestión de recursos humanos</v>
      </c>
      <c r="E406" s="16" t="str">
        <f t="shared" si="12"/>
        <v>1</v>
      </c>
      <c r="F406" s="16" t="str">
        <f t="shared" si="13"/>
        <v>12</v>
      </c>
      <c r="G406" s="18">
        <v>12004</v>
      </c>
      <c r="H406" s="19" t="s">
        <v>414</v>
      </c>
      <c r="I406" s="20">
        <v>61953</v>
      </c>
      <c r="J406" s="20">
        <v>0</v>
      </c>
      <c r="K406" s="20">
        <v>61953</v>
      </c>
      <c r="L406" s="20">
        <v>74125</v>
      </c>
      <c r="M406" s="20">
        <v>74125</v>
      </c>
      <c r="N406" s="20">
        <v>61640.23</v>
      </c>
      <c r="O406" s="20">
        <v>61640.23</v>
      </c>
    </row>
    <row r="407" spans="1:15" x14ac:dyDescent="0.25">
      <c r="A407" s="14" t="str">
        <f>MID(Tabla1[[#This Row],[Org 2]],1,2)</f>
        <v>04</v>
      </c>
      <c r="B407" s="22" t="s">
        <v>106</v>
      </c>
      <c r="C407" s="22" t="s">
        <v>109</v>
      </c>
      <c r="D407" s="15" t="str">
        <f>VLOOKUP(Tabla1[[#This Row],[Prog.]],Hoja2!B:C,2,FALSE)</f>
        <v>Gestión de recursos humanos</v>
      </c>
      <c r="E407" s="16" t="str">
        <f t="shared" si="12"/>
        <v>1</v>
      </c>
      <c r="F407" s="16" t="str">
        <f t="shared" si="13"/>
        <v>12</v>
      </c>
      <c r="G407" s="18">
        <v>12006</v>
      </c>
      <c r="H407" s="19" t="s">
        <v>415</v>
      </c>
      <c r="I407" s="20">
        <v>81021</v>
      </c>
      <c r="J407" s="20">
        <v>0</v>
      </c>
      <c r="K407" s="20">
        <v>81021</v>
      </c>
      <c r="L407" s="20">
        <v>80000</v>
      </c>
      <c r="M407" s="20">
        <v>80000</v>
      </c>
      <c r="N407" s="20">
        <v>50831.77</v>
      </c>
      <c r="O407" s="20">
        <v>50831.77</v>
      </c>
    </row>
    <row r="408" spans="1:15" x14ac:dyDescent="0.25">
      <c r="A408" s="14" t="str">
        <f>MID(Tabla1[[#This Row],[Org 2]],1,2)</f>
        <v>04</v>
      </c>
      <c r="B408" s="22" t="s">
        <v>106</v>
      </c>
      <c r="C408" s="22" t="s">
        <v>109</v>
      </c>
      <c r="D408" s="15" t="str">
        <f>VLOOKUP(Tabla1[[#This Row],[Prog.]],Hoja2!B:C,2,FALSE)</f>
        <v>Gestión de recursos humanos</v>
      </c>
      <c r="E408" s="16" t="str">
        <f t="shared" si="12"/>
        <v>1</v>
      </c>
      <c r="F408" s="16" t="str">
        <f t="shared" si="13"/>
        <v>12</v>
      </c>
      <c r="G408" s="18">
        <v>12100</v>
      </c>
      <c r="H408" s="19" t="s">
        <v>416</v>
      </c>
      <c r="I408" s="20">
        <v>218487</v>
      </c>
      <c r="J408" s="20">
        <v>0</v>
      </c>
      <c r="K408" s="20">
        <v>218487</v>
      </c>
      <c r="L408" s="20">
        <v>182381</v>
      </c>
      <c r="M408" s="20">
        <v>182381</v>
      </c>
      <c r="N408" s="20">
        <v>113199.63</v>
      </c>
      <c r="O408" s="20">
        <v>113199.63</v>
      </c>
    </row>
    <row r="409" spans="1:15" x14ac:dyDescent="0.25">
      <c r="A409" s="14" t="str">
        <f>MID(Tabla1[[#This Row],[Org 2]],1,2)</f>
        <v>04</v>
      </c>
      <c r="B409" s="22" t="s">
        <v>106</v>
      </c>
      <c r="C409" s="23" t="s">
        <v>109</v>
      </c>
      <c r="D409" s="15" t="str">
        <f>VLOOKUP(Tabla1[[#This Row],[Prog.]],Hoja2!B:C,2,FALSE)</f>
        <v>Gestión de recursos humanos</v>
      </c>
      <c r="E409" s="16" t="str">
        <f t="shared" si="12"/>
        <v>1</v>
      </c>
      <c r="F409" s="16" t="str">
        <f t="shared" si="13"/>
        <v>12</v>
      </c>
      <c r="G409" s="24">
        <v>12101</v>
      </c>
      <c r="H409" s="24" t="s">
        <v>417</v>
      </c>
      <c r="I409" s="25">
        <v>507472</v>
      </c>
      <c r="J409" s="25">
        <v>0</v>
      </c>
      <c r="K409" s="25">
        <v>507472</v>
      </c>
      <c r="L409" s="25">
        <v>336564</v>
      </c>
      <c r="M409" s="25">
        <v>336564</v>
      </c>
      <c r="N409" s="25">
        <v>271891.39</v>
      </c>
      <c r="O409" s="25">
        <v>271891.39</v>
      </c>
    </row>
    <row r="410" spans="1:15" x14ac:dyDescent="0.25">
      <c r="A410" s="14" t="str">
        <f>MID(Tabla1[[#This Row],[Org 2]],1,2)</f>
        <v>04</v>
      </c>
      <c r="B410" s="22" t="s">
        <v>106</v>
      </c>
      <c r="C410" s="22" t="s">
        <v>109</v>
      </c>
      <c r="D410" s="15" t="str">
        <f>VLOOKUP(Tabla1[[#This Row],[Prog.]],Hoja2!B:C,2,FALSE)</f>
        <v>Gestión de recursos humanos</v>
      </c>
      <c r="E410" s="16" t="str">
        <f t="shared" si="12"/>
        <v>1</v>
      </c>
      <c r="F410" s="16" t="str">
        <f t="shared" si="13"/>
        <v>12</v>
      </c>
      <c r="G410" s="18">
        <v>12103</v>
      </c>
      <c r="H410" s="19" t="s">
        <v>418</v>
      </c>
      <c r="I410" s="20">
        <v>38561</v>
      </c>
      <c r="J410" s="20">
        <v>0</v>
      </c>
      <c r="K410" s="20">
        <v>38561</v>
      </c>
      <c r="L410" s="20">
        <v>33488.43</v>
      </c>
      <c r="M410" s="20">
        <v>33488.43</v>
      </c>
      <c r="N410" s="20">
        <v>28211.71</v>
      </c>
      <c r="O410" s="20">
        <v>28211.71</v>
      </c>
    </row>
    <row r="411" spans="1:15" x14ac:dyDescent="0.25">
      <c r="A411" s="14" t="str">
        <f>MID(Tabla1[[#This Row],[Org 2]],1,2)</f>
        <v>04</v>
      </c>
      <c r="B411" s="22" t="s">
        <v>106</v>
      </c>
      <c r="C411" s="22" t="s">
        <v>109</v>
      </c>
      <c r="D411" s="15" t="str">
        <f>VLOOKUP(Tabla1[[#This Row],[Prog.]],Hoja2!B:C,2,FALSE)</f>
        <v>Gestión de recursos humanos</v>
      </c>
      <c r="E411" s="16" t="str">
        <f t="shared" si="12"/>
        <v>1</v>
      </c>
      <c r="F411" s="16" t="str">
        <f t="shared" si="13"/>
        <v>14</v>
      </c>
      <c r="G411" s="18">
        <v>143</v>
      </c>
      <c r="H411" s="19" t="s">
        <v>421</v>
      </c>
      <c r="I411" s="20">
        <v>430000</v>
      </c>
      <c r="J411" s="20">
        <v>143219</v>
      </c>
      <c r="K411" s="20">
        <v>573219</v>
      </c>
      <c r="L411" s="20">
        <v>540860</v>
      </c>
      <c r="M411" s="20">
        <v>540860</v>
      </c>
      <c r="N411" s="20">
        <v>458315.72</v>
      </c>
      <c r="O411" s="20">
        <v>458315.72</v>
      </c>
    </row>
    <row r="412" spans="1:15" x14ac:dyDescent="0.25">
      <c r="A412" s="14" t="str">
        <f>MID(Tabla1[[#This Row],[Org 2]],1,2)</f>
        <v>04</v>
      </c>
      <c r="B412" s="22" t="s">
        <v>106</v>
      </c>
      <c r="C412" s="22" t="s">
        <v>109</v>
      </c>
      <c r="D412" s="15" t="str">
        <f>VLOOKUP(Tabla1[[#This Row],[Prog.]],Hoja2!B:C,2,FALSE)</f>
        <v>Gestión de recursos humanos</v>
      </c>
      <c r="E412" s="16" t="str">
        <f t="shared" si="12"/>
        <v>1</v>
      </c>
      <c r="F412" s="16" t="str">
        <f t="shared" si="13"/>
        <v>15</v>
      </c>
      <c r="G412" s="18">
        <v>150</v>
      </c>
      <c r="H412" s="19" t="s">
        <v>547</v>
      </c>
      <c r="I412" s="20">
        <v>300000</v>
      </c>
      <c r="J412" s="20">
        <v>0</v>
      </c>
      <c r="K412" s="20">
        <v>300000</v>
      </c>
      <c r="L412" s="20">
        <v>268278.74</v>
      </c>
      <c r="M412" s="20">
        <v>268278.74</v>
      </c>
      <c r="N412" s="20">
        <v>268278.74</v>
      </c>
      <c r="O412" s="20">
        <v>268278.74</v>
      </c>
    </row>
    <row r="413" spans="1:15" x14ac:dyDescent="0.25">
      <c r="A413" s="14" t="str">
        <f>MID(Tabla1[[#This Row],[Org 2]],1,2)</f>
        <v>04</v>
      </c>
      <c r="B413" s="22" t="s">
        <v>106</v>
      </c>
      <c r="C413" s="22" t="s">
        <v>109</v>
      </c>
      <c r="D413" s="15" t="str">
        <f>VLOOKUP(Tabla1[[#This Row],[Prog.]],Hoja2!B:C,2,FALSE)</f>
        <v>Gestión de recursos humanos</v>
      </c>
      <c r="E413" s="16" t="str">
        <f t="shared" si="12"/>
        <v>1</v>
      </c>
      <c r="F413" s="16" t="str">
        <f t="shared" si="13"/>
        <v>15</v>
      </c>
      <c r="G413" s="18">
        <v>151</v>
      </c>
      <c r="H413" s="19" t="s">
        <v>487</v>
      </c>
      <c r="I413" s="20">
        <v>30000</v>
      </c>
      <c r="J413" s="20">
        <v>0</v>
      </c>
      <c r="K413" s="20">
        <v>30000</v>
      </c>
      <c r="L413" s="20">
        <v>29990.26</v>
      </c>
      <c r="M413" s="20">
        <v>29990.26</v>
      </c>
      <c r="N413" s="20">
        <v>12346.73</v>
      </c>
      <c r="O413" s="20">
        <v>12346.73</v>
      </c>
    </row>
    <row r="414" spans="1:15" x14ac:dyDescent="0.25">
      <c r="A414" s="14" t="str">
        <f>MID(Tabla1[[#This Row],[Org 2]],1,2)</f>
        <v>04</v>
      </c>
      <c r="B414" s="22" t="s">
        <v>106</v>
      </c>
      <c r="C414" s="22" t="s">
        <v>109</v>
      </c>
      <c r="D414" s="15" t="str">
        <f>VLOOKUP(Tabla1[[#This Row],[Prog.]],Hoja2!B:C,2,FALSE)</f>
        <v>Gestión de recursos humanos</v>
      </c>
      <c r="E414" s="16" t="str">
        <f t="shared" si="12"/>
        <v>1</v>
      </c>
      <c r="F414" s="16" t="str">
        <f t="shared" si="13"/>
        <v>16</v>
      </c>
      <c r="G414" s="18">
        <v>16000</v>
      </c>
      <c r="H414" s="19" t="s">
        <v>548</v>
      </c>
      <c r="I414" s="20">
        <v>27274948</v>
      </c>
      <c r="J414" s="20">
        <v>64974.2</v>
      </c>
      <c r="K414" s="20">
        <v>27339922.199999999</v>
      </c>
      <c r="L414" s="20">
        <v>19358052.859999999</v>
      </c>
      <c r="M414" s="20">
        <v>19358052.859999999</v>
      </c>
      <c r="N414" s="20">
        <v>19358052.859999999</v>
      </c>
      <c r="O414" s="20">
        <v>19357138.329999998</v>
      </c>
    </row>
    <row r="415" spans="1:15" x14ac:dyDescent="0.25">
      <c r="A415" s="14" t="str">
        <f>MID(Tabla1[[#This Row],[Org 2]],1,2)</f>
        <v>04</v>
      </c>
      <c r="B415" s="22" t="s">
        <v>106</v>
      </c>
      <c r="C415" s="22" t="s">
        <v>109</v>
      </c>
      <c r="D415" s="15" t="str">
        <f>VLOOKUP(Tabla1[[#This Row],[Prog.]],Hoja2!B:C,2,FALSE)</f>
        <v>Gestión de recursos humanos</v>
      </c>
      <c r="E415" s="16" t="str">
        <f t="shared" si="12"/>
        <v>1</v>
      </c>
      <c r="F415" s="16" t="str">
        <f t="shared" si="13"/>
        <v>16</v>
      </c>
      <c r="G415" s="18">
        <v>16105</v>
      </c>
      <c r="H415" s="19" t="s">
        <v>549</v>
      </c>
      <c r="I415" s="20">
        <v>1000</v>
      </c>
      <c r="J415" s="20">
        <v>0</v>
      </c>
      <c r="K415" s="20">
        <v>1000</v>
      </c>
      <c r="L415" s="20">
        <v>732.73</v>
      </c>
      <c r="M415" s="20">
        <v>732.73</v>
      </c>
      <c r="N415" s="20">
        <v>732.73</v>
      </c>
      <c r="O415" s="20">
        <v>732.73</v>
      </c>
    </row>
    <row r="416" spans="1:15" x14ac:dyDescent="0.25">
      <c r="A416" s="14" t="str">
        <f>MID(Tabla1[[#This Row],[Org 2]],1,2)</f>
        <v>04</v>
      </c>
      <c r="B416" s="22" t="s">
        <v>106</v>
      </c>
      <c r="C416" s="22" t="s">
        <v>109</v>
      </c>
      <c r="D416" s="15" t="str">
        <f>VLOOKUP(Tabla1[[#This Row],[Prog.]],Hoja2!B:C,2,FALSE)</f>
        <v>Gestión de recursos humanos</v>
      </c>
      <c r="E416" s="16" t="str">
        <f t="shared" si="12"/>
        <v>1</v>
      </c>
      <c r="F416" s="16" t="str">
        <f t="shared" si="13"/>
        <v>16</v>
      </c>
      <c r="G416" s="18">
        <v>16200</v>
      </c>
      <c r="H416" s="19" t="s">
        <v>550</v>
      </c>
      <c r="I416" s="20">
        <v>50000</v>
      </c>
      <c r="J416" s="20">
        <v>0</v>
      </c>
      <c r="K416" s="20">
        <v>50000</v>
      </c>
      <c r="L416" s="20">
        <v>52800</v>
      </c>
      <c r="M416" s="20">
        <v>29623.3</v>
      </c>
      <c r="N416" s="20">
        <v>29623.3</v>
      </c>
      <c r="O416" s="20">
        <v>29623.3</v>
      </c>
    </row>
    <row r="417" spans="1:15" x14ac:dyDescent="0.25">
      <c r="A417" s="14" t="str">
        <f>MID(Tabla1[[#This Row],[Org 2]],1,2)</f>
        <v>04</v>
      </c>
      <c r="B417" s="22" t="s">
        <v>106</v>
      </c>
      <c r="C417" s="22" t="s">
        <v>109</v>
      </c>
      <c r="D417" s="15" t="str">
        <f>VLOOKUP(Tabla1[[#This Row],[Prog.]],Hoja2!B:C,2,FALSE)</f>
        <v>Gestión de recursos humanos</v>
      </c>
      <c r="E417" s="16" t="str">
        <f t="shared" si="12"/>
        <v>1</v>
      </c>
      <c r="F417" s="16" t="str">
        <f t="shared" si="13"/>
        <v>16</v>
      </c>
      <c r="G417" s="18">
        <v>16204</v>
      </c>
      <c r="H417" s="19" t="s">
        <v>551</v>
      </c>
      <c r="I417" s="20">
        <v>600000</v>
      </c>
      <c r="J417" s="20">
        <v>0</v>
      </c>
      <c r="K417" s="20">
        <v>600000</v>
      </c>
      <c r="L417" s="20">
        <v>408934.44</v>
      </c>
      <c r="M417" s="20">
        <v>408934.44</v>
      </c>
      <c r="N417" s="20">
        <v>205604.52</v>
      </c>
      <c r="O417" s="20">
        <v>205604.52</v>
      </c>
    </row>
    <row r="418" spans="1:15" x14ac:dyDescent="0.25">
      <c r="A418" s="14" t="str">
        <f>MID(Tabla1[[#This Row],[Org 2]],1,2)</f>
        <v>04</v>
      </c>
      <c r="B418" s="22" t="s">
        <v>106</v>
      </c>
      <c r="C418" s="22" t="s">
        <v>109</v>
      </c>
      <c r="D418" s="15" t="str">
        <f>VLOOKUP(Tabla1[[#This Row],[Prog.]],Hoja2!B:C,2,FALSE)</f>
        <v>Gestión de recursos humanos</v>
      </c>
      <c r="E418" s="16" t="str">
        <f t="shared" si="12"/>
        <v>1</v>
      </c>
      <c r="F418" s="16" t="str">
        <f t="shared" si="13"/>
        <v>16</v>
      </c>
      <c r="G418" s="18">
        <v>16205</v>
      </c>
      <c r="H418" s="19" t="s">
        <v>552</v>
      </c>
      <c r="I418" s="20">
        <v>390000</v>
      </c>
      <c r="J418" s="20">
        <v>0</v>
      </c>
      <c r="K418" s="20">
        <v>390000</v>
      </c>
      <c r="L418" s="20">
        <v>145706.91</v>
      </c>
      <c r="M418" s="20">
        <v>145706.91</v>
      </c>
      <c r="N418" s="20">
        <v>29638.29</v>
      </c>
      <c r="O418" s="20">
        <v>29638.29</v>
      </c>
    </row>
    <row r="419" spans="1:15" x14ac:dyDescent="0.25">
      <c r="A419" s="14" t="str">
        <f>MID(Tabla1[[#This Row],[Org 2]],1,2)</f>
        <v>04</v>
      </c>
      <c r="B419" s="22" t="s">
        <v>106</v>
      </c>
      <c r="C419" s="22" t="s">
        <v>109</v>
      </c>
      <c r="D419" s="15" t="str">
        <f>VLOOKUP(Tabla1[[#This Row],[Prog.]],Hoja2!B:C,2,FALSE)</f>
        <v>Gestión de recursos humanos</v>
      </c>
      <c r="E419" s="16" t="str">
        <f t="shared" si="12"/>
        <v>2</v>
      </c>
      <c r="F419" s="16" t="str">
        <f t="shared" si="13"/>
        <v>20</v>
      </c>
      <c r="G419" s="18">
        <v>203</v>
      </c>
      <c r="H419" s="19" t="s">
        <v>422</v>
      </c>
      <c r="I419" s="20">
        <v>1700</v>
      </c>
      <c r="J419" s="20">
        <v>4200</v>
      </c>
      <c r="K419" s="20">
        <v>5900</v>
      </c>
      <c r="L419" s="20">
        <v>160</v>
      </c>
      <c r="M419" s="20">
        <v>160</v>
      </c>
      <c r="N419" s="20">
        <v>0</v>
      </c>
      <c r="O419" s="20">
        <v>0</v>
      </c>
    </row>
    <row r="420" spans="1:15" x14ac:dyDescent="0.25">
      <c r="A420" s="14" t="str">
        <f>MID(Tabla1[[#This Row],[Org 2]],1,2)</f>
        <v>04</v>
      </c>
      <c r="B420" s="22" t="s">
        <v>106</v>
      </c>
      <c r="C420" s="22" t="s">
        <v>109</v>
      </c>
      <c r="D420" s="15" t="str">
        <f>VLOOKUP(Tabla1[[#This Row],[Prog.]],Hoja2!B:C,2,FALSE)</f>
        <v>Gestión de recursos humanos</v>
      </c>
      <c r="E420" s="16" t="str">
        <f t="shared" si="12"/>
        <v>2</v>
      </c>
      <c r="F420" s="16" t="str">
        <f t="shared" si="13"/>
        <v>21</v>
      </c>
      <c r="G420" s="18">
        <v>213</v>
      </c>
      <c r="H420" s="19" t="s">
        <v>425</v>
      </c>
      <c r="I420" s="20">
        <v>10000</v>
      </c>
      <c r="J420" s="20">
        <v>-4200</v>
      </c>
      <c r="K420" s="20">
        <v>5800</v>
      </c>
      <c r="L420" s="20">
        <v>630.49</v>
      </c>
      <c r="M420" s="20">
        <v>630.49</v>
      </c>
      <c r="N420" s="20">
        <v>630.49</v>
      </c>
      <c r="O420" s="20">
        <v>630.49</v>
      </c>
    </row>
    <row r="421" spans="1:15" x14ac:dyDescent="0.25">
      <c r="A421" s="14" t="str">
        <f>MID(Tabla1[[#This Row],[Org 2]],1,2)</f>
        <v>04</v>
      </c>
      <c r="B421" s="22" t="s">
        <v>106</v>
      </c>
      <c r="C421" s="22" t="s">
        <v>109</v>
      </c>
      <c r="D421" s="15" t="str">
        <f>VLOOKUP(Tabla1[[#This Row],[Prog.]],Hoja2!B:C,2,FALSE)</f>
        <v>Gestión de recursos humanos</v>
      </c>
      <c r="E421" s="16" t="str">
        <f t="shared" si="12"/>
        <v>2</v>
      </c>
      <c r="F421" s="16" t="str">
        <f t="shared" si="13"/>
        <v>22</v>
      </c>
      <c r="G421" s="18">
        <v>22602</v>
      </c>
      <c r="H421" s="19" t="s">
        <v>434</v>
      </c>
      <c r="I421" s="20">
        <v>4250</v>
      </c>
      <c r="J421" s="20">
        <v>0</v>
      </c>
      <c r="K421" s="20">
        <v>4250</v>
      </c>
      <c r="L421" s="20">
        <v>585.6</v>
      </c>
      <c r="M421" s="20">
        <v>585.6</v>
      </c>
      <c r="N421" s="20">
        <v>585.6</v>
      </c>
      <c r="O421" s="20">
        <v>585.6</v>
      </c>
    </row>
    <row r="422" spans="1:15" x14ac:dyDescent="0.25">
      <c r="A422" s="14" t="str">
        <f>MID(Tabla1[[#This Row],[Org 2]],1,2)</f>
        <v>04</v>
      </c>
      <c r="B422" s="22" t="s">
        <v>106</v>
      </c>
      <c r="C422" s="22" t="s">
        <v>109</v>
      </c>
      <c r="D422" s="15" t="str">
        <f>VLOOKUP(Tabla1[[#This Row],[Prog.]],Hoja2!B:C,2,FALSE)</f>
        <v>Gestión de recursos humanos</v>
      </c>
      <c r="E422" s="16" t="str">
        <f t="shared" si="12"/>
        <v>2</v>
      </c>
      <c r="F422" s="16" t="str">
        <f t="shared" si="13"/>
        <v>22</v>
      </c>
      <c r="G422" s="18">
        <v>22607</v>
      </c>
      <c r="H422" s="19" t="s">
        <v>553</v>
      </c>
      <c r="I422" s="20">
        <v>42500</v>
      </c>
      <c r="J422" s="20">
        <v>0</v>
      </c>
      <c r="K422" s="20">
        <v>42500</v>
      </c>
      <c r="L422" s="20">
        <v>28732.55</v>
      </c>
      <c r="M422" s="20">
        <v>28732.55</v>
      </c>
      <c r="N422" s="20">
        <v>15498.95</v>
      </c>
      <c r="O422" s="20">
        <v>15498.95</v>
      </c>
    </row>
    <row r="423" spans="1:15" x14ac:dyDescent="0.25">
      <c r="A423" s="14" t="str">
        <f>MID(Tabla1[[#This Row],[Org 2]],1,2)</f>
        <v>04</v>
      </c>
      <c r="B423" s="22" t="s">
        <v>106</v>
      </c>
      <c r="C423" s="22" t="s">
        <v>109</v>
      </c>
      <c r="D423" s="15" t="str">
        <f>VLOOKUP(Tabla1[[#This Row],[Prog.]],Hoja2!B:C,2,FALSE)</f>
        <v>Gestión de recursos humanos</v>
      </c>
      <c r="E423" s="16" t="str">
        <f t="shared" si="12"/>
        <v>2</v>
      </c>
      <c r="F423" s="16" t="str">
        <f t="shared" si="13"/>
        <v>22</v>
      </c>
      <c r="G423" s="18">
        <v>22699</v>
      </c>
      <c r="H423" s="19" t="s">
        <v>437</v>
      </c>
      <c r="I423" s="20">
        <v>920</v>
      </c>
      <c r="J423" s="20">
        <v>0</v>
      </c>
      <c r="K423" s="20">
        <v>920</v>
      </c>
      <c r="L423" s="20">
        <v>29</v>
      </c>
      <c r="M423" s="20">
        <v>29</v>
      </c>
      <c r="N423" s="20">
        <v>29</v>
      </c>
      <c r="O423" s="20">
        <v>29</v>
      </c>
    </row>
    <row r="424" spans="1:15" x14ac:dyDescent="0.25">
      <c r="A424" s="14" t="str">
        <f>MID(Tabla1[[#This Row],[Org 2]],1,2)</f>
        <v>04</v>
      </c>
      <c r="B424" s="22" t="s">
        <v>106</v>
      </c>
      <c r="C424" s="22" t="s">
        <v>109</v>
      </c>
      <c r="D424" s="15" t="str">
        <f>VLOOKUP(Tabla1[[#This Row],[Prog.]],Hoja2!B:C,2,FALSE)</f>
        <v>Gestión de recursos humanos</v>
      </c>
      <c r="E424" s="16" t="str">
        <f t="shared" si="12"/>
        <v>2</v>
      </c>
      <c r="F424" s="16" t="str">
        <f t="shared" si="13"/>
        <v>22</v>
      </c>
      <c r="G424" s="18">
        <v>22799</v>
      </c>
      <c r="H424" s="19" t="s">
        <v>440</v>
      </c>
      <c r="I424" s="20">
        <v>17000</v>
      </c>
      <c r="J424" s="20">
        <v>0</v>
      </c>
      <c r="K424" s="20">
        <v>17000</v>
      </c>
      <c r="L424" s="20">
        <v>12702.56</v>
      </c>
      <c r="M424" s="20">
        <v>12702.56</v>
      </c>
      <c r="N424" s="20">
        <v>12702.56</v>
      </c>
      <c r="O424" s="20">
        <v>12702.56</v>
      </c>
    </row>
    <row r="425" spans="1:15" x14ac:dyDescent="0.25">
      <c r="A425" s="14" t="str">
        <f>MID(Tabla1[[#This Row],[Org 2]],1,2)</f>
        <v>04</v>
      </c>
      <c r="B425" s="22" t="s">
        <v>106</v>
      </c>
      <c r="C425" s="22" t="s">
        <v>109</v>
      </c>
      <c r="D425" s="15" t="str">
        <f>VLOOKUP(Tabla1[[#This Row],[Prog.]],Hoja2!B:C,2,FALSE)</f>
        <v>Gestión de recursos humanos</v>
      </c>
      <c r="E425" s="16" t="str">
        <f t="shared" si="12"/>
        <v>2</v>
      </c>
      <c r="F425" s="16" t="str">
        <f t="shared" si="13"/>
        <v>23</v>
      </c>
      <c r="G425" s="18">
        <v>23020</v>
      </c>
      <c r="H425" s="19" t="s">
        <v>441</v>
      </c>
      <c r="I425" s="20">
        <v>3000</v>
      </c>
      <c r="J425" s="20">
        <v>0</v>
      </c>
      <c r="K425" s="20">
        <v>3000</v>
      </c>
      <c r="L425" s="20">
        <v>844.12</v>
      </c>
      <c r="M425" s="20">
        <v>844.12</v>
      </c>
      <c r="N425" s="20">
        <v>844.12</v>
      </c>
      <c r="O425" s="20">
        <v>486.74</v>
      </c>
    </row>
    <row r="426" spans="1:15" x14ac:dyDescent="0.25">
      <c r="A426" s="14" t="str">
        <f>MID(Tabla1[[#This Row],[Org 2]],1,2)</f>
        <v>04</v>
      </c>
      <c r="B426" s="22" t="s">
        <v>106</v>
      </c>
      <c r="C426" s="22" t="s">
        <v>109</v>
      </c>
      <c r="D426" s="15" t="str">
        <f>VLOOKUP(Tabla1[[#This Row],[Prog.]],Hoja2!B:C,2,FALSE)</f>
        <v>Gestión de recursos humanos</v>
      </c>
      <c r="E426" s="16" t="str">
        <f t="shared" si="12"/>
        <v>2</v>
      </c>
      <c r="F426" s="16" t="str">
        <f t="shared" si="13"/>
        <v>23</v>
      </c>
      <c r="G426" s="18">
        <v>23120</v>
      </c>
      <c r="H426" s="19" t="s">
        <v>442</v>
      </c>
      <c r="I426" s="20">
        <v>3000</v>
      </c>
      <c r="J426" s="20">
        <v>0</v>
      </c>
      <c r="K426" s="20">
        <v>3000</v>
      </c>
      <c r="L426" s="20">
        <v>736.11</v>
      </c>
      <c r="M426" s="20">
        <v>736.11</v>
      </c>
      <c r="N426" s="20">
        <v>736.11</v>
      </c>
      <c r="O426" s="20">
        <v>679.39</v>
      </c>
    </row>
    <row r="427" spans="1:15" x14ac:dyDescent="0.25">
      <c r="A427" s="14" t="str">
        <f>MID(Tabla1[[#This Row],[Org 2]],1,2)</f>
        <v>04</v>
      </c>
      <c r="B427" s="22" t="s">
        <v>106</v>
      </c>
      <c r="C427" s="22" t="s">
        <v>109</v>
      </c>
      <c r="D427" s="15" t="str">
        <f>VLOOKUP(Tabla1[[#This Row],[Prog.]],Hoja2!B:C,2,FALSE)</f>
        <v>Gestión de recursos humanos</v>
      </c>
      <c r="E427" s="16" t="str">
        <f t="shared" si="12"/>
        <v>2</v>
      </c>
      <c r="F427" s="16" t="str">
        <f t="shared" si="13"/>
        <v>23</v>
      </c>
      <c r="G427" s="18">
        <v>233</v>
      </c>
      <c r="H427" s="19" t="s">
        <v>443</v>
      </c>
      <c r="I427" s="20">
        <v>241265</v>
      </c>
      <c r="J427" s="20">
        <v>-16000</v>
      </c>
      <c r="K427" s="20">
        <v>225265</v>
      </c>
      <c r="L427" s="20">
        <v>114810.32</v>
      </c>
      <c r="M427" s="20">
        <v>114810.32</v>
      </c>
      <c r="N427" s="20">
        <v>114810.32</v>
      </c>
      <c r="O427" s="20">
        <v>114750.32</v>
      </c>
    </row>
    <row r="428" spans="1:15" x14ac:dyDescent="0.25">
      <c r="A428" s="14" t="str">
        <f>MID(Tabla1[[#This Row],[Org 2]],1,2)</f>
        <v>04</v>
      </c>
      <c r="B428" s="22" t="s">
        <v>106</v>
      </c>
      <c r="C428" s="22" t="s">
        <v>109</v>
      </c>
      <c r="D428" s="15" t="str">
        <f>VLOOKUP(Tabla1[[#This Row],[Prog.]],Hoja2!B:C,2,FALSE)</f>
        <v>Gestión de recursos humanos</v>
      </c>
      <c r="E428" s="16" t="str">
        <f t="shared" si="12"/>
        <v>6</v>
      </c>
      <c r="F428" s="16" t="str">
        <f t="shared" si="13"/>
        <v>64</v>
      </c>
      <c r="G428" s="18">
        <v>641</v>
      </c>
      <c r="H428" s="19" t="s">
        <v>554</v>
      </c>
      <c r="I428" s="20">
        <v>256738</v>
      </c>
      <c r="J428" s="20">
        <v>0</v>
      </c>
      <c r="K428" s="20">
        <v>256738</v>
      </c>
      <c r="L428" s="20">
        <v>256737.58</v>
      </c>
      <c r="M428" s="20">
        <v>256737.58</v>
      </c>
      <c r="N428" s="20">
        <v>35733.21</v>
      </c>
      <c r="O428" s="20">
        <v>35733.21</v>
      </c>
    </row>
    <row r="429" spans="1:15" x14ac:dyDescent="0.25">
      <c r="A429" s="14" t="str">
        <f>MID(Tabla1[[#This Row],[Org 2]],1,2)</f>
        <v>04</v>
      </c>
      <c r="B429" s="22" t="s">
        <v>106</v>
      </c>
      <c r="C429" s="22" t="s">
        <v>109</v>
      </c>
      <c r="D429" s="15" t="str">
        <f>VLOOKUP(Tabla1[[#This Row],[Prog.]],Hoja2!B:C,2,FALSE)</f>
        <v>Gestión de recursos humanos</v>
      </c>
      <c r="E429" s="16" t="str">
        <f t="shared" si="12"/>
        <v>8</v>
      </c>
      <c r="F429" s="16" t="str">
        <f t="shared" si="13"/>
        <v>83</v>
      </c>
      <c r="G429" s="18">
        <v>83001</v>
      </c>
      <c r="H429" s="19" t="s">
        <v>555</v>
      </c>
      <c r="I429" s="20">
        <v>270000</v>
      </c>
      <c r="J429" s="20">
        <v>0</v>
      </c>
      <c r="K429" s="20">
        <v>270000</v>
      </c>
      <c r="L429" s="20">
        <v>117353.1</v>
      </c>
      <c r="M429" s="20">
        <v>117353.1</v>
      </c>
      <c r="N429" s="20">
        <v>117353.1</v>
      </c>
      <c r="O429" s="20">
        <v>117353.1</v>
      </c>
    </row>
    <row r="430" spans="1:15" x14ac:dyDescent="0.25">
      <c r="A430" s="14" t="str">
        <f>MID(Tabla1[[#This Row],[Org 2]],1,2)</f>
        <v>04</v>
      </c>
      <c r="B430" s="22" t="s">
        <v>106</v>
      </c>
      <c r="C430" s="22" t="s">
        <v>109</v>
      </c>
      <c r="D430" s="15" t="str">
        <f>VLOOKUP(Tabla1[[#This Row],[Prog.]],Hoja2!B:C,2,FALSE)</f>
        <v>Gestión de recursos humanos</v>
      </c>
      <c r="E430" s="16" t="str">
        <f t="shared" si="12"/>
        <v>8</v>
      </c>
      <c r="F430" s="16" t="str">
        <f t="shared" si="13"/>
        <v>83</v>
      </c>
      <c r="G430" s="18">
        <v>83101</v>
      </c>
      <c r="H430" s="19" t="s">
        <v>556</v>
      </c>
      <c r="I430" s="20">
        <v>300000</v>
      </c>
      <c r="J430" s="20">
        <v>0</v>
      </c>
      <c r="K430" s="20">
        <v>300000</v>
      </c>
      <c r="L430" s="20">
        <v>110950</v>
      </c>
      <c r="M430" s="20">
        <v>110950</v>
      </c>
      <c r="N430" s="20">
        <v>110950</v>
      </c>
      <c r="O430" s="20">
        <v>110950</v>
      </c>
    </row>
    <row r="431" spans="1:15" x14ac:dyDescent="0.25">
      <c r="A431" s="14" t="str">
        <f>MID(Tabla1[[#This Row],[Org 2]],1,2)</f>
        <v>04</v>
      </c>
      <c r="B431" s="22" t="s">
        <v>106</v>
      </c>
      <c r="C431" s="22" t="s">
        <v>110</v>
      </c>
      <c r="D431" s="15" t="str">
        <f>VLOOKUP(Tabla1[[#This Row],[Prog.]],Hoja2!B:C,2,FALSE)</f>
        <v>Tecnologías de la información y comunicación</v>
      </c>
      <c r="E431" s="16" t="str">
        <f t="shared" si="12"/>
        <v>1</v>
      </c>
      <c r="F431" s="16" t="str">
        <f t="shared" si="13"/>
        <v>12</v>
      </c>
      <c r="G431" s="18">
        <v>12000</v>
      </c>
      <c r="H431" s="19" t="s">
        <v>411</v>
      </c>
      <c r="I431" s="20">
        <v>171833</v>
      </c>
      <c r="J431" s="20">
        <v>0</v>
      </c>
      <c r="K431" s="20">
        <v>171833</v>
      </c>
      <c r="L431" s="20">
        <v>161104</v>
      </c>
      <c r="M431" s="20">
        <v>161104</v>
      </c>
      <c r="N431" s="20">
        <v>107190.06</v>
      </c>
      <c r="O431" s="20">
        <v>107190.06</v>
      </c>
    </row>
    <row r="432" spans="1:15" x14ac:dyDescent="0.25">
      <c r="A432" s="14" t="str">
        <f>MID(Tabla1[[#This Row],[Org 2]],1,2)</f>
        <v>04</v>
      </c>
      <c r="B432" s="22" t="s">
        <v>106</v>
      </c>
      <c r="C432" s="22" t="s">
        <v>110</v>
      </c>
      <c r="D432" s="15" t="str">
        <f>VLOOKUP(Tabla1[[#This Row],[Prog.]],Hoja2!B:C,2,FALSE)</f>
        <v>Tecnologías de la información y comunicación</v>
      </c>
      <c r="E432" s="16" t="str">
        <f t="shared" si="12"/>
        <v>1</v>
      </c>
      <c r="F432" s="16" t="str">
        <f t="shared" si="13"/>
        <v>12</v>
      </c>
      <c r="G432" s="18">
        <v>12001</v>
      </c>
      <c r="H432" s="19" t="s">
        <v>412</v>
      </c>
      <c r="I432" s="20">
        <v>79571</v>
      </c>
      <c r="J432" s="20">
        <v>0</v>
      </c>
      <c r="K432" s="20">
        <v>79571</v>
      </c>
      <c r="L432" s="20">
        <v>47000</v>
      </c>
      <c r="M432" s="20">
        <v>47000</v>
      </c>
      <c r="N432" s="20">
        <v>31373.03</v>
      </c>
      <c r="O432" s="20">
        <v>31373.03</v>
      </c>
    </row>
    <row r="433" spans="1:15" x14ac:dyDescent="0.25">
      <c r="A433" s="14" t="str">
        <f>MID(Tabla1[[#This Row],[Org 2]],1,2)</f>
        <v>04</v>
      </c>
      <c r="B433" s="22" t="s">
        <v>106</v>
      </c>
      <c r="C433" s="22" t="s">
        <v>110</v>
      </c>
      <c r="D433" s="15" t="str">
        <f>VLOOKUP(Tabla1[[#This Row],[Prog.]],Hoja2!B:C,2,FALSE)</f>
        <v>Tecnologías de la información y comunicación</v>
      </c>
      <c r="E433" s="16" t="str">
        <f t="shared" si="12"/>
        <v>1</v>
      </c>
      <c r="F433" s="16" t="str">
        <f t="shared" si="13"/>
        <v>12</v>
      </c>
      <c r="G433" s="18">
        <v>12003</v>
      </c>
      <c r="H433" s="19" t="s">
        <v>413</v>
      </c>
      <c r="I433" s="20">
        <v>12182</v>
      </c>
      <c r="J433" s="20">
        <v>0</v>
      </c>
      <c r="K433" s="20">
        <v>12182</v>
      </c>
      <c r="L433" s="20">
        <v>12000</v>
      </c>
      <c r="M433" s="20">
        <v>12000</v>
      </c>
      <c r="N433" s="20">
        <v>7983.46</v>
      </c>
      <c r="O433" s="20">
        <v>7983.46</v>
      </c>
    </row>
    <row r="434" spans="1:15" x14ac:dyDescent="0.25">
      <c r="A434" s="14" t="str">
        <f>MID(Tabla1[[#This Row],[Org 2]],1,2)</f>
        <v>04</v>
      </c>
      <c r="B434" s="22" t="s">
        <v>106</v>
      </c>
      <c r="C434" s="22" t="s">
        <v>110</v>
      </c>
      <c r="D434" s="15" t="str">
        <f>VLOOKUP(Tabla1[[#This Row],[Prog.]],Hoja2!B:C,2,FALSE)</f>
        <v>Tecnologías de la información y comunicación</v>
      </c>
      <c r="E434" s="16" t="str">
        <f t="shared" si="12"/>
        <v>1</v>
      </c>
      <c r="F434" s="16" t="str">
        <f t="shared" si="13"/>
        <v>12</v>
      </c>
      <c r="G434" s="18">
        <v>12004</v>
      </c>
      <c r="H434" s="19" t="s">
        <v>414</v>
      </c>
      <c r="I434" s="20">
        <v>10326</v>
      </c>
      <c r="J434" s="20">
        <v>0</v>
      </c>
      <c r="K434" s="20">
        <v>10326</v>
      </c>
      <c r="L434" s="20">
        <v>10000</v>
      </c>
      <c r="M434" s="20">
        <v>10000</v>
      </c>
      <c r="N434" s="20">
        <v>6739.39</v>
      </c>
      <c r="O434" s="20">
        <v>6739.39</v>
      </c>
    </row>
    <row r="435" spans="1:15" x14ac:dyDescent="0.25">
      <c r="A435" s="14" t="str">
        <f>MID(Tabla1[[#This Row],[Org 2]],1,2)</f>
        <v>04</v>
      </c>
      <c r="B435" s="22" t="s">
        <v>106</v>
      </c>
      <c r="C435" s="22" t="s">
        <v>110</v>
      </c>
      <c r="D435" s="15" t="str">
        <f>VLOOKUP(Tabla1[[#This Row],[Prog.]],Hoja2!B:C,2,FALSE)</f>
        <v>Tecnologías de la información y comunicación</v>
      </c>
      <c r="E435" s="16" t="str">
        <f t="shared" si="12"/>
        <v>1</v>
      </c>
      <c r="F435" s="16" t="str">
        <f t="shared" si="13"/>
        <v>12</v>
      </c>
      <c r="G435" s="18">
        <v>12006</v>
      </c>
      <c r="H435" s="19" t="s">
        <v>415</v>
      </c>
      <c r="I435" s="20">
        <v>48700</v>
      </c>
      <c r="J435" s="20">
        <v>0</v>
      </c>
      <c r="K435" s="20">
        <v>48700</v>
      </c>
      <c r="L435" s="20">
        <v>41000</v>
      </c>
      <c r="M435" s="20">
        <v>41000</v>
      </c>
      <c r="N435" s="20">
        <v>33327.919999999998</v>
      </c>
      <c r="O435" s="20">
        <v>33327.919999999998</v>
      </c>
    </row>
    <row r="436" spans="1:15" x14ac:dyDescent="0.25">
      <c r="A436" s="14" t="str">
        <f>MID(Tabla1[[#This Row],[Org 2]],1,2)</f>
        <v>04</v>
      </c>
      <c r="B436" s="22" t="s">
        <v>106</v>
      </c>
      <c r="C436" s="22" t="s">
        <v>110</v>
      </c>
      <c r="D436" s="15" t="str">
        <f>VLOOKUP(Tabla1[[#This Row],[Prog.]],Hoja2!B:C,2,FALSE)</f>
        <v>Tecnologías de la información y comunicación</v>
      </c>
      <c r="E436" s="16" t="str">
        <f t="shared" si="12"/>
        <v>1</v>
      </c>
      <c r="F436" s="16" t="str">
        <f t="shared" si="13"/>
        <v>12</v>
      </c>
      <c r="G436" s="18">
        <v>12100</v>
      </c>
      <c r="H436" s="19" t="s">
        <v>416</v>
      </c>
      <c r="I436" s="20">
        <v>149334</v>
      </c>
      <c r="J436" s="20">
        <v>0</v>
      </c>
      <c r="K436" s="20">
        <v>149334</v>
      </c>
      <c r="L436" s="20">
        <v>105104</v>
      </c>
      <c r="M436" s="20">
        <v>105104</v>
      </c>
      <c r="N436" s="20">
        <v>84434.99</v>
      </c>
      <c r="O436" s="20">
        <v>84434.99</v>
      </c>
    </row>
    <row r="437" spans="1:15" x14ac:dyDescent="0.25">
      <c r="A437" s="14" t="str">
        <f>MID(Tabla1[[#This Row],[Org 2]],1,2)</f>
        <v>04</v>
      </c>
      <c r="B437" s="22" t="s">
        <v>106</v>
      </c>
      <c r="C437" s="22" t="s">
        <v>110</v>
      </c>
      <c r="D437" s="15" t="str">
        <f>VLOOKUP(Tabla1[[#This Row],[Prog.]],Hoja2!B:C,2,FALSE)</f>
        <v>Tecnologías de la información y comunicación</v>
      </c>
      <c r="E437" s="16" t="str">
        <f t="shared" si="12"/>
        <v>1</v>
      </c>
      <c r="F437" s="16" t="str">
        <f t="shared" si="13"/>
        <v>12</v>
      </c>
      <c r="G437" s="18">
        <v>12101</v>
      </c>
      <c r="H437" s="19" t="s">
        <v>417</v>
      </c>
      <c r="I437" s="20">
        <v>426576</v>
      </c>
      <c r="J437" s="20">
        <v>0</v>
      </c>
      <c r="K437" s="20">
        <v>426576</v>
      </c>
      <c r="L437" s="20">
        <v>295248</v>
      </c>
      <c r="M437" s="20">
        <v>295248</v>
      </c>
      <c r="N437" s="20">
        <v>245272.18</v>
      </c>
      <c r="O437" s="20">
        <v>245272.18</v>
      </c>
    </row>
    <row r="438" spans="1:15" x14ac:dyDescent="0.25">
      <c r="A438" s="14" t="str">
        <f>MID(Tabla1[[#This Row],[Org 2]],1,2)</f>
        <v>04</v>
      </c>
      <c r="B438" s="22" t="s">
        <v>106</v>
      </c>
      <c r="C438" s="22" t="s">
        <v>110</v>
      </c>
      <c r="D438" s="15" t="str">
        <f>VLOOKUP(Tabla1[[#This Row],[Prog.]],Hoja2!B:C,2,FALSE)</f>
        <v>Tecnologías de la información y comunicación</v>
      </c>
      <c r="E438" s="16" t="str">
        <f t="shared" si="12"/>
        <v>1</v>
      </c>
      <c r="F438" s="16" t="str">
        <f t="shared" si="13"/>
        <v>12</v>
      </c>
      <c r="G438" s="18">
        <v>12103</v>
      </c>
      <c r="H438" s="19" t="s">
        <v>418</v>
      </c>
      <c r="I438" s="20">
        <v>19469</v>
      </c>
      <c r="J438" s="20">
        <v>0</v>
      </c>
      <c r="K438" s="20">
        <v>19469</v>
      </c>
      <c r="L438" s="20">
        <v>19487.2</v>
      </c>
      <c r="M438" s="20">
        <v>19487.2</v>
      </c>
      <c r="N438" s="20">
        <v>18345.73</v>
      </c>
      <c r="O438" s="20">
        <v>18345.73</v>
      </c>
    </row>
    <row r="439" spans="1:15" x14ac:dyDescent="0.25">
      <c r="A439" s="14" t="str">
        <f>MID(Tabla1[[#This Row],[Org 2]],1,2)</f>
        <v>04</v>
      </c>
      <c r="B439" s="22" t="s">
        <v>106</v>
      </c>
      <c r="C439" s="22" t="s">
        <v>110</v>
      </c>
      <c r="D439" s="15" t="str">
        <f>VLOOKUP(Tabla1[[#This Row],[Prog.]],Hoja2!B:C,2,FALSE)</f>
        <v>Tecnologías de la información y comunicación</v>
      </c>
      <c r="E439" s="16" t="str">
        <f t="shared" si="12"/>
        <v>2</v>
      </c>
      <c r="F439" s="16" t="str">
        <f t="shared" si="13"/>
        <v>20</v>
      </c>
      <c r="G439" s="18">
        <v>203</v>
      </c>
      <c r="H439" s="19" t="s">
        <v>422</v>
      </c>
      <c r="I439" s="20">
        <v>0</v>
      </c>
      <c r="J439" s="20">
        <v>526.25</v>
      </c>
      <c r="K439" s="20">
        <v>526.25</v>
      </c>
      <c r="L439" s="20">
        <v>526.25</v>
      </c>
      <c r="M439" s="20">
        <v>526.25</v>
      </c>
      <c r="N439" s="20">
        <v>192.99</v>
      </c>
      <c r="O439" s="20">
        <v>192.99</v>
      </c>
    </row>
    <row r="440" spans="1:15" x14ac:dyDescent="0.25">
      <c r="A440" s="14" t="str">
        <f>MID(Tabla1[[#This Row],[Org 2]],1,2)</f>
        <v>04</v>
      </c>
      <c r="B440" s="22" t="s">
        <v>106</v>
      </c>
      <c r="C440" s="22" t="s">
        <v>110</v>
      </c>
      <c r="D440" s="15" t="str">
        <f>VLOOKUP(Tabla1[[#This Row],[Prog.]],Hoja2!B:C,2,FALSE)</f>
        <v>Tecnologías de la información y comunicación</v>
      </c>
      <c r="E440" s="16" t="str">
        <f t="shared" si="12"/>
        <v>2</v>
      </c>
      <c r="F440" s="16" t="str">
        <f t="shared" si="13"/>
        <v>21</v>
      </c>
      <c r="G440" s="18">
        <v>213</v>
      </c>
      <c r="H440" s="19" t="s">
        <v>425</v>
      </c>
      <c r="I440" s="20">
        <v>16776</v>
      </c>
      <c r="J440" s="20">
        <v>0</v>
      </c>
      <c r="K440" s="20">
        <v>16776</v>
      </c>
      <c r="L440" s="20">
        <v>17833.810000000001</v>
      </c>
      <c r="M440" s="20">
        <v>15703.25</v>
      </c>
      <c r="N440" s="20">
        <v>9843.23</v>
      </c>
      <c r="O440" s="20">
        <v>9843.23</v>
      </c>
    </row>
    <row r="441" spans="1:15" x14ac:dyDescent="0.25">
      <c r="A441" s="14" t="str">
        <f>MID(Tabla1[[#This Row],[Org 2]],1,2)</f>
        <v>04</v>
      </c>
      <c r="B441" s="22" t="s">
        <v>106</v>
      </c>
      <c r="C441" s="22" t="s">
        <v>110</v>
      </c>
      <c r="D441" s="15" t="str">
        <f>VLOOKUP(Tabla1[[#This Row],[Prog.]],Hoja2!B:C,2,FALSE)</f>
        <v>Tecnologías de la información y comunicación</v>
      </c>
      <c r="E441" s="16" t="str">
        <f t="shared" si="12"/>
        <v>2</v>
      </c>
      <c r="F441" s="16" t="str">
        <f t="shared" si="13"/>
        <v>21</v>
      </c>
      <c r="G441" s="18">
        <v>216</v>
      </c>
      <c r="H441" s="19" t="s">
        <v>480</v>
      </c>
      <c r="I441" s="20">
        <v>1207258</v>
      </c>
      <c r="J441" s="20">
        <v>-526.25</v>
      </c>
      <c r="K441" s="20">
        <v>1206731.75</v>
      </c>
      <c r="L441" s="20">
        <v>1199726.46</v>
      </c>
      <c r="M441" s="20">
        <v>1199726.46</v>
      </c>
      <c r="N441" s="20">
        <v>668027.39</v>
      </c>
      <c r="O441" s="20">
        <v>668027.39</v>
      </c>
    </row>
    <row r="442" spans="1:15" x14ac:dyDescent="0.25">
      <c r="A442" s="14" t="str">
        <f>MID(Tabla1[[#This Row],[Org 2]],1,2)</f>
        <v>04</v>
      </c>
      <c r="B442" s="22" t="s">
        <v>106</v>
      </c>
      <c r="C442" s="22" t="s">
        <v>110</v>
      </c>
      <c r="D442" s="15" t="str">
        <f>VLOOKUP(Tabla1[[#This Row],[Prog.]],Hoja2!B:C,2,FALSE)</f>
        <v>Tecnologías de la información y comunicación</v>
      </c>
      <c r="E442" s="16" t="str">
        <f t="shared" si="12"/>
        <v>2</v>
      </c>
      <c r="F442" s="16" t="str">
        <f t="shared" si="13"/>
        <v>22</v>
      </c>
      <c r="G442" s="18">
        <v>22002</v>
      </c>
      <c r="H442" s="19" t="s">
        <v>545</v>
      </c>
      <c r="I442" s="20">
        <v>41363</v>
      </c>
      <c r="J442" s="20">
        <v>0</v>
      </c>
      <c r="K442" s="20">
        <v>41363</v>
      </c>
      <c r="L442" s="20">
        <v>28437.82</v>
      </c>
      <c r="M442" s="20">
        <v>28437.82</v>
      </c>
      <c r="N442" s="20">
        <v>4883.66</v>
      </c>
      <c r="O442" s="20">
        <v>4883.66</v>
      </c>
    </row>
    <row r="443" spans="1:15" x14ac:dyDescent="0.25">
      <c r="A443" s="14" t="str">
        <f>MID(Tabla1[[#This Row],[Org 2]],1,2)</f>
        <v>04</v>
      </c>
      <c r="B443" s="22" t="s">
        <v>106</v>
      </c>
      <c r="C443" s="22" t="s">
        <v>110</v>
      </c>
      <c r="D443" s="15" t="str">
        <f>VLOOKUP(Tabla1[[#This Row],[Prog.]],Hoja2!B:C,2,FALSE)</f>
        <v>Tecnologías de la información y comunicación</v>
      </c>
      <c r="E443" s="16" t="str">
        <f t="shared" si="12"/>
        <v>2</v>
      </c>
      <c r="F443" s="16" t="str">
        <f t="shared" si="13"/>
        <v>22</v>
      </c>
      <c r="G443" s="18">
        <v>22100</v>
      </c>
      <c r="H443" s="19" t="s">
        <v>429</v>
      </c>
      <c r="I443" s="20">
        <v>85000</v>
      </c>
      <c r="J443" s="20">
        <v>0</v>
      </c>
      <c r="K443" s="20">
        <v>85000</v>
      </c>
      <c r="L443" s="20">
        <v>67000</v>
      </c>
      <c r="M443" s="20">
        <v>67000</v>
      </c>
      <c r="N443" s="20">
        <v>38039.47</v>
      </c>
      <c r="O443" s="20">
        <v>38039.47</v>
      </c>
    </row>
    <row r="444" spans="1:15" x14ac:dyDescent="0.25">
      <c r="A444" s="14" t="str">
        <f>MID(Tabla1[[#This Row],[Org 2]],1,2)</f>
        <v>04</v>
      </c>
      <c r="B444" s="22" t="s">
        <v>106</v>
      </c>
      <c r="C444" s="22" t="s">
        <v>110</v>
      </c>
      <c r="D444" s="15" t="str">
        <f>VLOOKUP(Tabla1[[#This Row],[Prog.]],Hoja2!B:C,2,FALSE)</f>
        <v>Tecnologías de la información y comunicación</v>
      </c>
      <c r="E444" s="16" t="str">
        <f t="shared" si="12"/>
        <v>2</v>
      </c>
      <c r="F444" s="16" t="str">
        <f t="shared" si="13"/>
        <v>22</v>
      </c>
      <c r="G444" s="18">
        <v>22200</v>
      </c>
      <c r="H444" s="19" t="s">
        <v>557</v>
      </c>
      <c r="I444" s="20">
        <v>416844</v>
      </c>
      <c r="J444" s="20">
        <v>0</v>
      </c>
      <c r="K444" s="20">
        <v>416844</v>
      </c>
      <c r="L444" s="20">
        <v>407751.56</v>
      </c>
      <c r="M444" s="20">
        <v>407751.56</v>
      </c>
      <c r="N444" s="20">
        <v>203875.8</v>
      </c>
      <c r="O444" s="20">
        <v>203875.8</v>
      </c>
    </row>
    <row r="445" spans="1:15" x14ac:dyDescent="0.25">
      <c r="A445" s="14" t="str">
        <f>MID(Tabla1[[#This Row],[Org 2]],1,2)</f>
        <v>04</v>
      </c>
      <c r="B445" s="22" t="s">
        <v>106</v>
      </c>
      <c r="C445" s="22" t="s">
        <v>110</v>
      </c>
      <c r="D445" s="15" t="str">
        <f>VLOOKUP(Tabla1[[#This Row],[Prog.]],Hoja2!B:C,2,FALSE)</f>
        <v>Tecnologías de la información y comunicación</v>
      </c>
      <c r="E445" s="16" t="str">
        <f t="shared" si="12"/>
        <v>2</v>
      </c>
      <c r="F445" s="16" t="str">
        <f t="shared" si="13"/>
        <v>22</v>
      </c>
      <c r="G445" s="18">
        <v>22699</v>
      </c>
      <c r="H445" s="19" t="s">
        <v>437</v>
      </c>
      <c r="I445" s="20">
        <v>5000</v>
      </c>
      <c r="J445" s="20">
        <v>0</v>
      </c>
      <c r="K445" s="20">
        <v>5000</v>
      </c>
      <c r="L445" s="20">
        <v>3909.19</v>
      </c>
      <c r="M445" s="20">
        <v>3909.19</v>
      </c>
      <c r="N445" s="20">
        <v>3909.19</v>
      </c>
      <c r="O445" s="20">
        <v>3909.19</v>
      </c>
    </row>
    <row r="446" spans="1:15" x14ac:dyDescent="0.25">
      <c r="A446" s="14" t="str">
        <f>MID(Tabla1[[#This Row],[Org 2]],1,2)</f>
        <v>04</v>
      </c>
      <c r="B446" s="22" t="s">
        <v>106</v>
      </c>
      <c r="C446" s="22" t="s">
        <v>110</v>
      </c>
      <c r="D446" s="15" t="str">
        <f>VLOOKUP(Tabla1[[#This Row],[Prog.]],Hoja2!B:C,2,FALSE)</f>
        <v>Tecnologías de la información y comunicación</v>
      </c>
      <c r="E446" s="16" t="str">
        <f t="shared" si="12"/>
        <v>2</v>
      </c>
      <c r="F446" s="16" t="str">
        <f t="shared" si="13"/>
        <v>22</v>
      </c>
      <c r="G446" s="18">
        <v>22700</v>
      </c>
      <c r="H446" s="19" t="s">
        <v>438</v>
      </c>
      <c r="I446" s="20">
        <v>11725</v>
      </c>
      <c r="J446" s="20">
        <v>0</v>
      </c>
      <c r="K446" s="20">
        <v>11725</v>
      </c>
      <c r="L446" s="20">
        <v>11724.79</v>
      </c>
      <c r="M446" s="20">
        <v>11724.79</v>
      </c>
      <c r="N446" s="20">
        <v>6839.42</v>
      </c>
      <c r="O446" s="20">
        <v>6839.42</v>
      </c>
    </row>
    <row r="447" spans="1:15" x14ac:dyDescent="0.25">
      <c r="A447" s="14" t="str">
        <f>MID(Tabla1[[#This Row],[Org 2]],1,2)</f>
        <v>04</v>
      </c>
      <c r="B447" s="22" t="s">
        <v>106</v>
      </c>
      <c r="C447" s="22" t="s">
        <v>110</v>
      </c>
      <c r="D447" s="15" t="str">
        <f>VLOOKUP(Tabla1[[#This Row],[Prog.]],Hoja2!B:C,2,FALSE)</f>
        <v>Tecnologías de la información y comunicación</v>
      </c>
      <c r="E447" s="16" t="str">
        <f t="shared" si="12"/>
        <v>2</v>
      </c>
      <c r="F447" s="16" t="str">
        <f t="shared" si="13"/>
        <v>22</v>
      </c>
      <c r="G447" s="18">
        <v>22701</v>
      </c>
      <c r="H447" s="19" t="s">
        <v>509</v>
      </c>
      <c r="I447" s="20">
        <v>40064</v>
      </c>
      <c r="J447" s="20">
        <v>0</v>
      </c>
      <c r="K447" s="20">
        <v>40064</v>
      </c>
      <c r="L447" s="20">
        <v>40063.1</v>
      </c>
      <c r="M447" s="20">
        <v>40063.1</v>
      </c>
      <c r="N447" s="20">
        <v>10122.01</v>
      </c>
      <c r="O447" s="20">
        <v>8262.26</v>
      </c>
    </row>
    <row r="448" spans="1:15" x14ac:dyDescent="0.25">
      <c r="A448" s="14" t="str">
        <f>MID(Tabla1[[#This Row],[Org 2]],1,2)</f>
        <v>04</v>
      </c>
      <c r="B448" s="22" t="s">
        <v>106</v>
      </c>
      <c r="C448" s="22" t="s">
        <v>110</v>
      </c>
      <c r="D448" s="15" t="str">
        <f>VLOOKUP(Tabla1[[#This Row],[Prog.]],Hoja2!B:C,2,FALSE)</f>
        <v>Tecnologías de la información y comunicación</v>
      </c>
      <c r="E448" s="16" t="str">
        <f t="shared" si="12"/>
        <v>2</v>
      </c>
      <c r="F448" s="16" t="str">
        <f t="shared" si="13"/>
        <v>22</v>
      </c>
      <c r="G448" s="18">
        <v>22799</v>
      </c>
      <c r="H448" s="19" t="s">
        <v>440</v>
      </c>
      <c r="I448" s="20">
        <v>19965</v>
      </c>
      <c r="J448" s="20">
        <v>0</v>
      </c>
      <c r="K448" s="20">
        <v>19965</v>
      </c>
      <c r="L448" s="20">
        <v>16423.689999999999</v>
      </c>
      <c r="M448" s="20">
        <v>16423.689999999999</v>
      </c>
      <c r="N448" s="20">
        <v>11021.04</v>
      </c>
      <c r="O448" s="20">
        <v>11021.04</v>
      </c>
    </row>
    <row r="449" spans="1:15" x14ac:dyDescent="0.25">
      <c r="A449" s="14" t="str">
        <f>MID(Tabla1[[#This Row],[Org 2]],1,2)</f>
        <v>04</v>
      </c>
      <c r="B449" s="22" t="s">
        <v>106</v>
      </c>
      <c r="C449" s="22" t="s">
        <v>110</v>
      </c>
      <c r="D449" s="15" t="str">
        <f>VLOOKUP(Tabla1[[#This Row],[Prog.]],Hoja2!B:C,2,FALSE)</f>
        <v>Tecnologías de la información y comunicación</v>
      </c>
      <c r="E449" s="16" t="str">
        <f t="shared" si="12"/>
        <v>2</v>
      </c>
      <c r="F449" s="16" t="str">
        <f t="shared" si="13"/>
        <v>23</v>
      </c>
      <c r="G449" s="18">
        <v>23020</v>
      </c>
      <c r="H449" s="19" t="s">
        <v>441</v>
      </c>
      <c r="I449" s="20">
        <v>1000</v>
      </c>
      <c r="J449" s="20">
        <v>0</v>
      </c>
      <c r="K449" s="20">
        <v>1000</v>
      </c>
      <c r="L449" s="20">
        <v>0</v>
      </c>
      <c r="M449" s="20">
        <v>0</v>
      </c>
      <c r="N449" s="20">
        <v>0</v>
      </c>
      <c r="O449" s="20">
        <v>0</v>
      </c>
    </row>
    <row r="450" spans="1:15" x14ac:dyDescent="0.25">
      <c r="A450" s="14" t="str">
        <f>MID(Tabla1[[#This Row],[Org 2]],1,2)</f>
        <v>04</v>
      </c>
      <c r="B450" s="22" t="s">
        <v>106</v>
      </c>
      <c r="C450" s="22" t="s">
        <v>110</v>
      </c>
      <c r="D450" s="15" t="str">
        <f>VLOOKUP(Tabla1[[#This Row],[Prog.]],Hoja2!B:C,2,FALSE)</f>
        <v>Tecnologías de la información y comunicación</v>
      </c>
      <c r="E450" s="16" t="str">
        <f t="shared" ref="E450:E513" si="14">LEFT(G450,1)</f>
        <v>2</v>
      </c>
      <c r="F450" s="16" t="str">
        <f t="shared" ref="F450:F513" si="15">LEFT(G450,2)</f>
        <v>23</v>
      </c>
      <c r="G450" s="18">
        <v>23120</v>
      </c>
      <c r="H450" s="19" t="s">
        <v>442</v>
      </c>
      <c r="I450" s="20">
        <v>1000</v>
      </c>
      <c r="J450" s="20">
        <v>0</v>
      </c>
      <c r="K450" s="20">
        <v>1000</v>
      </c>
      <c r="L450" s="20">
        <v>0</v>
      </c>
      <c r="M450" s="20">
        <v>0</v>
      </c>
      <c r="N450" s="20">
        <v>0</v>
      </c>
      <c r="O450" s="20">
        <v>0</v>
      </c>
    </row>
    <row r="451" spans="1:15" x14ac:dyDescent="0.25">
      <c r="A451" s="14" t="str">
        <f>MID(Tabla1[[#This Row],[Org 2]],1,2)</f>
        <v>04</v>
      </c>
      <c r="B451" s="22" t="s">
        <v>106</v>
      </c>
      <c r="C451" s="22" t="s">
        <v>110</v>
      </c>
      <c r="D451" s="15" t="str">
        <f>VLOOKUP(Tabla1[[#This Row],[Prog.]],Hoja2!B:C,2,FALSE)</f>
        <v>Tecnologías de la información y comunicación</v>
      </c>
      <c r="E451" s="16" t="str">
        <f t="shared" si="14"/>
        <v>6</v>
      </c>
      <c r="F451" s="16" t="str">
        <f t="shared" si="15"/>
        <v>62</v>
      </c>
      <c r="G451" s="18">
        <v>626</v>
      </c>
      <c r="H451" s="19" t="s">
        <v>480</v>
      </c>
      <c r="I451" s="20">
        <v>489699</v>
      </c>
      <c r="J451" s="20">
        <v>0</v>
      </c>
      <c r="K451" s="20">
        <v>489699</v>
      </c>
      <c r="L451" s="20">
        <v>371634.39</v>
      </c>
      <c r="M451" s="20">
        <v>360106.74</v>
      </c>
      <c r="N451" s="20">
        <v>233743.93</v>
      </c>
      <c r="O451" s="20">
        <v>233743.93</v>
      </c>
    </row>
    <row r="452" spans="1:15" x14ac:dyDescent="0.25">
      <c r="A452" s="14" t="str">
        <f>MID(Tabla1[[#This Row],[Org 2]],1,2)</f>
        <v>04</v>
      </c>
      <c r="B452" s="22" t="s">
        <v>106</v>
      </c>
      <c r="C452" s="22" t="s">
        <v>110</v>
      </c>
      <c r="D452" s="15" t="str">
        <f>VLOOKUP(Tabla1[[#This Row],[Prog.]],Hoja2!B:C,2,FALSE)</f>
        <v>Tecnologías de la información y comunicación</v>
      </c>
      <c r="E452" s="16" t="str">
        <f t="shared" si="14"/>
        <v>6</v>
      </c>
      <c r="F452" s="16" t="str">
        <f t="shared" si="15"/>
        <v>63</v>
      </c>
      <c r="G452" s="18">
        <v>636</v>
      </c>
      <c r="H452" s="19" t="s">
        <v>480</v>
      </c>
      <c r="I452" s="20">
        <v>1407620</v>
      </c>
      <c r="J452" s="20">
        <v>6584.99</v>
      </c>
      <c r="K452" s="20">
        <v>1414204.99</v>
      </c>
      <c r="L452" s="20">
        <v>1382703.37</v>
      </c>
      <c r="M452" s="20">
        <v>1382703.37</v>
      </c>
      <c r="N452" s="20">
        <v>660740.01</v>
      </c>
      <c r="O452" s="20">
        <v>660740.01</v>
      </c>
    </row>
    <row r="453" spans="1:15" x14ac:dyDescent="0.25">
      <c r="A453" s="14" t="str">
        <f>MID(Tabla1[[#This Row],[Org 2]],1,2)</f>
        <v>04</v>
      </c>
      <c r="B453" s="22" t="s">
        <v>106</v>
      </c>
      <c r="C453" s="22" t="s">
        <v>110</v>
      </c>
      <c r="D453" s="15" t="str">
        <f>VLOOKUP(Tabla1[[#This Row],[Prog.]],Hoja2!B:C,2,FALSE)</f>
        <v>Tecnologías de la información y comunicación</v>
      </c>
      <c r="E453" s="16" t="str">
        <f t="shared" si="14"/>
        <v>6</v>
      </c>
      <c r="F453" s="16" t="str">
        <f t="shared" si="15"/>
        <v>64</v>
      </c>
      <c r="G453" s="18">
        <v>641</v>
      </c>
      <c r="H453" s="19" t="s">
        <v>554</v>
      </c>
      <c r="I453" s="20">
        <v>3086983</v>
      </c>
      <c r="J453" s="20">
        <v>0</v>
      </c>
      <c r="K453" s="20">
        <v>3086983</v>
      </c>
      <c r="L453" s="20">
        <v>2858488.14</v>
      </c>
      <c r="M453" s="20">
        <v>2858454.34</v>
      </c>
      <c r="N453" s="20">
        <v>1403885.46</v>
      </c>
      <c r="O453" s="20">
        <v>1403885.46</v>
      </c>
    </row>
    <row r="454" spans="1:15" x14ac:dyDescent="0.25">
      <c r="A454" s="14" t="str">
        <f>MID(Tabla1[[#This Row],[Org 2]],1,2)</f>
        <v>04</v>
      </c>
      <c r="B454" s="22" t="s">
        <v>106</v>
      </c>
      <c r="C454" s="22" t="s">
        <v>111</v>
      </c>
      <c r="D454" s="15" t="str">
        <f>VLOOKUP(Tabla1[[#This Row],[Prog.]],Hoja2!B:C,2,FALSE)</f>
        <v>Dirección del área de hacienda, personal y modernización administrativa</v>
      </c>
      <c r="E454" s="16" t="str">
        <f t="shared" si="14"/>
        <v>1</v>
      </c>
      <c r="F454" s="16" t="str">
        <f t="shared" si="15"/>
        <v>12</v>
      </c>
      <c r="G454" s="18">
        <v>12000</v>
      </c>
      <c r="H454" s="19" t="s">
        <v>411</v>
      </c>
      <c r="I454" s="20">
        <v>108526</v>
      </c>
      <c r="J454" s="20">
        <v>0</v>
      </c>
      <c r="K454" s="20">
        <v>108526</v>
      </c>
      <c r="L454" s="20">
        <v>90000</v>
      </c>
      <c r="M454" s="20">
        <v>90000</v>
      </c>
      <c r="N454" s="20">
        <v>58628.03</v>
      </c>
      <c r="O454" s="20">
        <v>58628.03</v>
      </c>
    </row>
    <row r="455" spans="1:15" x14ac:dyDescent="0.25">
      <c r="A455" s="14" t="str">
        <f>MID(Tabla1[[#This Row],[Org 2]],1,2)</f>
        <v>04</v>
      </c>
      <c r="B455" s="22" t="s">
        <v>106</v>
      </c>
      <c r="C455" s="22" t="s">
        <v>111</v>
      </c>
      <c r="D455" s="15" t="str">
        <f>VLOOKUP(Tabla1[[#This Row],[Prog.]],Hoja2!B:C,2,FALSE)</f>
        <v>Dirección del área de hacienda, personal y modernización administrativa</v>
      </c>
      <c r="E455" s="16" t="str">
        <f t="shared" si="14"/>
        <v>1</v>
      </c>
      <c r="F455" s="16" t="str">
        <f t="shared" si="15"/>
        <v>12</v>
      </c>
      <c r="G455" s="18">
        <v>12001</v>
      </c>
      <c r="H455" s="19" t="s">
        <v>412</v>
      </c>
      <c r="I455" s="20">
        <v>23858</v>
      </c>
      <c r="J455" s="20">
        <v>0</v>
      </c>
      <c r="K455" s="20">
        <v>23858</v>
      </c>
      <c r="L455" s="20">
        <v>15000</v>
      </c>
      <c r="M455" s="20">
        <v>15000</v>
      </c>
      <c r="N455" s="20">
        <v>10470.99</v>
      </c>
      <c r="O455" s="20">
        <v>10470.99</v>
      </c>
    </row>
    <row r="456" spans="1:15" x14ac:dyDescent="0.25">
      <c r="A456" s="14" t="str">
        <f>MID(Tabla1[[#This Row],[Org 2]],1,2)</f>
        <v>04</v>
      </c>
      <c r="B456" s="22" t="s">
        <v>106</v>
      </c>
      <c r="C456" s="22" t="s">
        <v>111</v>
      </c>
      <c r="D456" s="15" t="str">
        <f>VLOOKUP(Tabla1[[#This Row],[Prog.]],Hoja2!B:C,2,FALSE)</f>
        <v>Dirección del área de hacienda, personal y modernización administrativa</v>
      </c>
      <c r="E456" s="16" t="str">
        <f t="shared" si="14"/>
        <v>1</v>
      </c>
      <c r="F456" s="16" t="str">
        <f t="shared" si="15"/>
        <v>12</v>
      </c>
      <c r="G456" s="18">
        <v>12003</v>
      </c>
      <c r="H456" s="19" t="s">
        <v>413</v>
      </c>
      <c r="I456" s="20">
        <v>60908</v>
      </c>
      <c r="J456" s="20">
        <v>0</v>
      </c>
      <c r="K456" s="20">
        <v>60908</v>
      </c>
      <c r="L456" s="20">
        <v>48000</v>
      </c>
      <c r="M456" s="20">
        <v>48000</v>
      </c>
      <c r="N456" s="20">
        <v>31504.41</v>
      </c>
      <c r="O456" s="20">
        <v>31504.41</v>
      </c>
    </row>
    <row r="457" spans="1:15" x14ac:dyDescent="0.25">
      <c r="A457" s="14" t="str">
        <f>MID(Tabla1[[#This Row],[Org 2]],1,2)</f>
        <v>04</v>
      </c>
      <c r="B457" s="22" t="s">
        <v>106</v>
      </c>
      <c r="C457" s="22" t="s">
        <v>111</v>
      </c>
      <c r="D457" s="15" t="str">
        <f>VLOOKUP(Tabla1[[#This Row],[Prog.]],Hoja2!B:C,2,FALSE)</f>
        <v>Dirección del área de hacienda, personal y modernización administrativa</v>
      </c>
      <c r="E457" s="16" t="str">
        <f t="shared" si="14"/>
        <v>1</v>
      </c>
      <c r="F457" s="16" t="str">
        <f t="shared" si="15"/>
        <v>12</v>
      </c>
      <c r="G457" s="18">
        <v>12004</v>
      </c>
      <c r="H457" s="19" t="s">
        <v>414</v>
      </c>
      <c r="I457" s="20">
        <v>30977</v>
      </c>
      <c r="J457" s="20">
        <v>0</v>
      </c>
      <c r="K457" s="20">
        <v>30977</v>
      </c>
      <c r="L457" s="20">
        <v>20000</v>
      </c>
      <c r="M457" s="20">
        <v>20000</v>
      </c>
      <c r="N457" s="20">
        <v>12740.28</v>
      </c>
      <c r="O457" s="20">
        <v>12740.28</v>
      </c>
    </row>
    <row r="458" spans="1:15" x14ac:dyDescent="0.25">
      <c r="A458" s="14" t="str">
        <f>MID(Tabla1[[#This Row],[Org 2]],1,2)</f>
        <v>04</v>
      </c>
      <c r="B458" s="22" t="s">
        <v>106</v>
      </c>
      <c r="C458" s="22" t="s">
        <v>111</v>
      </c>
      <c r="D458" s="15" t="str">
        <f>VLOOKUP(Tabla1[[#This Row],[Prog.]],Hoja2!B:C,2,FALSE)</f>
        <v>Dirección del área de hacienda, personal y modernización administrativa</v>
      </c>
      <c r="E458" s="16" t="str">
        <f t="shared" si="14"/>
        <v>1</v>
      </c>
      <c r="F458" s="16" t="str">
        <f t="shared" si="15"/>
        <v>12</v>
      </c>
      <c r="G458" s="18">
        <v>12006</v>
      </c>
      <c r="H458" s="19" t="s">
        <v>415</v>
      </c>
      <c r="I458" s="20">
        <v>63065</v>
      </c>
      <c r="J458" s="20">
        <v>0</v>
      </c>
      <c r="K458" s="20">
        <v>63065</v>
      </c>
      <c r="L458" s="20">
        <v>60000</v>
      </c>
      <c r="M458" s="20">
        <v>60000</v>
      </c>
      <c r="N458" s="20">
        <v>35627.089999999997</v>
      </c>
      <c r="O458" s="20">
        <v>35627.089999999997</v>
      </c>
    </row>
    <row r="459" spans="1:15" x14ac:dyDescent="0.25">
      <c r="A459" s="14" t="str">
        <f>MID(Tabla1[[#This Row],[Org 2]],1,2)</f>
        <v>04</v>
      </c>
      <c r="B459" s="22" t="s">
        <v>106</v>
      </c>
      <c r="C459" s="22" t="s">
        <v>111</v>
      </c>
      <c r="D459" s="15" t="str">
        <f>VLOOKUP(Tabla1[[#This Row],[Prog.]],Hoja2!B:C,2,FALSE)</f>
        <v>Dirección del área de hacienda, personal y modernización administrativa</v>
      </c>
      <c r="E459" s="16" t="str">
        <f t="shared" si="14"/>
        <v>1</v>
      </c>
      <c r="F459" s="16" t="str">
        <f t="shared" si="15"/>
        <v>12</v>
      </c>
      <c r="G459" s="18">
        <v>12100</v>
      </c>
      <c r="H459" s="19" t="s">
        <v>416</v>
      </c>
      <c r="I459" s="20">
        <v>155727</v>
      </c>
      <c r="J459" s="20">
        <v>0</v>
      </c>
      <c r="K459" s="20">
        <v>155727</v>
      </c>
      <c r="L459" s="20">
        <v>100000</v>
      </c>
      <c r="M459" s="20">
        <v>100000</v>
      </c>
      <c r="N459" s="20">
        <v>80082.27</v>
      </c>
      <c r="O459" s="20">
        <v>80082.27</v>
      </c>
    </row>
    <row r="460" spans="1:15" x14ac:dyDescent="0.25">
      <c r="A460" s="14" t="str">
        <f>MID(Tabla1[[#This Row],[Org 2]],1,2)</f>
        <v>04</v>
      </c>
      <c r="B460" s="22" t="s">
        <v>106</v>
      </c>
      <c r="C460" s="22" t="s">
        <v>111</v>
      </c>
      <c r="D460" s="15" t="str">
        <f>VLOOKUP(Tabla1[[#This Row],[Prog.]],Hoja2!B:C,2,FALSE)</f>
        <v>Dirección del área de hacienda, personal y modernización administrativa</v>
      </c>
      <c r="E460" s="16" t="str">
        <f t="shared" si="14"/>
        <v>1</v>
      </c>
      <c r="F460" s="16" t="str">
        <f t="shared" si="15"/>
        <v>12</v>
      </c>
      <c r="G460" s="18">
        <v>12101</v>
      </c>
      <c r="H460" s="19" t="s">
        <v>417</v>
      </c>
      <c r="I460" s="20">
        <v>365234</v>
      </c>
      <c r="J460" s="20">
        <v>0</v>
      </c>
      <c r="K460" s="20">
        <v>365234</v>
      </c>
      <c r="L460" s="20">
        <v>328000</v>
      </c>
      <c r="M460" s="20">
        <v>328000</v>
      </c>
      <c r="N460" s="20">
        <v>203984.97</v>
      </c>
      <c r="O460" s="20">
        <v>203984.97</v>
      </c>
    </row>
    <row r="461" spans="1:15" x14ac:dyDescent="0.25">
      <c r="A461" s="14" t="str">
        <f>MID(Tabla1[[#This Row],[Org 2]],1,2)</f>
        <v>04</v>
      </c>
      <c r="B461" s="22" t="s">
        <v>106</v>
      </c>
      <c r="C461" s="22" t="s">
        <v>111</v>
      </c>
      <c r="D461" s="15" t="str">
        <f>VLOOKUP(Tabla1[[#This Row],[Prog.]],Hoja2!B:C,2,FALSE)</f>
        <v>Dirección del área de hacienda, personal y modernización administrativa</v>
      </c>
      <c r="E461" s="16" t="str">
        <f t="shared" si="14"/>
        <v>1</v>
      </c>
      <c r="F461" s="16" t="str">
        <f t="shared" si="15"/>
        <v>12</v>
      </c>
      <c r="G461" s="18">
        <v>12103</v>
      </c>
      <c r="H461" s="19" t="s">
        <v>418</v>
      </c>
      <c r="I461" s="20">
        <v>30624</v>
      </c>
      <c r="J461" s="20">
        <v>0</v>
      </c>
      <c r="K461" s="20">
        <v>30624</v>
      </c>
      <c r="L461" s="20">
        <v>31757.599999999999</v>
      </c>
      <c r="M461" s="20">
        <v>31757.599999999999</v>
      </c>
      <c r="N461" s="20">
        <v>21637.17</v>
      </c>
      <c r="O461" s="20">
        <v>21637.17</v>
      </c>
    </row>
    <row r="462" spans="1:15" x14ac:dyDescent="0.25">
      <c r="A462" s="14" t="str">
        <f>MID(Tabla1[[#This Row],[Org 2]],1,2)</f>
        <v>04</v>
      </c>
      <c r="B462" s="22" t="s">
        <v>106</v>
      </c>
      <c r="C462" s="22" t="s">
        <v>111</v>
      </c>
      <c r="D462" s="15" t="str">
        <f>VLOOKUP(Tabla1[[#This Row],[Prog.]],Hoja2!B:C,2,FALSE)</f>
        <v>Dirección del área de hacienda, personal y modernización administrativa</v>
      </c>
      <c r="E462" s="16" t="str">
        <f t="shared" si="14"/>
        <v>2</v>
      </c>
      <c r="F462" s="16" t="str">
        <f t="shared" si="15"/>
        <v>20</v>
      </c>
      <c r="G462" s="18">
        <v>203</v>
      </c>
      <c r="H462" s="19" t="s">
        <v>422</v>
      </c>
      <c r="I462" s="20">
        <v>6000</v>
      </c>
      <c r="J462" s="20">
        <v>0</v>
      </c>
      <c r="K462" s="20">
        <v>6000</v>
      </c>
      <c r="L462" s="20">
        <v>3923.19</v>
      </c>
      <c r="M462" s="20">
        <v>3923.19</v>
      </c>
      <c r="N462" s="20">
        <v>950.87</v>
      </c>
      <c r="O462" s="20">
        <v>950.87</v>
      </c>
    </row>
    <row r="463" spans="1:15" x14ac:dyDescent="0.25">
      <c r="A463" s="14" t="str">
        <f>MID(Tabla1[[#This Row],[Org 2]],1,2)</f>
        <v>04</v>
      </c>
      <c r="B463" s="22" t="s">
        <v>106</v>
      </c>
      <c r="C463" s="22" t="s">
        <v>111</v>
      </c>
      <c r="D463" s="15" t="str">
        <f>VLOOKUP(Tabla1[[#This Row],[Prog.]],Hoja2!B:C,2,FALSE)</f>
        <v>Dirección del área de hacienda, personal y modernización administrativa</v>
      </c>
      <c r="E463" s="16" t="str">
        <f t="shared" si="14"/>
        <v>2</v>
      </c>
      <c r="F463" s="16" t="str">
        <f t="shared" si="15"/>
        <v>22</v>
      </c>
      <c r="G463" s="18">
        <v>22199</v>
      </c>
      <c r="H463" s="19" t="s">
        <v>431</v>
      </c>
      <c r="I463" s="20">
        <v>0</v>
      </c>
      <c r="J463" s="20">
        <v>0</v>
      </c>
      <c r="K463" s="20">
        <v>0</v>
      </c>
      <c r="L463" s="20">
        <v>320.2</v>
      </c>
      <c r="M463" s="20">
        <v>320.2</v>
      </c>
      <c r="N463" s="20">
        <v>320.2</v>
      </c>
      <c r="O463" s="20">
        <v>320.2</v>
      </c>
    </row>
    <row r="464" spans="1:15" x14ac:dyDescent="0.25">
      <c r="A464" s="14" t="str">
        <f>MID(Tabla1[[#This Row],[Org 2]],1,2)</f>
        <v>04</v>
      </c>
      <c r="B464" s="22" t="s">
        <v>106</v>
      </c>
      <c r="C464" s="22" t="s">
        <v>111</v>
      </c>
      <c r="D464" s="15" t="str">
        <f>VLOOKUP(Tabla1[[#This Row],[Prog.]],Hoja2!B:C,2,FALSE)</f>
        <v>Dirección del área de hacienda, personal y modernización administrativa</v>
      </c>
      <c r="E464" s="16" t="str">
        <f t="shared" si="14"/>
        <v>2</v>
      </c>
      <c r="F464" s="16" t="str">
        <f t="shared" si="15"/>
        <v>22</v>
      </c>
      <c r="G464" s="18">
        <v>22706</v>
      </c>
      <c r="H464" s="19" t="s">
        <v>439</v>
      </c>
      <c r="I464" s="20">
        <v>13250</v>
      </c>
      <c r="J464" s="20">
        <v>0</v>
      </c>
      <c r="K464" s="20">
        <v>13250</v>
      </c>
      <c r="L464" s="20">
        <v>5217.5200000000004</v>
      </c>
      <c r="M464" s="20">
        <v>5217.5200000000004</v>
      </c>
      <c r="N464" s="20">
        <v>5217.5200000000004</v>
      </c>
      <c r="O464" s="20">
        <v>5217.5200000000004</v>
      </c>
    </row>
    <row r="465" spans="1:15" x14ac:dyDescent="0.25">
      <c r="A465" s="14" t="str">
        <f>MID(Tabla1[[#This Row],[Org 2]],1,2)</f>
        <v>04</v>
      </c>
      <c r="B465" s="22" t="s">
        <v>106</v>
      </c>
      <c r="C465" s="22" t="s">
        <v>111</v>
      </c>
      <c r="D465" s="15" t="str">
        <f>VLOOKUP(Tabla1[[#This Row],[Prog.]],Hoja2!B:C,2,FALSE)</f>
        <v>Dirección del área de hacienda, personal y modernización administrativa</v>
      </c>
      <c r="E465" s="16" t="str">
        <f t="shared" si="14"/>
        <v>2</v>
      </c>
      <c r="F465" s="16" t="str">
        <f t="shared" si="15"/>
        <v>23</v>
      </c>
      <c r="G465" s="18">
        <v>23010</v>
      </c>
      <c r="H465" s="19" t="s">
        <v>485</v>
      </c>
      <c r="I465" s="20">
        <v>1000</v>
      </c>
      <c r="J465" s="20">
        <v>0</v>
      </c>
      <c r="K465" s="20">
        <v>1000</v>
      </c>
      <c r="L465" s="20">
        <v>0</v>
      </c>
      <c r="M465" s="20">
        <v>0</v>
      </c>
      <c r="N465" s="20">
        <v>0</v>
      </c>
      <c r="O465" s="20">
        <v>0</v>
      </c>
    </row>
    <row r="466" spans="1:15" x14ac:dyDescent="0.25">
      <c r="A466" s="14" t="str">
        <f>MID(Tabla1[[#This Row],[Org 2]],1,2)</f>
        <v>04</v>
      </c>
      <c r="B466" s="22" t="s">
        <v>106</v>
      </c>
      <c r="C466" s="22" t="s">
        <v>111</v>
      </c>
      <c r="D466" s="15" t="str">
        <f>VLOOKUP(Tabla1[[#This Row],[Prog.]],Hoja2!B:C,2,FALSE)</f>
        <v>Dirección del área de hacienda, personal y modernización administrativa</v>
      </c>
      <c r="E466" s="16" t="str">
        <f t="shared" si="14"/>
        <v>2</v>
      </c>
      <c r="F466" s="16" t="str">
        <f t="shared" si="15"/>
        <v>23</v>
      </c>
      <c r="G466" s="18">
        <v>23020</v>
      </c>
      <c r="H466" s="19" t="s">
        <v>441</v>
      </c>
      <c r="I466" s="20">
        <v>1000</v>
      </c>
      <c r="J466" s="20">
        <v>0</v>
      </c>
      <c r="K466" s="20">
        <v>1000</v>
      </c>
      <c r="L466" s="20">
        <v>0</v>
      </c>
      <c r="M466" s="20">
        <v>0</v>
      </c>
      <c r="N466" s="20">
        <v>0</v>
      </c>
      <c r="O466" s="20">
        <v>0</v>
      </c>
    </row>
    <row r="467" spans="1:15" x14ac:dyDescent="0.25">
      <c r="A467" s="14" t="str">
        <f>MID(Tabla1[[#This Row],[Org 2]],1,2)</f>
        <v>04</v>
      </c>
      <c r="B467" s="22" t="s">
        <v>106</v>
      </c>
      <c r="C467" s="22" t="s">
        <v>111</v>
      </c>
      <c r="D467" s="15" t="str">
        <f>VLOOKUP(Tabla1[[#This Row],[Prog.]],Hoja2!B:C,2,FALSE)</f>
        <v>Dirección del área de hacienda, personal y modernización administrativa</v>
      </c>
      <c r="E467" s="16" t="str">
        <f t="shared" si="14"/>
        <v>3</v>
      </c>
      <c r="F467" s="16" t="str">
        <f t="shared" si="15"/>
        <v>35</v>
      </c>
      <c r="G467" s="18">
        <v>352</v>
      </c>
      <c r="H467" s="19" t="s">
        <v>444</v>
      </c>
      <c r="I467" s="20">
        <v>200</v>
      </c>
      <c r="J467" s="20">
        <v>0</v>
      </c>
      <c r="K467" s="20">
        <v>200</v>
      </c>
      <c r="L467" s="20">
        <v>0</v>
      </c>
      <c r="M467" s="20">
        <v>0</v>
      </c>
      <c r="N467" s="20">
        <v>0</v>
      </c>
      <c r="O467" s="20">
        <v>0</v>
      </c>
    </row>
    <row r="468" spans="1:15" x14ac:dyDescent="0.25">
      <c r="A468" s="14" t="str">
        <f>MID(Tabla1[[#This Row],[Org 2]],1,2)</f>
        <v>04</v>
      </c>
      <c r="B468" s="22" t="s">
        <v>106</v>
      </c>
      <c r="C468" s="22" t="s">
        <v>111</v>
      </c>
      <c r="D468" s="15" t="str">
        <f>VLOOKUP(Tabla1[[#This Row],[Prog.]],Hoja2!B:C,2,FALSE)</f>
        <v>Dirección del área de hacienda, personal y modernización administrativa</v>
      </c>
      <c r="E468" s="16" t="str">
        <f t="shared" si="14"/>
        <v>6</v>
      </c>
      <c r="F468" s="16" t="str">
        <f t="shared" si="15"/>
        <v>62</v>
      </c>
      <c r="G468" s="18">
        <v>625</v>
      </c>
      <c r="H468" s="19" t="s">
        <v>479</v>
      </c>
      <c r="I468" s="20">
        <v>25000</v>
      </c>
      <c r="J468" s="20">
        <v>0</v>
      </c>
      <c r="K468" s="20">
        <v>25000</v>
      </c>
      <c r="L468" s="20">
        <v>25000</v>
      </c>
      <c r="M468" s="20">
        <v>25000</v>
      </c>
      <c r="N468" s="20">
        <v>23251.58</v>
      </c>
      <c r="O468" s="20">
        <v>23251.58</v>
      </c>
    </row>
    <row r="469" spans="1:15" x14ac:dyDescent="0.25">
      <c r="A469" s="14" t="str">
        <f>MID(Tabla1[[#This Row],[Org 2]],1,2)</f>
        <v>04</v>
      </c>
      <c r="B469" s="22" t="s">
        <v>106</v>
      </c>
      <c r="C469" s="22" t="s">
        <v>112</v>
      </c>
      <c r="D469" s="15" t="str">
        <f>VLOOKUP(Tabla1[[#This Row],[Prog.]],Hoja2!B:C,2,FALSE)</f>
        <v>Información, registro y gestión del padrón</v>
      </c>
      <c r="E469" s="16" t="str">
        <f t="shared" si="14"/>
        <v>1</v>
      </c>
      <c r="F469" s="16" t="str">
        <f t="shared" si="15"/>
        <v>12</v>
      </c>
      <c r="G469" s="18">
        <v>12000</v>
      </c>
      <c r="H469" s="19" t="s">
        <v>411</v>
      </c>
      <c r="I469" s="20">
        <v>36175</v>
      </c>
      <c r="J469" s="20">
        <v>0</v>
      </c>
      <c r="K469" s="20">
        <v>36175</v>
      </c>
      <c r="L469" s="20">
        <v>36000</v>
      </c>
      <c r="M469" s="20">
        <v>36000</v>
      </c>
      <c r="N469" s="20">
        <v>23907.94</v>
      </c>
      <c r="O469" s="20">
        <v>23907.94</v>
      </c>
    </row>
    <row r="470" spans="1:15" x14ac:dyDescent="0.25">
      <c r="A470" s="14" t="str">
        <f>MID(Tabla1[[#This Row],[Org 2]],1,2)</f>
        <v>04</v>
      </c>
      <c r="B470" s="22" t="s">
        <v>106</v>
      </c>
      <c r="C470" s="22" t="s">
        <v>112</v>
      </c>
      <c r="D470" s="15" t="str">
        <f>VLOOKUP(Tabla1[[#This Row],[Prog.]],Hoja2!B:C,2,FALSE)</f>
        <v>Información, registro y gestión del padrón</v>
      </c>
      <c r="E470" s="16" t="str">
        <f t="shared" si="14"/>
        <v>1</v>
      </c>
      <c r="F470" s="16" t="str">
        <f t="shared" si="15"/>
        <v>12</v>
      </c>
      <c r="G470" s="18">
        <v>12001</v>
      </c>
      <c r="H470" s="19" t="s">
        <v>412</v>
      </c>
      <c r="I470" s="20">
        <v>31811</v>
      </c>
      <c r="J470" s="20">
        <v>0</v>
      </c>
      <c r="K470" s="20">
        <v>31811</v>
      </c>
      <c r="L470" s="20">
        <v>31000</v>
      </c>
      <c r="M470" s="20">
        <v>31000</v>
      </c>
      <c r="N470" s="20">
        <v>15412.65</v>
      </c>
      <c r="O470" s="20">
        <v>15412.65</v>
      </c>
    </row>
    <row r="471" spans="1:15" x14ac:dyDescent="0.25">
      <c r="A471" s="14" t="str">
        <f>MID(Tabla1[[#This Row],[Org 2]],1,2)</f>
        <v>04</v>
      </c>
      <c r="B471" s="22" t="s">
        <v>106</v>
      </c>
      <c r="C471" s="22" t="s">
        <v>112</v>
      </c>
      <c r="D471" s="15" t="str">
        <f>VLOOKUP(Tabla1[[#This Row],[Prog.]],Hoja2!B:C,2,FALSE)</f>
        <v>Información, registro y gestión del padrón</v>
      </c>
      <c r="E471" s="16" t="str">
        <f t="shared" si="14"/>
        <v>1</v>
      </c>
      <c r="F471" s="16" t="str">
        <f t="shared" si="15"/>
        <v>12</v>
      </c>
      <c r="G471" s="18">
        <v>12003</v>
      </c>
      <c r="H471" s="19" t="s">
        <v>413</v>
      </c>
      <c r="I471" s="20">
        <v>207089</v>
      </c>
      <c r="J471" s="20">
        <v>0</v>
      </c>
      <c r="K471" s="20">
        <v>207089</v>
      </c>
      <c r="L471" s="20">
        <v>120000</v>
      </c>
      <c r="M471" s="20">
        <v>120000</v>
      </c>
      <c r="N471" s="20">
        <v>101042.11</v>
      </c>
      <c r="O471" s="20">
        <v>101042.11</v>
      </c>
    </row>
    <row r="472" spans="1:15" x14ac:dyDescent="0.25">
      <c r="A472" s="14" t="str">
        <f>MID(Tabla1[[#This Row],[Org 2]],1,2)</f>
        <v>04</v>
      </c>
      <c r="B472" s="22" t="s">
        <v>106</v>
      </c>
      <c r="C472" s="22" t="s">
        <v>112</v>
      </c>
      <c r="D472" s="15" t="str">
        <f>VLOOKUP(Tabla1[[#This Row],[Prog.]],Hoja2!B:C,2,FALSE)</f>
        <v>Información, registro y gestión del padrón</v>
      </c>
      <c r="E472" s="16" t="str">
        <f t="shared" si="14"/>
        <v>1</v>
      </c>
      <c r="F472" s="16" t="str">
        <f t="shared" si="15"/>
        <v>12</v>
      </c>
      <c r="G472" s="18">
        <v>12004</v>
      </c>
      <c r="H472" s="19" t="s">
        <v>414</v>
      </c>
      <c r="I472" s="20">
        <v>92930</v>
      </c>
      <c r="J472" s="20">
        <v>0</v>
      </c>
      <c r="K472" s="20">
        <v>92930</v>
      </c>
      <c r="L472" s="20">
        <v>110060</v>
      </c>
      <c r="M472" s="20">
        <v>110060</v>
      </c>
      <c r="N472" s="20">
        <v>57641.57</v>
      </c>
      <c r="O472" s="20">
        <v>57641.57</v>
      </c>
    </row>
    <row r="473" spans="1:15" x14ac:dyDescent="0.25">
      <c r="A473" s="14" t="str">
        <f>MID(Tabla1[[#This Row],[Org 2]],1,2)</f>
        <v>04</v>
      </c>
      <c r="B473" s="22" t="s">
        <v>106</v>
      </c>
      <c r="C473" s="22" t="s">
        <v>112</v>
      </c>
      <c r="D473" s="15" t="str">
        <f>VLOOKUP(Tabla1[[#This Row],[Prog.]],Hoja2!B:C,2,FALSE)</f>
        <v>Información, registro y gestión del padrón</v>
      </c>
      <c r="E473" s="16" t="str">
        <f t="shared" si="14"/>
        <v>1</v>
      </c>
      <c r="F473" s="16" t="str">
        <f t="shared" si="15"/>
        <v>12</v>
      </c>
      <c r="G473" s="18">
        <v>12006</v>
      </c>
      <c r="H473" s="19" t="s">
        <v>415</v>
      </c>
      <c r="I473" s="20">
        <v>107031</v>
      </c>
      <c r="J473" s="20">
        <v>0</v>
      </c>
      <c r="K473" s="20">
        <v>107031</v>
      </c>
      <c r="L473" s="20">
        <v>90000</v>
      </c>
      <c r="M473" s="20">
        <v>90000</v>
      </c>
      <c r="N473" s="20">
        <v>61466.239999999998</v>
      </c>
      <c r="O473" s="20">
        <v>61466.239999999998</v>
      </c>
    </row>
    <row r="474" spans="1:15" x14ac:dyDescent="0.25">
      <c r="A474" s="14" t="str">
        <f>MID(Tabla1[[#This Row],[Org 2]],1,2)</f>
        <v>04</v>
      </c>
      <c r="B474" s="22" t="s">
        <v>106</v>
      </c>
      <c r="C474" s="22" t="s">
        <v>112</v>
      </c>
      <c r="D474" s="15" t="str">
        <f>VLOOKUP(Tabla1[[#This Row],[Prog.]],Hoja2!B:C,2,FALSE)</f>
        <v>Información, registro y gestión del padrón</v>
      </c>
      <c r="E474" s="16" t="str">
        <f t="shared" si="14"/>
        <v>1</v>
      </c>
      <c r="F474" s="16" t="str">
        <f t="shared" si="15"/>
        <v>12</v>
      </c>
      <c r="G474" s="18">
        <v>12100</v>
      </c>
      <c r="H474" s="19" t="s">
        <v>416</v>
      </c>
      <c r="I474" s="20">
        <v>225613</v>
      </c>
      <c r="J474" s="20">
        <v>0</v>
      </c>
      <c r="K474" s="20">
        <v>225613</v>
      </c>
      <c r="L474" s="20">
        <v>125592</v>
      </c>
      <c r="M474" s="20">
        <v>125592</v>
      </c>
      <c r="N474" s="20">
        <v>120846.64</v>
      </c>
      <c r="O474" s="20">
        <v>120846.64</v>
      </c>
    </row>
    <row r="475" spans="1:15" x14ac:dyDescent="0.25">
      <c r="A475" s="14" t="str">
        <f>MID(Tabla1[[#This Row],[Org 2]],1,2)</f>
        <v>04</v>
      </c>
      <c r="B475" s="22" t="s">
        <v>106</v>
      </c>
      <c r="C475" s="22" t="s">
        <v>112</v>
      </c>
      <c r="D475" s="15" t="str">
        <f>VLOOKUP(Tabla1[[#This Row],[Prog.]],Hoja2!B:C,2,FALSE)</f>
        <v>Información, registro y gestión del padrón</v>
      </c>
      <c r="E475" s="16" t="str">
        <f t="shared" si="14"/>
        <v>1</v>
      </c>
      <c r="F475" s="16" t="str">
        <f t="shared" si="15"/>
        <v>12</v>
      </c>
      <c r="G475" s="18">
        <v>12101</v>
      </c>
      <c r="H475" s="19" t="s">
        <v>417</v>
      </c>
      <c r="I475" s="20">
        <v>509243</v>
      </c>
      <c r="J475" s="20">
        <v>0</v>
      </c>
      <c r="K475" s="20">
        <v>509243</v>
      </c>
      <c r="L475" s="20">
        <v>364876</v>
      </c>
      <c r="M475" s="20">
        <v>364876</v>
      </c>
      <c r="N475" s="20">
        <v>291928.11</v>
      </c>
      <c r="O475" s="20">
        <v>291928.11</v>
      </c>
    </row>
    <row r="476" spans="1:15" x14ac:dyDescent="0.25">
      <c r="A476" s="14" t="str">
        <f>MID(Tabla1[[#This Row],[Org 2]],1,2)</f>
        <v>04</v>
      </c>
      <c r="B476" s="22" t="s">
        <v>106</v>
      </c>
      <c r="C476" s="22" t="s">
        <v>112</v>
      </c>
      <c r="D476" s="15" t="str">
        <f>VLOOKUP(Tabla1[[#This Row],[Prog.]],Hoja2!B:C,2,FALSE)</f>
        <v>Información, registro y gestión del padrón</v>
      </c>
      <c r="E476" s="16" t="str">
        <f t="shared" si="14"/>
        <v>1</v>
      </c>
      <c r="F476" s="16" t="str">
        <f t="shared" si="15"/>
        <v>12</v>
      </c>
      <c r="G476" s="18">
        <v>12103</v>
      </c>
      <c r="H476" s="19" t="s">
        <v>418</v>
      </c>
      <c r="I476" s="20">
        <v>59312</v>
      </c>
      <c r="J476" s="20">
        <v>0</v>
      </c>
      <c r="K476" s="20">
        <v>59312</v>
      </c>
      <c r="L476" s="20">
        <v>62354.46</v>
      </c>
      <c r="M476" s="20">
        <v>62354.46</v>
      </c>
      <c r="N476" s="20">
        <v>35709.129999999997</v>
      </c>
      <c r="O476" s="20">
        <v>35709.129999999997</v>
      </c>
    </row>
    <row r="477" spans="1:15" x14ac:dyDescent="0.25">
      <c r="A477" s="14" t="str">
        <f>MID(Tabla1[[#This Row],[Org 2]],1,2)</f>
        <v>04</v>
      </c>
      <c r="B477" s="22" t="s">
        <v>106</v>
      </c>
      <c r="C477" s="22" t="s">
        <v>112</v>
      </c>
      <c r="D477" s="15" t="str">
        <f>VLOOKUP(Tabla1[[#This Row],[Prog.]],Hoja2!B:C,2,FALSE)</f>
        <v>Información, registro y gestión del padrón</v>
      </c>
      <c r="E477" s="16" t="str">
        <f t="shared" si="14"/>
        <v>1</v>
      </c>
      <c r="F477" s="16" t="str">
        <f t="shared" si="15"/>
        <v>13</v>
      </c>
      <c r="G477" s="18">
        <v>13000</v>
      </c>
      <c r="H477" s="19" t="s">
        <v>410</v>
      </c>
      <c r="I477" s="20">
        <v>76388</v>
      </c>
      <c r="J477" s="20">
        <v>0</v>
      </c>
      <c r="K477" s="20">
        <v>76388</v>
      </c>
      <c r="L477" s="20">
        <v>50000</v>
      </c>
      <c r="M477" s="20">
        <v>50000</v>
      </c>
      <c r="N477" s="20">
        <v>41913.629999999997</v>
      </c>
      <c r="O477" s="20">
        <v>41913.629999999997</v>
      </c>
    </row>
    <row r="478" spans="1:15" x14ac:dyDescent="0.25">
      <c r="A478" s="14" t="str">
        <f>MID(Tabla1[[#This Row],[Org 2]],1,2)</f>
        <v>04</v>
      </c>
      <c r="B478" s="22" t="s">
        <v>106</v>
      </c>
      <c r="C478" s="22" t="s">
        <v>112</v>
      </c>
      <c r="D478" s="15" t="str">
        <f>VLOOKUP(Tabla1[[#This Row],[Prog.]],Hoja2!B:C,2,FALSE)</f>
        <v>Información, registro y gestión del padrón</v>
      </c>
      <c r="E478" s="16" t="str">
        <f t="shared" si="14"/>
        <v>1</v>
      </c>
      <c r="F478" s="16" t="str">
        <f t="shared" si="15"/>
        <v>13</v>
      </c>
      <c r="G478" s="18">
        <v>13002</v>
      </c>
      <c r="H478" s="19" t="s">
        <v>419</v>
      </c>
      <c r="I478" s="20">
        <v>72576</v>
      </c>
      <c r="J478" s="20">
        <v>0</v>
      </c>
      <c r="K478" s="20">
        <v>72576</v>
      </c>
      <c r="L478" s="20">
        <v>50431.14</v>
      </c>
      <c r="M478" s="20">
        <v>50431.14</v>
      </c>
      <c r="N478" s="20">
        <v>36919.57</v>
      </c>
      <c r="O478" s="20">
        <v>36919.57</v>
      </c>
    </row>
    <row r="479" spans="1:15" x14ac:dyDescent="0.25">
      <c r="A479" s="14" t="str">
        <f>MID(Tabla1[[#This Row],[Org 2]],1,2)</f>
        <v>04</v>
      </c>
      <c r="B479" s="22" t="s">
        <v>106</v>
      </c>
      <c r="C479" s="22" t="s">
        <v>112</v>
      </c>
      <c r="D479" s="15" t="str">
        <f>VLOOKUP(Tabla1[[#This Row],[Prog.]],Hoja2!B:C,2,FALSE)</f>
        <v>Información, registro y gestión del padrón</v>
      </c>
      <c r="E479" s="16" t="str">
        <f t="shared" si="14"/>
        <v>2</v>
      </c>
      <c r="F479" s="16" t="str">
        <f t="shared" si="15"/>
        <v>20</v>
      </c>
      <c r="G479" s="18">
        <v>203</v>
      </c>
      <c r="H479" s="19" t="s">
        <v>422</v>
      </c>
      <c r="I479" s="20">
        <v>5000</v>
      </c>
      <c r="J479" s="20">
        <v>0</v>
      </c>
      <c r="K479" s="20">
        <v>5000</v>
      </c>
      <c r="L479" s="20">
        <v>3600</v>
      </c>
      <c r="M479" s="20">
        <v>3600</v>
      </c>
      <c r="N479" s="20">
        <v>1399.78</v>
      </c>
      <c r="O479" s="20">
        <v>1399.78</v>
      </c>
    </row>
    <row r="480" spans="1:15" x14ac:dyDescent="0.25">
      <c r="A480" s="14" t="str">
        <f>MID(Tabla1[[#This Row],[Org 2]],1,2)</f>
        <v>04</v>
      </c>
      <c r="B480" s="22" t="s">
        <v>106</v>
      </c>
      <c r="C480" s="22" t="s">
        <v>112</v>
      </c>
      <c r="D480" s="15" t="str">
        <f>VLOOKUP(Tabla1[[#This Row],[Prog.]],Hoja2!B:C,2,FALSE)</f>
        <v>Información, registro y gestión del padrón</v>
      </c>
      <c r="E480" s="16" t="str">
        <f t="shared" si="14"/>
        <v>2</v>
      </c>
      <c r="F480" s="16" t="str">
        <f t="shared" si="15"/>
        <v>21</v>
      </c>
      <c r="G480" s="18">
        <v>213</v>
      </c>
      <c r="H480" s="19" t="s">
        <v>425</v>
      </c>
      <c r="I480" s="20">
        <v>1000</v>
      </c>
      <c r="J480" s="20">
        <v>0</v>
      </c>
      <c r="K480" s="20">
        <v>1000</v>
      </c>
      <c r="L480" s="20">
        <v>1000</v>
      </c>
      <c r="M480" s="20">
        <v>1000</v>
      </c>
      <c r="N480" s="20">
        <v>412.67</v>
      </c>
      <c r="O480" s="20">
        <v>412.67</v>
      </c>
    </row>
    <row r="481" spans="1:15" x14ac:dyDescent="0.25">
      <c r="A481" s="14" t="str">
        <f>MID(Tabla1[[#This Row],[Org 2]],1,2)</f>
        <v>04</v>
      </c>
      <c r="B481" s="22" t="s">
        <v>106</v>
      </c>
      <c r="C481" s="22" t="s">
        <v>112</v>
      </c>
      <c r="D481" s="15" t="str">
        <f>VLOOKUP(Tabla1[[#This Row],[Prog.]],Hoja2!B:C,2,FALSE)</f>
        <v>Información, registro y gestión del padrón</v>
      </c>
      <c r="E481" s="16" t="str">
        <f t="shared" si="14"/>
        <v>2</v>
      </c>
      <c r="F481" s="16" t="str">
        <f t="shared" si="15"/>
        <v>22</v>
      </c>
      <c r="G481" s="18">
        <v>22000</v>
      </c>
      <c r="H481" s="19" t="s">
        <v>427</v>
      </c>
      <c r="I481" s="20">
        <v>1500</v>
      </c>
      <c r="J481" s="20">
        <v>0</v>
      </c>
      <c r="K481" s="20">
        <v>1500</v>
      </c>
      <c r="L481" s="20">
        <v>1016.53</v>
      </c>
      <c r="M481" s="20">
        <v>1016.53</v>
      </c>
      <c r="N481" s="20">
        <v>1016.53</v>
      </c>
      <c r="O481" s="20">
        <v>1016.53</v>
      </c>
    </row>
    <row r="482" spans="1:15" x14ac:dyDescent="0.25">
      <c r="A482" s="14" t="str">
        <f>MID(Tabla1[[#This Row],[Org 2]],1,2)</f>
        <v>04</v>
      </c>
      <c r="B482" s="22" t="s">
        <v>106</v>
      </c>
      <c r="C482" s="22" t="s">
        <v>112</v>
      </c>
      <c r="D482" s="15" t="str">
        <f>VLOOKUP(Tabla1[[#This Row],[Prog.]],Hoja2!B:C,2,FALSE)</f>
        <v>Información, registro y gestión del padrón</v>
      </c>
      <c r="E482" s="16" t="str">
        <f t="shared" si="14"/>
        <v>2</v>
      </c>
      <c r="F482" s="16" t="str">
        <f t="shared" si="15"/>
        <v>22</v>
      </c>
      <c r="G482" s="18">
        <v>22199</v>
      </c>
      <c r="H482" s="19" t="s">
        <v>431</v>
      </c>
      <c r="I482" s="20">
        <v>1000</v>
      </c>
      <c r="J482" s="20">
        <v>0</v>
      </c>
      <c r="K482" s="20">
        <v>1000</v>
      </c>
      <c r="L482" s="20">
        <v>0</v>
      </c>
      <c r="M482" s="20">
        <v>0</v>
      </c>
      <c r="N482" s="20">
        <v>0</v>
      </c>
      <c r="O482" s="20">
        <v>0</v>
      </c>
    </row>
    <row r="483" spans="1:15" x14ac:dyDescent="0.25">
      <c r="A483" s="14" t="str">
        <f>MID(Tabla1[[#This Row],[Org 2]],1,2)</f>
        <v>04</v>
      </c>
      <c r="B483" s="22" t="s">
        <v>106</v>
      </c>
      <c r="C483" s="22" t="s">
        <v>112</v>
      </c>
      <c r="D483" s="15" t="str">
        <f>VLOOKUP(Tabla1[[#This Row],[Prog.]],Hoja2!B:C,2,FALSE)</f>
        <v>Información, registro y gestión del padrón</v>
      </c>
      <c r="E483" s="16" t="str">
        <f t="shared" si="14"/>
        <v>2</v>
      </c>
      <c r="F483" s="16" t="str">
        <f t="shared" si="15"/>
        <v>22</v>
      </c>
      <c r="G483" s="18">
        <v>22201</v>
      </c>
      <c r="H483" s="19" t="s">
        <v>558</v>
      </c>
      <c r="I483" s="20">
        <v>1836000</v>
      </c>
      <c r="J483" s="20">
        <v>0</v>
      </c>
      <c r="K483" s="20">
        <v>1836000</v>
      </c>
      <c r="L483" s="20">
        <v>1859100.11</v>
      </c>
      <c r="M483" s="20">
        <v>1859100.11</v>
      </c>
      <c r="N483" s="20">
        <v>1198787.18</v>
      </c>
      <c r="O483" s="20">
        <v>1198787.18</v>
      </c>
    </row>
    <row r="484" spans="1:15" x14ac:dyDescent="0.25">
      <c r="A484" s="14" t="str">
        <f>MID(Tabla1[[#This Row],[Org 2]],1,2)</f>
        <v>04</v>
      </c>
      <c r="B484" s="22" t="s">
        <v>106</v>
      </c>
      <c r="C484" s="22" t="s">
        <v>112</v>
      </c>
      <c r="D484" s="15" t="str">
        <f>VLOOKUP(Tabla1[[#This Row],[Prog.]],Hoja2!B:C,2,FALSE)</f>
        <v>Información, registro y gestión del padrón</v>
      </c>
      <c r="E484" s="16" t="str">
        <f t="shared" si="14"/>
        <v>2</v>
      </c>
      <c r="F484" s="16" t="str">
        <f t="shared" si="15"/>
        <v>22</v>
      </c>
      <c r="G484" s="18">
        <v>22699</v>
      </c>
      <c r="H484" s="19" t="s">
        <v>437</v>
      </c>
      <c r="I484" s="20">
        <v>4500</v>
      </c>
      <c r="J484" s="20">
        <v>0</v>
      </c>
      <c r="K484" s="20">
        <v>4500</v>
      </c>
      <c r="L484" s="20">
        <v>959.99</v>
      </c>
      <c r="M484" s="20">
        <v>959.99</v>
      </c>
      <c r="N484" s="20">
        <v>959.99</v>
      </c>
      <c r="O484" s="20">
        <v>959.99</v>
      </c>
    </row>
    <row r="485" spans="1:15" x14ac:dyDescent="0.25">
      <c r="A485" s="14" t="str">
        <f>MID(Tabla1[[#This Row],[Org 2]],1,2)</f>
        <v>04</v>
      </c>
      <c r="B485" s="22" t="s">
        <v>106</v>
      </c>
      <c r="C485" s="22" t="s">
        <v>112</v>
      </c>
      <c r="D485" s="15" t="str">
        <f>VLOOKUP(Tabla1[[#This Row],[Prog.]],Hoja2!B:C,2,FALSE)</f>
        <v>Información, registro y gestión del padrón</v>
      </c>
      <c r="E485" s="16" t="str">
        <f t="shared" si="14"/>
        <v>2</v>
      </c>
      <c r="F485" s="16" t="str">
        <f t="shared" si="15"/>
        <v>22</v>
      </c>
      <c r="G485" s="18">
        <v>22705</v>
      </c>
      <c r="H485" s="19" t="s">
        <v>559</v>
      </c>
      <c r="I485" s="20">
        <v>27500</v>
      </c>
      <c r="J485" s="20">
        <v>0</v>
      </c>
      <c r="K485" s="20">
        <v>27500</v>
      </c>
      <c r="L485" s="20">
        <v>24266.880000000001</v>
      </c>
      <c r="M485" s="20">
        <v>24266.880000000001</v>
      </c>
      <c r="N485" s="20">
        <v>24266.85</v>
      </c>
      <c r="O485" s="20">
        <v>24266.85</v>
      </c>
    </row>
    <row r="486" spans="1:15" x14ac:dyDescent="0.25">
      <c r="A486" s="14" t="str">
        <f>MID(Tabla1[[#This Row],[Org 2]],1,2)</f>
        <v>04</v>
      </c>
      <c r="B486" s="22" t="s">
        <v>106</v>
      </c>
      <c r="C486" s="22" t="s">
        <v>112</v>
      </c>
      <c r="D486" s="15" t="str">
        <f>VLOOKUP(Tabla1[[#This Row],[Prog.]],Hoja2!B:C,2,FALSE)</f>
        <v>Información, registro y gestión del padrón</v>
      </c>
      <c r="E486" s="16" t="str">
        <f t="shared" si="14"/>
        <v>2</v>
      </c>
      <c r="F486" s="16" t="str">
        <f t="shared" si="15"/>
        <v>22</v>
      </c>
      <c r="G486" s="18">
        <v>22799</v>
      </c>
      <c r="H486" s="19" t="s">
        <v>440</v>
      </c>
      <c r="I486" s="20">
        <v>580000</v>
      </c>
      <c r="J486" s="20">
        <v>16000</v>
      </c>
      <c r="K486" s="20">
        <v>596000</v>
      </c>
      <c r="L486" s="20">
        <v>571355.78</v>
      </c>
      <c r="M486" s="20">
        <v>571355.78</v>
      </c>
      <c r="N486" s="20">
        <v>327193.21999999997</v>
      </c>
      <c r="O486" s="20">
        <v>284660.58</v>
      </c>
    </row>
    <row r="487" spans="1:15" x14ac:dyDescent="0.25">
      <c r="A487" s="14" t="str">
        <f>MID(Tabla1[[#This Row],[Org 2]],1,2)</f>
        <v>04</v>
      </c>
      <c r="B487" s="22" t="s">
        <v>106</v>
      </c>
      <c r="C487" s="22" t="s">
        <v>112</v>
      </c>
      <c r="D487" s="15" t="str">
        <f>VLOOKUP(Tabla1[[#This Row],[Prog.]],Hoja2!B:C,2,FALSE)</f>
        <v>Información, registro y gestión del padrón</v>
      </c>
      <c r="E487" s="16" t="str">
        <f t="shared" si="14"/>
        <v>4</v>
      </c>
      <c r="F487" s="16" t="str">
        <f t="shared" si="15"/>
        <v>46</v>
      </c>
      <c r="G487" s="18">
        <v>466</v>
      </c>
      <c r="H487" s="19" t="s">
        <v>495</v>
      </c>
      <c r="I487" s="20">
        <v>3000</v>
      </c>
      <c r="J487" s="20">
        <v>0</v>
      </c>
      <c r="K487" s="20">
        <v>3000</v>
      </c>
      <c r="L487" s="20">
        <v>3000</v>
      </c>
      <c r="M487" s="20">
        <v>3000</v>
      </c>
      <c r="N487" s="20">
        <v>3000</v>
      </c>
      <c r="O487" s="20">
        <v>3000</v>
      </c>
    </row>
    <row r="488" spans="1:15" x14ac:dyDescent="0.25">
      <c r="A488" s="14" t="str">
        <f>MID(Tabla1[[#This Row],[Org 2]],1,2)</f>
        <v>04</v>
      </c>
      <c r="B488" s="22" t="s">
        <v>106</v>
      </c>
      <c r="C488" s="22" t="s">
        <v>113</v>
      </c>
      <c r="D488" s="15" t="str">
        <f>VLOOKUP(Tabla1[[#This Row],[Prog.]],Hoja2!B:C,2,FALSE)</f>
        <v>Imprevistos y contingencias de ejecución</v>
      </c>
      <c r="E488" s="16" t="str">
        <f t="shared" si="14"/>
        <v>5</v>
      </c>
      <c r="F488" s="16" t="str">
        <f t="shared" si="15"/>
        <v>50</v>
      </c>
      <c r="G488" s="18">
        <v>500</v>
      </c>
      <c r="H488" s="19" t="s">
        <v>560</v>
      </c>
      <c r="I488" s="20">
        <v>200000</v>
      </c>
      <c r="J488" s="20">
        <v>0</v>
      </c>
      <c r="K488" s="20">
        <v>200000</v>
      </c>
      <c r="L488" s="20">
        <v>0</v>
      </c>
      <c r="M488" s="20">
        <v>0</v>
      </c>
      <c r="N488" s="20">
        <v>0</v>
      </c>
      <c r="O488" s="20">
        <v>0</v>
      </c>
    </row>
    <row r="489" spans="1:15" x14ac:dyDescent="0.25">
      <c r="A489" s="14" t="str">
        <f>MID(Tabla1[[#This Row],[Org 2]],1,2)</f>
        <v>04</v>
      </c>
      <c r="B489" s="22" t="s">
        <v>106</v>
      </c>
      <c r="C489" s="22" t="s">
        <v>114</v>
      </c>
      <c r="D489" s="15" t="str">
        <f>VLOOKUP(Tabla1[[#This Row],[Prog.]],Hoja2!B:C,2,FALSE)</f>
        <v>Planificación económico financiera</v>
      </c>
      <c r="E489" s="16" t="str">
        <f t="shared" si="14"/>
        <v>1</v>
      </c>
      <c r="F489" s="16" t="str">
        <f t="shared" si="15"/>
        <v>12</v>
      </c>
      <c r="G489" s="18">
        <v>12000</v>
      </c>
      <c r="H489" s="19" t="s">
        <v>411</v>
      </c>
      <c r="I489" s="20">
        <v>36175</v>
      </c>
      <c r="J489" s="20">
        <v>0</v>
      </c>
      <c r="K489" s="20">
        <v>36175</v>
      </c>
      <c r="L489" s="20">
        <v>18000</v>
      </c>
      <c r="M489" s="20">
        <v>18000</v>
      </c>
      <c r="N489" s="20">
        <v>11953.97</v>
      </c>
      <c r="O489" s="20">
        <v>11953.97</v>
      </c>
    </row>
    <row r="490" spans="1:15" x14ac:dyDescent="0.25">
      <c r="A490" s="14" t="str">
        <f>MID(Tabla1[[#This Row],[Org 2]],1,2)</f>
        <v>04</v>
      </c>
      <c r="B490" s="22" t="s">
        <v>106</v>
      </c>
      <c r="C490" s="22" t="s">
        <v>114</v>
      </c>
      <c r="D490" s="15" t="str">
        <f>VLOOKUP(Tabla1[[#This Row],[Prog.]],Hoja2!B:C,2,FALSE)</f>
        <v>Planificación económico financiera</v>
      </c>
      <c r="E490" s="16" t="str">
        <f t="shared" si="14"/>
        <v>1</v>
      </c>
      <c r="F490" s="16" t="str">
        <f t="shared" si="15"/>
        <v>12</v>
      </c>
      <c r="G490" s="18">
        <v>12003</v>
      </c>
      <c r="H490" s="19" t="s">
        <v>413</v>
      </c>
      <c r="I490" s="20">
        <v>24363</v>
      </c>
      <c r="J490" s="20">
        <v>0</v>
      </c>
      <c r="K490" s="20">
        <v>24363</v>
      </c>
      <c r="L490" s="20">
        <v>12000</v>
      </c>
      <c r="M490" s="20">
        <v>12000</v>
      </c>
      <c r="N490" s="20">
        <v>7983.46</v>
      </c>
      <c r="O490" s="20">
        <v>7983.46</v>
      </c>
    </row>
    <row r="491" spans="1:15" x14ac:dyDescent="0.25">
      <c r="A491" s="14" t="str">
        <f>MID(Tabla1[[#This Row],[Org 2]],1,2)</f>
        <v>04</v>
      </c>
      <c r="B491" s="22" t="s">
        <v>106</v>
      </c>
      <c r="C491" s="22" t="s">
        <v>114</v>
      </c>
      <c r="D491" s="15" t="str">
        <f>VLOOKUP(Tabla1[[#This Row],[Prog.]],Hoja2!B:C,2,FALSE)</f>
        <v>Planificación económico financiera</v>
      </c>
      <c r="E491" s="16" t="str">
        <f t="shared" si="14"/>
        <v>1</v>
      </c>
      <c r="F491" s="16" t="str">
        <f t="shared" si="15"/>
        <v>12</v>
      </c>
      <c r="G491" s="18">
        <v>12006</v>
      </c>
      <c r="H491" s="19" t="s">
        <v>415</v>
      </c>
      <c r="I491" s="20">
        <v>5153</v>
      </c>
      <c r="J491" s="20">
        <v>0</v>
      </c>
      <c r="K491" s="20">
        <v>5153</v>
      </c>
      <c r="L491" s="20">
        <v>5000</v>
      </c>
      <c r="M491" s="20">
        <v>5000</v>
      </c>
      <c r="N491" s="20">
        <v>3381.38</v>
      </c>
      <c r="O491" s="20">
        <v>3381.38</v>
      </c>
    </row>
    <row r="492" spans="1:15" x14ac:dyDescent="0.25">
      <c r="A492" s="14" t="str">
        <f>MID(Tabla1[[#This Row],[Org 2]],1,2)</f>
        <v>04</v>
      </c>
      <c r="B492" s="22" t="s">
        <v>106</v>
      </c>
      <c r="C492" s="22" t="s">
        <v>114</v>
      </c>
      <c r="D492" s="15" t="str">
        <f>VLOOKUP(Tabla1[[#This Row],[Prog.]],Hoja2!B:C,2,FALSE)</f>
        <v>Planificación económico financiera</v>
      </c>
      <c r="E492" s="16" t="str">
        <f t="shared" si="14"/>
        <v>1</v>
      </c>
      <c r="F492" s="16" t="str">
        <f t="shared" si="15"/>
        <v>12</v>
      </c>
      <c r="G492" s="18">
        <v>12100</v>
      </c>
      <c r="H492" s="19" t="s">
        <v>416</v>
      </c>
      <c r="I492" s="20">
        <v>41581</v>
      </c>
      <c r="J492" s="20">
        <v>0</v>
      </c>
      <c r="K492" s="20">
        <v>41581</v>
      </c>
      <c r="L492" s="20">
        <v>21000</v>
      </c>
      <c r="M492" s="20">
        <v>21000</v>
      </c>
      <c r="N492" s="20">
        <v>14321.07</v>
      </c>
      <c r="O492" s="20">
        <v>14321.07</v>
      </c>
    </row>
    <row r="493" spans="1:15" x14ac:dyDescent="0.25">
      <c r="A493" s="14" t="str">
        <f>MID(Tabla1[[#This Row],[Org 2]],1,2)</f>
        <v>04</v>
      </c>
      <c r="B493" s="22" t="s">
        <v>106</v>
      </c>
      <c r="C493" s="22" t="s">
        <v>114</v>
      </c>
      <c r="D493" s="15" t="str">
        <f>VLOOKUP(Tabla1[[#This Row],[Prog.]],Hoja2!B:C,2,FALSE)</f>
        <v>Planificación económico financiera</v>
      </c>
      <c r="E493" s="16" t="str">
        <f t="shared" si="14"/>
        <v>1</v>
      </c>
      <c r="F493" s="16" t="str">
        <f t="shared" si="15"/>
        <v>12</v>
      </c>
      <c r="G493" s="18">
        <v>12101</v>
      </c>
      <c r="H493" s="19" t="s">
        <v>417</v>
      </c>
      <c r="I493" s="20">
        <v>99768</v>
      </c>
      <c r="J493" s="20">
        <v>0</v>
      </c>
      <c r="K493" s="20">
        <v>99768</v>
      </c>
      <c r="L493" s="20">
        <v>52000</v>
      </c>
      <c r="M493" s="20">
        <v>52000</v>
      </c>
      <c r="N493" s="20">
        <v>33956.730000000003</v>
      </c>
      <c r="O493" s="20">
        <v>33956.730000000003</v>
      </c>
    </row>
    <row r="494" spans="1:15" x14ac:dyDescent="0.25">
      <c r="A494" s="14" t="str">
        <f>MID(Tabla1[[#This Row],[Org 2]],1,2)</f>
        <v>04</v>
      </c>
      <c r="B494" s="22" t="s">
        <v>106</v>
      </c>
      <c r="C494" s="22" t="s">
        <v>114</v>
      </c>
      <c r="D494" s="15" t="str">
        <f>VLOOKUP(Tabla1[[#This Row],[Prog.]],Hoja2!B:C,2,FALSE)</f>
        <v>Planificación económico financiera</v>
      </c>
      <c r="E494" s="16" t="str">
        <f t="shared" si="14"/>
        <v>1</v>
      </c>
      <c r="F494" s="16" t="str">
        <f t="shared" si="15"/>
        <v>12</v>
      </c>
      <c r="G494" s="18">
        <v>12103</v>
      </c>
      <c r="H494" s="19" t="s">
        <v>418</v>
      </c>
      <c r="I494" s="20">
        <v>2453</v>
      </c>
      <c r="J494" s="20">
        <v>0</v>
      </c>
      <c r="K494" s="20">
        <v>2453</v>
      </c>
      <c r="L494" s="20">
        <v>2360.5300000000002</v>
      </c>
      <c r="M494" s="20">
        <v>2360.5300000000002</v>
      </c>
      <c r="N494" s="20">
        <v>1942.3</v>
      </c>
      <c r="O494" s="20">
        <v>1942.3</v>
      </c>
    </row>
    <row r="495" spans="1:15" x14ac:dyDescent="0.25">
      <c r="A495" s="14" t="str">
        <f>MID(Tabla1[[#This Row],[Org 2]],1,2)</f>
        <v>04</v>
      </c>
      <c r="B495" s="22" t="s">
        <v>106</v>
      </c>
      <c r="C495" s="22" t="s">
        <v>114</v>
      </c>
      <c r="D495" s="15" t="str">
        <f>VLOOKUP(Tabla1[[#This Row],[Prog.]],Hoja2!B:C,2,FALSE)</f>
        <v>Planificación económico financiera</v>
      </c>
      <c r="E495" s="16" t="str">
        <f t="shared" si="14"/>
        <v>2</v>
      </c>
      <c r="F495" s="16" t="str">
        <f t="shared" si="15"/>
        <v>20</v>
      </c>
      <c r="G495" s="18">
        <v>203</v>
      </c>
      <c r="H495" s="19" t="s">
        <v>422</v>
      </c>
      <c r="I495" s="20">
        <v>2000</v>
      </c>
      <c r="J495" s="20">
        <v>0</v>
      </c>
      <c r="K495" s="20">
        <v>2000</v>
      </c>
      <c r="L495" s="20">
        <v>956.45</v>
      </c>
      <c r="M495" s="20">
        <v>956.45</v>
      </c>
      <c r="N495" s="20">
        <v>270.31</v>
      </c>
      <c r="O495" s="20">
        <v>162.74</v>
      </c>
    </row>
    <row r="496" spans="1:15" x14ac:dyDescent="0.25">
      <c r="A496" s="14" t="str">
        <f>MID(Tabla1[[#This Row],[Org 2]],1,2)</f>
        <v>04</v>
      </c>
      <c r="B496" s="22" t="s">
        <v>106</v>
      </c>
      <c r="C496" s="22" t="s">
        <v>114</v>
      </c>
      <c r="D496" s="15" t="str">
        <f>VLOOKUP(Tabla1[[#This Row],[Prog.]],Hoja2!B:C,2,FALSE)</f>
        <v>Planificación económico financiera</v>
      </c>
      <c r="E496" s="16" t="str">
        <f t="shared" si="14"/>
        <v>2</v>
      </c>
      <c r="F496" s="16" t="str">
        <f t="shared" si="15"/>
        <v>22</v>
      </c>
      <c r="G496" s="18">
        <v>225</v>
      </c>
      <c r="H496" s="19" t="s">
        <v>433</v>
      </c>
      <c r="I496" s="20">
        <v>7500</v>
      </c>
      <c r="J496" s="20">
        <v>0</v>
      </c>
      <c r="K496" s="20">
        <v>7500</v>
      </c>
      <c r="L496" s="20">
        <v>5065.13</v>
      </c>
      <c r="M496" s="20">
        <v>5065.13</v>
      </c>
      <c r="N496" s="20">
        <v>5065.13</v>
      </c>
      <c r="O496" s="20">
        <v>5065.13</v>
      </c>
    </row>
    <row r="497" spans="1:15" x14ac:dyDescent="0.25">
      <c r="A497" s="14" t="str">
        <f>MID(Tabla1[[#This Row],[Org 2]],1,2)</f>
        <v>04</v>
      </c>
      <c r="B497" s="22" t="s">
        <v>106</v>
      </c>
      <c r="C497" s="22" t="s">
        <v>114</v>
      </c>
      <c r="D497" s="15" t="str">
        <f>VLOOKUP(Tabla1[[#This Row],[Prog.]],Hoja2!B:C,2,FALSE)</f>
        <v>Planificación económico financiera</v>
      </c>
      <c r="E497" s="16" t="str">
        <f t="shared" si="14"/>
        <v>2</v>
      </c>
      <c r="F497" s="16" t="str">
        <f t="shared" si="15"/>
        <v>22</v>
      </c>
      <c r="G497" s="18">
        <v>22603</v>
      </c>
      <c r="H497" s="19" t="s">
        <v>561</v>
      </c>
      <c r="I497" s="20">
        <v>1117</v>
      </c>
      <c r="J497" s="20">
        <v>0</v>
      </c>
      <c r="K497" s="20">
        <v>1117</v>
      </c>
      <c r="L497" s="20">
        <v>16.8</v>
      </c>
      <c r="M497" s="20">
        <v>16.8</v>
      </c>
      <c r="N497" s="20">
        <v>16.8</v>
      </c>
      <c r="O497" s="20">
        <v>0</v>
      </c>
    </row>
    <row r="498" spans="1:15" x14ac:dyDescent="0.25">
      <c r="A498" s="14" t="str">
        <f>MID(Tabla1[[#This Row],[Org 2]],1,2)</f>
        <v>04</v>
      </c>
      <c r="B498" s="22" t="s">
        <v>106</v>
      </c>
      <c r="C498" s="22" t="s">
        <v>114</v>
      </c>
      <c r="D498" s="15" t="str">
        <f>VLOOKUP(Tabla1[[#This Row],[Prog.]],Hoja2!B:C,2,FALSE)</f>
        <v>Planificación económico financiera</v>
      </c>
      <c r="E498" s="16" t="str">
        <f t="shared" si="14"/>
        <v>2</v>
      </c>
      <c r="F498" s="16" t="str">
        <f t="shared" si="15"/>
        <v>22</v>
      </c>
      <c r="G498" s="18">
        <v>22699</v>
      </c>
      <c r="H498" s="19" t="s">
        <v>437</v>
      </c>
      <c r="I498" s="20">
        <v>1000</v>
      </c>
      <c r="J498" s="20">
        <v>0</v>
      </c>
      <c r="K498" s="20">
        <v>1000</v>
      </c>
      <c r="L498" s="20">
        <v>0</v>
      </c>
      <c r="M498" s="20">
        <v>0</v>
      </c>
      <c r="N498" s="20">
        <v>0</v>
      </c>
      <c r="O498" s="20">
        <v>0</v>
      </c>
    </row>
    <row r="499" spans="1:15" x14ac:dyDescent="0.25">
      <c r="A499" s="14" t="str">
        <f>MID(Tabla1[[#This Row],[Org 2]],1,2)</f>
        <v>04</v>
      </c>
      <c r="B499" s="22" t="s">
        <v>106</v>
      </c>
      <c r="C499" s="22" t="s">
        <v>114</v>
      </c>
      <c r="D499" s="15" t="str">
        <f>VLOOKUP(Tabla1[[#This Row],[Prog.]],Hoja2!B:C,2,FALSE)</f>
        <v>Planificación económico financiera</v>
      </c>
      <c r="E499" s="16" t="str">
        <f t="shared" si="14"/>
        <v>2</v>
      </c>
      <c r="F499" s="16" t="str">
        <f t="shared" si="15"/>
        <v>23</v>
      </c>
      <c r="G499" s="18">
        <v>23020</v>
      </c>
      <c r="H499" s="19" t="s">
        <v>441</v>
      </c>
      <c r="I499" s="20">
        <v>1000</v>
      </c>
      <c r="J499" s="20">
        <v>0</v>
      </c>
      <c r="K499" s="20">
        <v>1000</v>
      </c>
      <c r="L499" s="20">
        <v>0</v>
      </c>
      <c r="M499" s="20">
        <v>0</v>
      </c>
      <c r="N499" s="20">
        <v>0</v>
      </c>
      <c r="O499" s="20">
        <v>0</v>
      </c>
    </row>
    <row r="500" spans="1:15" x14ac:dyDescent="0.25">
      <c r="A500" s="14" t="str">
        <f>MID(Tabla1[[#This Row],[Org 2]],1,2)</f>
        <v>04</v>
      </c>
      <c r="B500" s="22" t="s">
        <v>106</v>
      </c>
      <c r="C500" s="22" t="s">
        <v>115</v>
      </c>
      <c r="D500" s="15" t="str">
        <f>VLOOKUP(Tabla1[[#This Row],[Prog.]],Hoja2!B:C,2,FALSE)</f>
        <v>Gestión de ingresos e inspección</v>
      </c>
      <c r="E500" s="16" t="str">
        <f t="shared" si="14"/>
        <v>1</v>
      </c>
      <c r="F500" s="16" t="str">
        <f t="shared" si="15"/>
        <v>12</v>
      </c>
      <c r="G500" s="18">
        <v>12000</v>
      </c>
      <c r="H500" s="19" t="s">
        <v>411</v>
      </c>
      <c r="I500" s="20">
        <v>108526</v>
      </c>
      <c r="J500" s="20">
        <v>0</v>
      </c>
      <c r="K500" s="20">
        <v>108526</v>
      </c>
      <c r="L500" s="20">
        <v>108000</v>
      </c>
      <c r="M500" s="20">
        <v>108000</v>
      </c>
      <c r="N500" s="20">
        <v>62726.05</v>
      </c>
      <c r="O500" s="20">
        <v>62726.05</v>
      </c>
    </row>
    <row r="501" spans="1:15" x14ac:dyDescent="0.25">
      <c r="A501" s="14" t="str">
        <f>MID(Tabla1[[#This Row],[Org 2]],1,2)</f>
        <v>04</v>
      </c>
      <c r="B501" s="22" t="s">
        <v>106</v>
      </c>
      <c r="C501" s="22" t="s">
        <v>115</v>
      </c>
      <c r="D501" s="15" t="str">
        <f>VLOOKUP(Tabla1[[#This Row],[Prog.]],Hoja2!B:C,2,FALSE)</f>
        <v>Gestión de ingresos e inspección</v>
      </c>
      <c r="E501" s="16" t="str">
        <f t="shared" si="14"/>
        <v>1</v>
      </c>
      <c r="F501" s="16" t="str">
        <f t="shared" si="15"/>
        <v>12</v>
      </c>
      <c r="G501" s="18">
        <v>12001</v>
      </c>
      <c r="H501" s="19" t="s">
        <v>412</v>
      </c>
      <c r="I501" s="20">
        <v>79526</v>
      </c>
      <c r="J501" s="20">
        <v>0</v>
      </c>
      <c r="K501" s="20">
        <v>79526</v>
      </c>
      <c r="L501" s="20">
        <v>79000</v>
      </c>
      <c r="M501" s="20">
        <v>79000</v>
      </c>
      <c r="N501" s="20">
        <v>52345.34</v>
      </c>
      <c r="O501" s="20">
        <v>52345.34</v>
      </c>
    </row>
    <row r="502" spans="1:15" x14ac:dyDescent="0.25">
      <c r="A502" s="14" t="str">
        <f>MID(Tabla1[[#This Row],[Org 2]],1,2)</f>
        <v>04</v>
      </c>
      <c r="B502" s="22" t="s">
        <v>106</v>
      </c>
      <c r="C502" s="22" t="s">
        <v>115</v>
      </c>
      <c r="D502" s="15" t="str">
        <f>VLOOKUP(Tabla1[[#This Row],[Prog.]],Hoja2!B:C,2,FALSE)</f>
        <v>Gestión de ingresos e inspección</v>
      </c>
      <c r="E502" s="16" t="str">
        <f t="shared" si="14"/>
        <v>1</v>
      </c>
      <c r="F502" s="16" t="str">
        <f t="shared" si="15"/>
        <v>12</v>
      </c>
      <c r="G502" s="18">
        <v>12003</v>
      </c>
      <c r="H502" s="19" t="s">
        <v>413</v>
      </c>
      <c r="I502" s="20">
        <v>255815</v>
      </c>
      <c r="J502" s="20">
        <v>0</v>
      </c>
      <c r="K502" s="20">
        <v>255815</v>
      </c>
      <c r="L502" s="20">
        <v>230009</v>
      </c>
      <c r="M502" s="20">
        <v>230009</v>
      </c>
      <c r="N502" s="20">
        <v>154673.25</v>
      </c>
      <c r="O502" s="20">
        <v>154673.25</v>
      </c>
    </row>
    <row r="503" spans="1:15" x14ac:dyDescent="0.25">
      <c r="A503" s="14" t="str">
        <f>MID(Tabla1[[#This Row],[Org 2]],1,2)</f>
        <v>04</v>
      </c>
      <c r="B503" s="22" t="s">
        <v>106</v>
      </c>
      <c r="C503" s="22" t="s">
        <v>115</v>
      </c>
      <c r="D503" s="15" t="str">
        <f>VLOOKUP(Tabla1[[#This Row],[Prog.]],Hoja2!B:C,2,FALSE)</f>
        <v>Gestión de ingresos e inspección</v>
      </c>
      <c r="E503" s="16" t="str">
        <f t="shared" si="14"/>
        <v>1</v>
      </c>
      <c r="F503" s="16" t="str">
        <f t="shared" si="15"/>
        <v>12</v>
      </c>
      <c r="G503" s="18">
        <v>12004</v>
      </c>
      <c r="H503" s="19" t="s">
        <v>414</v>
      </c>
      <c r="I503" s="20">
        <v>72279</v>
      </c>
      <c r="J503" s="20">
        <v>0</v>
      </c>
      <c r="K503" s="20">
        <v>72279</v>
      </c>
      <c r="L503" s="20">
        <v>96908</v>
      </c>
      <c r="M503" s="20">
        <v>96908</v>
      </c>
      <c r="N503" s="20">
        <v>54613.29</v>
      </c>
      <c r="O503" s="20">
        <v>54613.29</v>
      </c>
    </row>
    <row r="504" spans="1:15" x14ac:dyDescent="0.25">
      <c r="A504" s="14" t="str">
        <f>MID(Tabla1[[#This Row],[Org 2]],1,2)</f>
        <v>04</v>
      </c>
      <c r="B504" s="22" t="s">
        <v>106</v>
      </c>
      <c r="C504" s="22" t="s">
        <v>115</v>
      </c>
      <c r="D504" s="15" t="str">
        <f>VLOOKUP(Tabla1[[#This Row],[Prog.]],Hoja2!B:C,2,FALSE)</f>
        <v>Gestión de ingresos e inspección</v>
      </c>
      <c r="E504" s="16" t="str">
        <f t="shared" si="14"/>
        <v>1</v>
      </c>
      <c r="F504" s="16" t="str">
        <f t="shared" si="15"/>
        <v>12</v>
      </c>
      <c r="G504" s="18">
        <v>12006</v>
      </c>
      <c r="H504" s="19" t="s">
        <v>415</v>
      </c>
      <c r="I504" s="20">
        <v>156005</v>
      </c>
      <c r="J504" s="20">
        <v>0</v>
      </c>
      <c r="K504" s="20">
        <v>156005</v>
      </c>
      <c r="L504" s="20">
        <v>150000</v>
      </c>
      <c r="M504" s="20">
        <v>150000</v>
      </c>
      <c r="N504" s="20">
        <v>97876.91</v>
      </c>
      <c r="O504" s="20">
        <v>97876.91</v>
      </c>
    </row>
    <row r="505" spans="1:15" x14ac:dyDescent="0.25">
      <c r="A505" s="14" t="str">
        <f>MID(Tabla1[[#This Row],[Org 2]],1,2)</f>
        <v>04</v>
      </c>
      <c r="B505" s="22" t="s">
        <v>106</v>
      </c>
      <c r="C505" s="22" t="s">
        <v>115</v>
      </c>
      <c r="D505" s="15" t="str">
        <f>VLOOKUP(Tabla1[[#This Row],[Prog.]],Hoja2!B:C,2,FALSE)</f>
        <v>Gestión de ingresos e inspección</v>
      </c>
      <c r="E505" s="16" t="str">
        <f t="shared" si="14"/>
        <v>1</v>
      </c>
      <c r="F505" s="16" t="str">
        <f t="shared" si="15"/>
        <v>12</v>
      </c>
      <c r="G505" s="18">
        <v>12100</v>
      </c>
      <c r="H505" s="19" t="s">
        <v>416</v>
      </c>
      <c r="I505" s="20">
        <v>308323</v>
      </c>
      <c r="J505" s="20">
        <v>0</v>
      </c>
      <c r="K505" s="20">
        <v>308323</v>
      </c>
      <c r="L505" s="20">
        <v>194117</v>
      </c>
      <c r="M505" s="20">
        <v>194117</v>
      </c>
      <c r="N505" s="20">
        <v>192471.83</v>
      </c>
      <c r="O505" s="20">
        <v>192471.83</v>
      </c>
    </row>
    <row r="506" spans="1:15" x14ac:dyDescent="0.25">
      <c r="A506" s="14" t="str">
        <f>MID(Tabla1[[#This Row],[Org 2]],1,2)</f>
        <v>04</v>
      </c>
      <c r="B506" s="22" t="s">
        <v>106</v>
      </c>
      <c r="C506" s="22" t="s">
        <v>115</v>
      </c>
      <c r="D506" s="15" t="str">
        <f>VLOOKUP(Tabla1[[#This Row],[Prog.]],Hoja2!B:C,2,FALSE)</f>
        <v>Gestión de ingresos e inspección</v>
      </c>
      <c r="E506" s="16" t="str">
        <f t="shared" si="14"/>
        <v>1</v>
      </c>
      <c r="F506" s="16" t="str">
        <f t="shared" si="15"/>
        <v>12</v>
      </c>
      <c r="G506" s="18">
        <v>12101</v>
      </c>
      <c r="H506" s="19" t="s">
        <v>417</v>
      </c>
      <c r="I506" s="20">
        <v>716060</v>
      </c>
      <c r="J506" s="20">
        <v>0</v>
      </c>
      <c r="K506" s="20">
        <v>716060</v>
      </c>
      <c r="L506" s="20">
        <v>615467</v>
      </c>
      <c r="M506" s="20">
        <v>615467</v>
      </c>
      <c r="N506" s="20">
        <v>491585.14</v>
      </c>
      <c r="O506" s="20">
        <v>491585.14</v>
      </c>
    </row>
    <row r="507" spans="1:15" x14ac:dyDescent="0.25">
      <c r="A507" s="14" t="str">
        <f>MID(Tabla1[[#This Row],[Org 2]],1,2)</f>
        <v>04</v>
      </c>
      <c r="B507" s="22" t="s">
        <v>106</v>
      </c>
      <c r="C507" s="22" t="s">
        <v>115</v>
      </c>
      <c r="D507" s="15" t="str">
        <f>VLOOKUP(Tabla1[[#This Row],[Prog.]],Hoja2!B:C,2,FALSE)</f>
        <v>Gestión de ingresos e inspección</v>
      </c>
      <c r="E507" s="16" t="str">
        <f t="shared" si="14"/>
        <v>1</v>
      </c>
      <c r="F507" s="16" t="str">
        <f t="shared" si="15"/>
        <v>12</v>
      </c>
      <c r="G507" s="18">
        <v>12103</v>
      </c>
      <c r="H507" s="19" t="s">
        <v>418</v>
      </c>
      <c r="I507" s="20">
        <v>77349</v>
      </c>
      <c r="J507" s="20">
        <v>0</v>
      </c>
      <c r="K507" s="20">
        <v>77349</v>
      </c>
      <c r="L507" s="20">
        <v>79318.509999999995</v>
      </c>
      <c r="M507" s="20">
        <v>79318.509999999995</v>
      </c>
      <c r="N507" s="20">
        <v>53381.65</v>
      </c>
      <c r="O507" s="20">
        <v>53381.65</v>
      </c>
    </row>
    <row r="508" spans="1:15" x14ac:dyDescent="0.25">
      <c r="A508" s="14" t="str">
        <f>MID(Tabla1[[#This Row],[Org 2]],1,2)</f>
        <v>04</v>
      </c>
      <c r="B508" s="22" t="s">
        <v>106</v>
      </c>
      <c r="C508" s="22" t="s">
        <v>115</v>
      </c>
      <c r="D508" s="15" t="str">
        <f>VLOOKUP(Tabla1[[#This Row],[Prog.]],Hoja2!B:C,2,FALSE)</f>
        <v>Gestión de ingresos e inspección</v>
      </c>
      <c r="E508" s="16" t="str">
        <f t="shared" si="14"/>
        <v>1</v>
      </c>
      <c r="F508" s="16" t="str">
        <f t="shared" si="15"/>
        <v>13</v>
      </c>
      <c r="G508" s="18">
        <v>13000</v>
      </c>
      <c r="H508" s="19" t="s">
        <v>410</v>
      </c>
      <c r="I508" s="20">
        <v>37848</v>
      </c>
      <c r="J508" s="20">
        <v>0</v>
      </c>
      <c r="K508" s="20">
        <v>37848</v>
      </c>
      <c r="L508" s="20">
        <v>37000</v>
      </c>
      <c r="M508" s="20">
        <v>37000</v>
      </c>
      <c r="N508" s="20">
        <v>24694.92</v>
      </c>
      <c r="O508" s="20">
        <v>24694.92</v>
      </c>
    </row>
    <row r="509" spans="1:15" x14ac:dyDescent="0.25">
      <c r="A509" s="14" t="str">
        <f>MID(Tabla1[[#This Row],[Org 2]],1,2)</f>
        <v>04</v>
      </c>
      <c r="B509" s="22" t="s">
        <v>106</v>
      </c>
      <c r="C509" s="22" t="s">
        <v>115</v>
      </c>
      <c r="D509" s="15" t="str">
        <f>VLOOKUP(Tabla1[[#This Row],[Prog.]],Hoja2!B:C,2,FALSE)</f>
        <v>Gestión de ingresos e inspección</v>
      </c>
      <c r="E509" s="16" t="str">
        <f t="shared" si="14"/>
        <v>1</v>
      </c>
      <c r="F509" s="16" t="str">
        <f t="shared" si="15"/>
        <v>13</v>
      </c>
      <c r="G509" s="18">
        <v>13002</v>
      </c>
      <c r="H509" s="19" t="s">
        <v>419</v>
      </c>
      <c r="I509" s="20">
        <v>35296</v>
      </c>
      <c r="J509" s="20">
        <v>0</v>
      </c>
      <c r="K509" s="20">
        <v>35296</v>
      </c>
      <c r="L509" s="20">
        <v>35270.400000000001</v>
      </c>
      <c r="M509" s="20">
        <v>35270.400000000001</v>
      </c>
      <c r="N509" s="20">
        <v>23162.7</v>
      </c>
      <c r="O509" s="20">
        <v>23162.7</v>
      </c>
    </row>
    <row r="510" spans="1:15" x14ac:dyDescent="0.25">
      <c r="A510" s="14" t="str">
        <f>MID(Tabla1[[#This Row],[Org 2]],1,2)</f>
        <v>04</v>
      </c>
      <c r="B510" s="22" t="s">
        <v>106</v>
      </c>
      <c r="C510" s="22" t="s">
        <v>115</v>
      </c>
      <c r="D510" s="15" t="str">
        <f>VLOOKUP(Tabla1[[#This Row],[Prog.]],Hoja2!B:C,2,FALSE)</f>
        <v>Gestión de ingresos e inspección</v>
      </c>
      <c r="E510" s="16" t="str">
        <f t="shared" si="14"/>
        <v>1</v>
      </c>
      <c r="F510" s="16" t="str">
        <f t="shared" si="15"/>
        <v>15</v>
      </c>
      <c r="G510" s="18">
        <v>151</v>
      </c>
      <c r="H510" s="19" t="s">
        <v>487</v>
      </c>
      <c r="I510" s="20">
        <v>10000</v>
      </c>
      <c r="J510" s="20">
        <v>0</v>
      </c>
      <c r="K510" s="20">
        <v>10000</v>
      </c>
      <c r="L510" s="20">
        <v>5822.7</v>
      </c>
      <c r="M510" s="20">
        <v>5822.7</v>
      </c>
      <c r="N510" s="20">
        <v>5308.42</v>
      </c>
      <c r="O510" s="20">
        <v>5308.42</v>
      </c>
    </row>
    <row r="511" spans="1:15" x14ac:dyDescent="0.25">
      <c r="A511" s="14" t="str">
        <f>MID(Tabla1[[#This Row],[Org 2]],1,2)</f>
        <v>04</v>
      </c>
      <c r="B511" s="22" t="s">
        <v>106</v>
      </c>
      <c r="C511" s="22" t="s">
        <v>115</v>
      </c>
      <c r="D511" s="15" t="str">
        <f>VLOOKUP(Tabla1[[#This Row],[Prog.]],Hoja2!B:C,2,FALSE)</f>
        <v>Gestión de ingresos e inspección</v>
      </c>
      <c r="E511" s="16" t="str">
        <f t="shared" si="14"/>
        <v>2</v>
      </c>
      <c r="F511" s="16" t="str">
        <f t="shared" si="15"/>
        <v>20</v>
      </c>
      <c r="G511" s="18">
        <v>203</v>
      </c>
      <c r="H511" s="19" t="s">
        <v>422</v>
      </c>
      <c r="I511" s="20">
        <v>13000</v>
      </c>
      <c r="J511" s="20">
        <v>0</v>
      </c>
      <c r="K511" s="20">
        <v>13000</v>
      </c>
      <c r="L511" s="20">
        <v>8950</v>
      </c>
      <c r="M511" s="20">
        <v>8950</v>
      </c>
      <c r="N511" s="20">
        <v>2052.7199999999998</v>
      </c>
      <c r="O511" s="20">
        <v>2052.7199999999998</v>
      </c>
    </row>
    <row r="512" spans="1:15" x14ac:dyDescent="0.25">
      <c r="A512" s="14" t="str">
        <f>MID(Tabla1[[#This Row],[Org 2]],1,2)</f>
        <v>04</v>
      </c>
      <c r="B512" s="22" t="s">
        <v>106</v>
      </c>
      <c r="C512" s="22" t="s">
        <v>115</v>
      </c>
      <c r="D512" s="15" t="str">
        <f>VLOOKUP(Tabla1[[#This Row],[Prog.]],Hoja2!B:C,2,FALSE)</f>
        <v>Gestión de ingresos e inspección</v>
      </c>
      <c r="E512" s="16" t="str">
        <f t="shared" si="14"/>
        <v>2</v>
      </c>
      <c r="F512" s="16" t="str">
        <f t="shared" si="15"/>
        <v>22</v>
      </c>
      <c r="G512" s="18">
        <v>22000</v>
      </c>
      <c r="H512" s="19" t="s">
        <v>427</v>
      </c>
      <c r="I512" s="20">
        <v>1540</v>
      </c>
      <c r="J512" s="20">
        <v>0</v>
      </c>
      <c r="K512" s="20">
        <v>1540</v>
      </c>
      <c r="L512" s="20">
        <v>0</v>
      </c>
      <c r="M512" s="20">
        <v>0</v>
      </c>
      <c r="N512" s="20">
        <v>0</v>
      </c>
      <c r="O512" s="20">
        <v>0</v>
      </c>
    </row>
    <row r="513" spans="1:15" x14ac:dyDescent="0.25">
      <c r="A513" s="14" t="str">
        <f>MID(Tabla1[[#This Row],[Org 2]],1,2)</f>
        <v>04</v>
      </c>
      <c r="B513" s="22" t="s">
        <v>106</v>
      </c>
      <c r="C513" s="22" t="s">
        <v>115</v>
      </c>
      <c r="D513" s="15" t="str">
        <f>VLOOKUP(Tabla1[[#This Row],[Prog.]],Hoja2!B:C,2,FALSE)</f>
        <v>Gestión de ingresos e inspección</v>
      </c>
      <c r="E513" s="16" t="str">
        <f t="shared" si="14"/>
        <v>2</v>
      </c>
      <c r="F513" s="16" t="str">
        <f t="shared" si="15"/>
        <v>22</v>
      </c>
      <c r="G513" s="18">
        <v>22602</v>
      </c>
      <c r="H513" s="19" t="s">
        <v>434</v>
      </c>
      <c r="I513" s="20">
        <v>11900</v>
      </c>
      <c r="J513" s="20">
        <v>0</v>
      </c>
      <c r="K513" s="20">
        <v>11900</v>
      </c>
      <c r="L513" s="20">
        <v>11225.6</v>
      </c>
      <c r="M513" s="20">
        <v>11225.6</v>
      </c>
      <c r="N513" s="20">
        <v>2196.4499999999998</v>
      </c>
      <c r="O513" s="20">
        <v>2196.4499999999998</v>
      </c>
    </row>
    <row r="514" spans="1:15" x14ac:dyDescent="0.25">
      <c r="A514" s="14" t="str">
        <f>MID(Tabla1[[#This Row],[Org 2]],1,2)</f>
        <v>04</v>
      </c>
      <c r="B514" s="22" t="s">
        <v>106</v>
      </c>
      <c r="C514" s="22" t="s">
        <v>115</v>
      </c>
      <c r="D514" s="15" t="str">
        <f>VLOOKUP(Tabla1[[#This Row],[Prog.]],Hoja2!B:C,2,FALSE)</f>
        <v>Gestión de ingresos e inspección</v>
      </c>
      <c r="E514" s="16" t="str">
        <f t="shared" ref="E514:E577" si="16">LEFT(G514,1)</f>
        <v>2</v>
      </c>
      <c r="F514" s="16" t="str">
        <f t="shared" ref="F514:F577" si="17">LEFT(G514,2)</f>
        <v>22</v>
      </c>
      <c r="G514" s="18">
        <v>22604</v>
      </c>
      <c r="H514" s="19" t="s">
        <v>489</v>
      </c>
      <c r="I514" s="20">
        <v>850</v>
      </c>
      <c r="J514" s="20">
        <v>0</v>
      </c>
      <c r="K514" s="20">
        <v>850</v>
      </c>
      <c r="L514" s="20">
        <v>0</v>
      </c>
      <c r="M514" s="20">
        <v>0</v>
      </c>
      <c r="N514" s="20">
        <v>0</v>
      </c>
      <c r="O514" s="20">
        <v>0</v>
      </c>
    </row>
    <row r="515" spans="1:15" x14ac:dyDescent="0.25">
      <c r="A515" s="14" t="str">
        <f>MID(Tabla1[[#This Row],[Org 2]],1,2)</f>
        <v>04</v>
      </c>
      <c r="B515" s="22" t="s">
        <v>106</v>
      </c>
      <c r="C515" s="22" t="s">
        <v>115</v>
      </c>
      <c r="D515" s="15" t="str">
        <f>VLOOKUP(Tabla1[[#This Row],[Prog.]],Hoja2!B:C,2,FALSE)</f>
        <v>Gestión de ingresos e inspección</v>
      </c>
      <c r="E515" s="16" t="str">
        <f t="shared" si="16"/>
        <v>2</v>
      </c>
      <c r="F515" s="16" t="str">
        <f t="shared" si="17"/>
        <v>22</v>
      </c>
      <c r="G515" s="18">
        <v>22699</v>
      </c>
      <c r="H515" s="19" t="s">
        <v>437</v>
      </c>
      <c r="I515" s="20">
        <v>3970</v>
      </c>
      <c r="J515" s="20">
        <v>0</v>
      </c>
      <c r="K515" s="20">
        <v>3970</v>
      </c>
      <c r="L515" s="20">
        <v>0</v>
      </c>
      <c r="M515" s="20">
        <v>0</v>
      </c>
      <c r="N515" s="20">
        <v>0</v>
      </c>
      <c r="O515" s="20">
        <v>0</v>
      </c>
    </row>
    <row r="516" spans="1:15" x14ac:dyDescent="0.25">
      <c r="A516" s="14" t="str">
        <f>MID(Tabla1[[#This Row],[Org 2]],1,2)</f>
        <v>04</v>
      </c>
      <c r="B516" s="22" t="s">
        <v>106</v>
      </c>
      <c r="C516" s="22" t="s">
        <v>115</v>
      </c>
      <c r="D516" s="15" t="str">
        <f>VLOOKUP(Tabla1[[#This Row],[Prog.]],Hoja2!B:C,2,FALSE)</f>
        <v>Gestión de ingresos e inspección</v>
      </c>
      <c r="E516" s="16" t="str">
        <f t="shared" si="16"/>
        <v>2</v>
      </c>
      <c r="F516" s="16" t="str">
        <f t="shared" si="17"/>
        <v>22</v>
      </c>
      <c r="G516" s="18">
        <v>22799</v>
      </c>
      <c r="H516" s="19" t="s">
        <v>440</v>
      </c>
      <c r="I516" s="20">
        <v>39000</v>
      </c>
      <c r="J516" s="20">
        <v>0</v>
      </c>
      <c r="K516" s="20">
        <v>39000</v>
      </c>
      <c r="L516" s="20">
        <v>34920.33</v>
      </c>
      <c r="M516" s="20">
        <v>34920.33</v>
      </c>
      <c r="N516" s="20">
        <v>31674.49</v>
      </c>
      <c r="O516" s="20">
        <v>31674.49</v>
      </c>
    </row>
    <row r="517" spans="1:15" x14ac:dyDescent="0.25">
      <c r="A517" s="14" t="str">
        <f>MID(Tabla1[[#This Row],[Org 2]],1,2)</f>
        <v>04</v>
      </c>
      <c r="B517" s="22" t="s">
        <v>106</v>
      </c>
      <c r="C517" s="22" t="s">
        <v>115</v>
      </c>
      <c r="D517" s="15" t="str">
        <f>VLOOKUP(Tabla1[[#This Row],[Prog.]],Hoja2!B:C,2,FALSE)</f>
        <v>Gestión de ingresos e inspección</v>
      </c>
      <c r="E517" s="16" t="str">
        <f t="shared" si="16"/>
        <v>6</v>
      </c>
      <c r="F517" s="16" t="str">
        <f t="shared" si="17"/>
        <v>64</v>
      </c>
      <c r="G517" s="18">
        <v>641</v>
      </c>
      <c r="H517" s="19" t="s">
        <v>554</v>
      </c>
      <c r="I517" s="20">
        <v>286720</v>
      </c>
      <c r="J517" s="20">
        <v>118228.51</v>
      </c>
      <c r="K517" s="20">
        <v>404948.51</v>
      </c>
      <c r="L517" s="20">
        <v>377948.52</v>
      </c>
      <c r="M517" s="20">
        <v>377948.52</v>
      </c>
      <c r="N517" s="20">
        <v>285382.58</v>
      </c>
      <c r="O517" s="20">
        <v>285382.58</v>
      </c>
    </row>
    <row r="518" spans="1:15" x14ac:dyDescent="0.25">
      <c r="A518" s="14" t="str">
        <f>MID(Tabla1[[#This Row],[Org 2]],1,2)</f>
        <v>04</v>
      </c>
      <c r="B518" s="22" t="s">
        <v>106</v>
      </c>
      <c r="C518" s="22" t="s">
        <v>116</v>
      </c>
      <c r="D518" s="15" t="str">
        <f>VLOOKUP(Tabla1[[#This Row],[Prog.]],Hoja2!B:C,2,FALSE)</f>
        <v>Tesorería y recaudación</v>
      </c>
      <c r="E518" s="16" t="str">
        <f t="shared" si="16"/>
        <v>1</v>
      </c>
      <c r="F518" s="16" t="str">
        <f t="shared" si="17"/>
        <v>12</v>
      </c>
      <c r="G518" s="18">
        <v>12000</v>
      </c>
      <c r="H518" s="19" t="s">
        <v>411</v>
      </c>
      <c r="I518" s="20">
        <v>72351</v>
      </c>
      <c r="J518" s="20">
        <v>0</v>
      </c>
      <c r="K518" s="20">
        <v>72351</v>
      </c>
      <c r="L518" s="20">
        <v>54000</v>
      </c>
      <c r="M518" s="20">
        <v>54000</v>
      </c>
      <c r="N518" s="20">
        <v>35817.1</v>
      </c>
      <c r="O518" s="20">
        <v>35817.1</v>
      </c>
    </row>
    <row r="519" spans="1:15" x14ac:dyDescent="0.25">
      <c r="A519" s="14" t="str">
        <f>MID(Tabla1[[#This Row],[Org 2]],1,2)</f>
        <v>04</v>
      </c>
      <c r="B519" s="22" t="s">
        <v>106</v>
      </c>
      <c r="C519" s="22" t="s">
        <v>116</v>
      </c>
      <c r="D519" s="15" t="str">
        <f>VLOOKUP(Tabla1[[#This Row],[Prog.]],Hoja2!B:C,2,FALSE)</f>
        <v>Tesorería y recaudación</v>
      </c>
      <c r="E519" s="16" t="str">
        <f t="shared" si="16"/>
        <v>1</v>
      </c>
      <c r="F519" s="16" t="str">
        <f t="shared" si="17"/>
        <v>12</v>
      </c>
      <c r="G519" s="18">
        <v>12001</v>
      </c>
      <c r="H519" s="19" t="s">
        <v>412</v>
      </c>
      <c r="I519" s="20">
        <v>63621</v>
      </c>
      <c r="J519" s="20">
        <v>0</v>
      </c>
      <c r="K519" s="20">
        <v>63621</v>
      </c>
      <c r="L519" s="20">
        <v>47000</v>
      </c>
      <c r="M519" s="20">
        <v>47000</v>
      </c>
      <c r="N519" s="20">
        <v>41883.96</v>
      </c>
      <c r="O519" s="20">
        <v>41883.96</v>
      </c>
    </row>
    <row r="520" spans="1:15" x14ac:dyDescent="0.25">
      <c r="A520" s="14" t="str">
        <f>MID(Tabla1[[#This Row],[Org 2]],1,2)</f>
        <v>04</v>
      </c>
      <c r="B520" s="22" t="s">
        <v>106</v>
      </c>
      <c r="C520" s="22" t="s">
        <v>116</v>
      </c>
      <c r="D520" s="15" t="str">
        <f>VLOOKUP(Tabla1[[#This Row],[Prog.]],Hoja2!B:C,2,FALSE)</f>
        <v>Tesorería y recaudación</v>
      </c>
      <c r="E520" s="16" t="str">
        <f t="shared" si="16"/>
        <v>1</v>
      </c>
      <c r="F520" s="16" t="str">
        <f t="shared" si="17"/>
        <v>12</v>
      </c>
      <c r="G520" s="18">
        <v>12003</v>
      </c>
      <c r="H520" s="19" t="s">
        <v>413</v>
      </c>
      <c r="I520" s="20">
        <v>267997</v>
      </c>
      <c r="J520" s="20">
        <v>0</v>
      </c>
      <c r="K520" s="20">
        <v>267997</v>
      </c>
      <c r="L520" s="20">
        <v>150000</v>
      </c>
      <c r="M520" s="20">
        <v>150000</v>
      </c>
      <c r="N520" s="20">
        <v>126052.98</v>
      </c>
      <c r="O520" s="20">
        <v>126052.98</v>
      </c>
    </row>
    <row r="521" spans="1:15" x14ac:dyDescent="0.25">
      <c r="A521" s="14" t="str">
        <f>MID(Tabla1[[#This Row],[Org 2]],1,2)</f>
        <v>04</v>
      </c>
      <c r="B521" s="22" t="s">
        <v>106</v>
      </c>
      <c r="C521" s="22" t="s">
        <v>116</v>
      </c>
      <c r="D521" s="15" t="str">
        <f>VLOOKUP(Tabla1[[#This Row],[Prog.]],Hoja2!B:C,2,FALSE)</f>
        <v>Tesorería y recaudación</v>
      </c>
      <c r="E521" s="16" t="str">
        <f t="shared" si="16"/>
        <v>1</v>
      </c>
      <c r="F521" s="16" t="str">
        <f t="shared" si="17"/>
        <v>12</v>
      </c>
      <c r="G521" s="18">
        <v>12004</v>
      </c>
      <c r="H521" s="19" t="s">
        <v>414</v>
      </c>
      <c r="I521" s="20">
        <v>92930</v>
      </c>
      <c r="J521" s="20">
        <v>0</v>
      </c>
      <c r="K521" s="20">
        <v>92930</v>
      </c>
      <c r="L521" s="20">
        <v>132112</v>
      </c>
      <c r="M521" s="20">
        <v>132112</v>
      </c>
      <c r="N521" s="20">
        <v>104889.84</v>
      </c>
      <c r="O521" s="20">
        <v>104889.84</v>
      </c>
    </row>
    <row r="522" spans="1:15" x14ac:dyDescent="0.25">
      <c r="A522" s="14" t="str">
        <f>MID(Tabla1[[#This Row],[Org 2]],1,2)</f>
        <v>04</v>
      </c>
      <c r="B522" s="22" t="s">
        <v>106</v>
      </c>
      <c r="C522" s="22" t="s">
        <v>116</v>
      </c>
      <c r="D522" s="15" t="str">
        <f>VLOOKUP(Tabla1[[#This Row],[Prog.]],Hoja2!B:C,2,FALSE)</f>
        <v>Tesorería y recaudación</v>
      </c>
      <c r="E522" s="16" t="str">
        <f t="shared" si="16"/>
        <v>1</v>
      </c>
      <c r="F522" s="16" t="str">
        <f t="shared" si="17"/>
        <v>12</v>
      </c>
      <c r="G522" s="18">
        <v>12006</v>
      </c>
      <c r="H522" s="19" t="s">
        <v>415</v>
      </c>
      <c r="I522" s="20">
        <v>121395</v>
      </c>
      <c r="J522" s="20">
        <v>0</v>
      </c>
      <c r="K522" s="20">
        <v>121395</v>
      </c>
      <c r="L522" s="20">
        <v>121000</v>
      </c>
      <c r="M522" s="20">
        <v>121000</v>
      </c>
      <c r="N522" s="20">
        <v>76094.8</v>
      </c>
      <c r="O522" s="20">
        <v>76094.8</v>
      </c>
    </row>
    <row r="523" spans="1:15" x14ac:dyDescent="0.25">
      <c r="A523" s="14" t="str">
        <f>MID(Tabla1[[#This Row],[Org 2]],1,2)</f>
        <v>04</v>
      </c>
      <c r="B523" s="22" t="s">
        <v>106</v>
      </c>
      <c r="C523" s="22" t="s">
        <v>116</v>
      </c>
      <c r="D523" s="15" t="str">
        <f>VLOOKUP(Tabla1[[#This Row],[Prog.]],Hoja2!B:C,2,FALSE)</f>
        <v>Tesorería y recaudación</v>
      </c>
      <c r="E523" s="16" t="str">
        <f t="shared" si="16"/>
        <v>1</v>
      </c>
      <c r="F523" s="16" t="str">
        <f t="shared" si="17"/>
        <v>12</v>
      </c>
      <c r="G523" s="18">
        <v>12100</v>
      </c>
      <c r="H523" s="19" t="s">
        <v>416</v>
      </c>
      <c r="I523" s="20">
        <v>297306</v>
      </c>
      <c r="J523" s="20">
        <v>0</v>
      </c>
      <c r="K523" s="20">
        <v>297306</v>
      </c>
      <c r="L523" s="20">
        <v>205986</v>
      </c>
      <c r="M523" s="20">
        <v>205986</v>
      </c>
      <c r="N523" s="20">
        <v>181890.09</v>
      </c>
      <c r="O523" s="20">
        <v>181890.09</v>
      </c>
    </row>
    <row r="524" spans="1:15" x14ac:dyDescent="0.25">
      <c r="A524" s="14" t="str">
        <f>MID(Tabla1[[#This Row],[Org 2]],1,2)</f>
        <v>04</v>
      </c>
      <c r="B524" s="22" t="s">
        <v>106</v>
      </c>
      <c r="C524" s="22" t="s">
        <v>116</v>
      </c>
      <c r="D524" s="15" t="str">
        <f>VLOOKUP(Tabla1[[#This Row],[Prog.]],Hoja2!B:C,2,FALSE)</f>
        <v>Tesorería y recaudación</v>
      </c>
      <c r="E524" s="16" t="str">
        <f t="shared" si="16"/>
        <v>1</v>
      </c>
      <c r="F524" s="16" t="str">
        <f t="shared" si="17"/>
        <v>12</v>
      </c>
      <c r="G524" s="18">
        <v>12101</v>
      </c>
      <c r="H524" s="19" t="s">
        <v>417</v>
      </c>
      <c r="I524" s="20">
        <v>714512</v>
      </c>
      <c r="J524" s="20">
        <v>0</v>
      </c>
      <c r="K524" s="20">
        <v>714512</v>
      </c>
      <c r="L524" s="20">
        <v>546042</v>
      </c>
      <c r="M524" s="20">
        <v>546042</v>
      </c>
      <c r="N524" s="20">
        <v>473090.48</v>
      </c>
      <c r="O524" s="20">
        <v>473090.48</v>
      </c>
    </row>
    <row r="525" spans="1:15" x14ac:dyDescent="0.25">
      <c r="A525" s="14" t="str">
        <f>MID(Tabla1[[#This Row],[Org 2]],1,2)</f>
        <v>04</v>
      </c>
      <c r="B525" s="22" t="s">
        <v>106</v>
      </c>
      <c r="C525" s="22" t="s">
        <v>116</v>
      </c>
      <c r="D525" s="15" t="str">
        <f>VLOOKUP(Tabla1[[#This Row],[Prog.]],Hoja2!B:C,2,FALSE)</f>
        <v>Tesorería y recaudación</v>
      </c>
      <c r="E525" s="16" t="str">
        <f t="shared" si="16"/>
        <v>1</v>
      </c>
      <c r="F525" s="16" t="str">
        <f t="shared" si="17"/>
        <v>12</v>
      </c>
      <c r="G525" s="18">
        <v>12103</v>
      </c>
      <c r="H525" s="19" t="s">
        <v>418</v>
      </c>
      <c r="I525" s="20">
        <v>57109</v>
      </c>
      <c r="J525" s="20">
        <v>0</v>
      </c>
      <c r="K525" s="20">
        <v>57109</v>
      </c>
      <c r="L525" s="20">
        <v>60133.26</v>
      </c>
      <c r="M525" s="20">
        <v>60133.26</v>
      </c>
      <c r="N525" s="20">
        <v>40487.839999999997</v>
      </c>
      <c r="O525" s="20">
        <v>40487.839999999997</v>
      </c>
    </row>
    <row r="526" spans="1:15" x14ac:dyDescent="0.25">
      <c r="A526" s="14" t="str">
        <f>MID(Tabla1[[#This Row],[Org 2]],1,2)</f>
        <v>04</v>
      </c>
      <c r="B526" s="22" t="s">
        <v>106</v>
      </c>
      <c r="C526" s="22" t="s">
        <v>116</v>
      </c>
      <c r="D526" s="15" t="str">
        <f>VLOOKUP(Tabla1[[#This Row],[Prog.]],Hoja2!B:C,2,FALSE)</f>
        <v>Tesorería y recaudación</v>
      </c>
      <c r="E526" s="16" t="str">
        <f t="shared" si="16"/>
        <v>1</v>
      </c>
      <c r="F526" s="16" t="str">
        <f t="shared" si="17"/>
        <v>13</v>
      </c>
      <c r="G526" s="18">
        <v>13000</v>
      </c>
      <c r="H526" s="19" t="s">
        <v>410</v>
      </c>
      <c r="I526" s="20">
        <v>25831</v>
      </c>
      <c r="J526" s="20">
        <v>0</v>
      </c>
      <c r="K526" s="20">
        <v>25831</v>
      </c>
      <c r="L526" s="20">
        <v>25000</v>
      </c>
      <c r="M526" s="20">
        <v>25000</v>
      </c>
      <c r="N526" s="20">
        <v>18558.740000000002</v>
      </c>
      <c r="O526" s="20">
        <v>18558.740000000002</v>
      </c>
    </row>
    <row r="527" spans="1:15" x14ac:dyDescent="0.25">
      <c r="A527" s="14" t="str">
        <f>MID(Tabla1[[#This Row],[Org 2]],1,2)</f>
        <v>04</v>
      </c>
      <c r="B527" s="22" t="s">
        <v>106</v>
      </c>
      <c r="C527" s="22" t="s">
        <v>116</v>
      </c>
      <c r="D527" s="15" t="str">
        <f>VLOOKUP(Tabla1[[#This Row],[Prog.]],Hoja2!B:C,2,FALSE)</f>
        <v>Tesorería y recaudación</v>
      </c>
      <c r="E527" s="16" t="str">
        <f t="shared" si="16"/>
        <v>1</v>
      </c>
      <c r="F527" s="16" t="str">
        <f t="shared" si="17"/>
        <v>13</v>
      </c>
      <c r="G527" s="18">
        <v>13001</v>
      </c>
      <c r="H527" s="19" t="s">
        <v>490</v>
      </c>
      <c r="I527" s="20">
        <v>1500</v>
      </c>
      <c r="J527" s="20">
        <v>0</v>
      </c>
      <c r="K527" s="20">
        <v>1500</v>
      </c>
      <c r="L527" s="20">
        <v>0</v>
      </c>
      <c r="M527" s="20">
        <v>0</v>
      </c>
      <c r="N527" s="20">
        <v>0</v>
      </c>
      <c r="O527" s="20">
        <v>0</v>
      </c>
    </row>
    <row r="528" spans="1:15" x14ac:dyDescent="0.25">
      <c r="A528" s="14" t="str">
        <f>MID(Tabla1[[#This Row],[Org 2]],1,2)</f>
        <v>04</v>
      </c>
      <c r="B528" s="22" t="s">
        <v>106</v>
      </c>
      <c r="C528" s="22" t="s">
        <v>116</v>
      </c>
      <c r="D528" s="15" t="str">
        <f>VLOOKUP(Tabla1[[#This Row],[Prog.]],Hoja2!B:C,2,FALSE)</f>
        <v>Tesorería y recaudación</v>
      </c>
      <c r="E528" s="16" t="str">
        <f t="shared" si="16"/>
        <v>1</v>
      </c>
      <c r="F528" s="16" t="str">
        <f t="shared" si="17"/>
        <v>13</v>
      </c>
      <c r="G528" s="18">
        <v>13002</v>
      </c>
      <c r="H528" s="19" t="s">
        <v>419</v>
      </c>
      <c r="I528" s="20">
        <v>26474</v>
      </c>
      <c r="J528" s="20">
        <v>0</v>
      </c>
      <c r="K528" s="20">
        <v>26474</v>
      </c>
      <c r="L528" s="20">
        <v>26217.82</v>
      </c>
      <c r="M528" s="20">
        <v>26217.82</v>
      </c>
      <c r="N528" s="20">
        <v>19261.87</v>
      </c>
      <c r="O528" s="20">
        <v>19261.87</v>
      </c>
    </row>
    <row r="529" spans="1:15" x14ac:dyDescent="0.25">
      <c r="A529" s="14" t="str">
        <f>MID(Tabla1[[#This Row],[Org 2]],1,2)</f>
        <v>04</v>
      </c>
      <c r="B529" s="22" t="s">
        <v>106</v>
      </c>
      <c r="C529" s="22" t="s">
        <v>116</v>
      </c>
      <c r="D529" s="15" t="str">
        <f>VLOOKUP(Tabla1[[#This Row],[Prog.]],Hoja2!B:C,2,FALSE)</f>
        <v>Tesorería y recaudación</v>
      </c>
      <c r="E529" s="16" t="str">
        <f t="shared" si="16"/>
        <v>1</v>
      </c>
      <c r="F529" s="16" t="str">
        <f t="shared" si="17"/>
        <v>13</v>
      </c>
      <c r="G529" s="18">
        <v>131</v>
      </c>
      <c r="H529" s="19" t="s">
        <v>420</v>
      </c>
      <c r="I529" s="20">
        <v>10000</v>
      </c>
      <c r="J529" s="20">
        <v>0</v>
      </c>
      <c r="K529" s="20">
        <v>10000</v>
      </c>
      <c r="L529" s="20">
        <v>8000</v>
      </c>
      <c r="M529" s="20">
        <v>8000</v>
      </c>
      <c r="N529" s="20">
        <v>2695.73</v>
      </c>
      <c r="O529" s="20">
        <v>2695.73</v>
      </c>
    </row>
    <row r="530" spans="1:15" x14ac:dyDescent="0.25">
      <c r="A530" s="14" t="str">
        <f>MID(Tabla1[[#This Row],[Org 2]],1,2)</f>
        <v>04</v>
      </c>
      <c r="B530" s="22" t="s">
        <v>106</v>
      </c>
      <c r="C530" s="22" t="s">
        <v>116</v>
      </c>
      <c r="D530" s="15" t="str">
        <f>VLOOKUP(Tabla1[[#This Row],[Prog.]],Hoja2!B:C,2,FALSE)</f>
        <v>Tesorería y recaudación</v>
      </c>
      <c r="E530" s="16" t="str">
        <f t="shared" si="16"/>
        <v>1</v>
      </c>
      <c r="F530" s="16" t="str">
        <f t="shared" si="17"/>
        <v>15</v>
      </c>
      <c r="G530" s="18">
        <v>151</v>
      </c>
      <c r="H530" s="19" t="s">
        <v>487</v>
      </c>
      <c r="I530" s="20">
        <v>3000</v>
      </c>
      <c r="J530" s="20">
        <v>0</v>
      </c>
      <c r="K530" s="20">
        <v>3000</v>
      </c>
      <c r="L530" s="20">
        <v>0</v>
      </c>
      <c r="M530" s="20">
        <v>0</v>
      </c>
      <c r="N530" s="20">
        <v>0</v>
      </c>
      <c r="O530" s="20">
        <v>0</v>
      </c>
    </row>
    <row r="531" spans="1:15" x14ac:dyDescent="0.25">
      <c r="A531" s="14" t="str">
        <f>MID(Tabla1[[#This Row],[Org 2]],1,2)</f>
        <v>04</v>
      </c>
      <c r="B531" s="22" t="s">
        <v>106</v>
      </c>
      <c r="C531" s="22" t="s">
        <v>116</v>
      </c>
      <c r="D531" s="15" t="str">
        <f>VLOOKUP(Tabla1[[#This Row],[Prog.]],Hoja2!B:C,2,FALSE)</f>
        <v>Tesorería y recaudación</v>
      </c>
      <c r="E531" s="16" t="str">
        <f t="shared" si="16"/>
        <v>2</v>
      </c>
      <c r="F531" s="16" t="str">
        <f t="shared" si="17"/>
        <v>20</v>
      </c>
      <c r="G531" s="18">
        <v>203</v>
      </c>
      <c r="H531" s="19" t="s">
        <v>422</v>
      </c>
      <c r="I531" s="20">
        <v>0</v>
      </c>
      <c r="J531" s="20">
        <v>6500</v>
      </c>
      <c r="K531" s="20">
        <v>6500</v>
      </c>
      <c r="L531" s="20">
        <v>4000</v>
      </c>
      <c r="M531" s="20">
        <v>4000</v>
      </c>
      <c r="N531" s="20">
        <v>1216.27</v>
      </c>
      <c r="O531" s="20">
        <v>1216.27</v>
      </c>
    </row>
    <row r="532" spans="1:15" x14ac:dyDescent="0.25">
      <c r="A532" s="14" t="str">
        <f>MID(Tabla1[[#This Row],[Org 2]],1,2)</f>
        <v>04</v>
      </c>
      <c r="B532" s="22" t="s">
        <v>106</v>
      </c>
      <c r="C532" s="22" t="s">
        <v>116</v>
      </c>
      <c r="D532" s="15" t="str">
        <f>VLOOKUP(Tabla1[[#This Row],[Prog.]],Hoja2!B:C,2,FALSE)</f>
        <v>Tesorería y recaudación</v>
      </c>
      <c r="E532" s="16" t="str">
        <f t="shared" si="16"/>
        <v>2</v>
      </c>
      <c r="F532" s="16" t="str">
        <f t="shared" si="17"/>
        <v>21</v>
      </c>
      <c r="G532" s="18">
        <v>213</v>
      </c>
      <c r="H532" s="19" t="s">
        <v>425</v>
      </c>
      <c r="I532" s="20">
        <v>7500</v>
      </c>
      <c r="J532" s="20">
        <v>-6500</v>
      </c>
      <c r="K532" s="20">
        <v>1000</v>
      </c>
      <c r="L532" s="20">
        <v>1000</v>
      </c>
      <c r="M532" s="20">
        <v>1000</v>
      </c>
      <c r="N532" s="20">
        <v>294.67</v>
      </c>
      <c r="O532" s="20">
        <v>294.67</v>
      </c>
    </row>
    <row r="533" spans="1:15" x14ac:dyDescent="0.25">
      <c r="A533" s="14" t="str">
        <f>MID(Tabla1[[#This Row],[Org 2]],1,2)</f>
        <v>04</v>
      </c>
      <c r="B533" s="22" t="s">
        <v>106</v>
      </c>
      <c r="C533" s="22" t="s">
        <v>116</v>
      </c>
      <c r="D533" s="15" t="str">
        <f>VLOOKUP(Tabla1[[#This Row],[Prog.]],Hoja2!B:C,2,FALSE)</f>
        <v>Tesorería y recaudación</v>
      </c>
      <c r="E533" s="16" t="str">
        <f t="shared" si="16"/>
        <v>2</v>
      </c>
      <c r="F533" s="16" t="str">
        <f t="shared" si="17"/>
        <v>22</v>
      </c>
      <c r="G533" s="18">
        <v>22000</v>
      </c>
      <c r="H533" s="19" t="s">
        <v>427</v>
      </c>
      <c r="I533" s="20">
        <v>1000</v>
      </c>
      <c r="J533" s="20">
        <v>0</v>
      </c>
      <c r="K533" s="20">
        <v>1000</v>
      </c>
      <c r="L533" s="20">
        <v>0</v>
      </c>
      <c r="M533" s="20">
        <v>0</v>
      </c>
      <c r="N533" s="20">
        <v>0</v>
      </c>
      <c r="O533" s="20">
        <v>0</v>
      </c>
    </row>
    <row r="534" spans="1:15" x14ac:dyDescent="0.25">
      <c r="A534" s="14" t="str">
        <f>MID(Tabla1[[#This Row],[Org 2]],1,2)</f>
        <v>04</v>
      </c>
      <c r="B534" s="22" t="s">
        <v>106</v>
      </c>
      <c r="C534" s="22" t="s">
        <v>116</v>
      </c>
      <c r="D534" s="15" t="str">
        <f>VLOOKUP(Tabla1[[#This Row],[Prog.]],Hoja2!B:C,2,FALSE)</f>
        <v>Tesorería y recaudación</v>
      </c>
      <c r="E534" s="16" t="str">
        <f t="shared" si="16"/>
        <v>2</v>
      </c>
      <c r="F534" s="16" t="str">
        <f t="shared" si="17"/>
        <v>22</v>
      </c>
      <c r="G534" s="18">
        <v>22699</v>
      </c>
      <c r="H534" s="19" t="s">
        <v>437</v>
      </c>
      <c r="I534" s="20">
        <v>87800</v>
      </c>
      <c r="J534" s="20">
        <v>0</v>
      </c>
      <c r="K534" s="20">
        <v>87800</v>
      </c>
      <c r="L534" s="20">
        <v>53194.28</v>
      </c>
      <c r="M534" s="20">
        <v>53194.28</v>
      </c>
      <c r="N534" s="20">
        <v>38684.54</v>
      </c>
      <c r="O534" s="20">
        <v>36079.599999999999</v>
      </c>
    </row>
    <row r="535" spans="1:15" x14ac:dyDescent="0.25">
      <c r="A535" s="14" t="str">
        <f>MID(Tabla1[[#This Row],[Org 2]],1,2)</f>
        <v>04</v>
      </c>
      <c r="B535" s="22" t="s">
        <v>106</v>
      </c>
      <c r="C535" s="22" t="s">
        <v>116</v>
      </c>
      <c r="D535" s="15" t="str">
        <f>VLOOKUP(Tabla1[[#This Row],[Prog.]],Hoja2!B:C,2,FALSE)</f>
        <v>Tesorería y recaudación</v>
      </c>
      <c r="E535" s="16" t="str">
        <f t="shared" si="16"/>
        <v>2</v>
      </c>
      <c r="F535" s="16" t="str">
        <f t="shared" si="17"/>
        <v>23</v>
      </c>
      <c r="G535" s="18">
        <v>23020</v>
      </c>
      <c r="H535" s="19" t="s">
        <v>441</v>
      </c>
      <c r="I535" s="20">
        <v>1000</v>
      </c>
      <c r="J535" s="20">
        <v>0</v>
      </c>
      <c r="K535" s="20">
        <v>1000</v>
      </c>
      <c r="L535" s="20">
        <v>0</v>
      </c>
      <c r="M535" s="20">
        <v>0</v>
      </c>
      <c r="N535" s="20">
        <v>0</v>
      </c>
      <c r="O535" s="20">
        <v>0</v>
      </c>
    </row>
    <row r="536" spans="1:15" x14ac:dyDescent="0.25">
      <c r="A536" s="14" t="str">
        <f>MID(Tabla1[[#This Row],[Org 2]],1,2)</f>
        <v>04</v>
      </c>
      <c r="B536" s="22" t="s">
        <v>106</v>
      </c>
      <c r="C536" s="22" t="s">
        <v>116</v>
      </c>
      <c r="D536" s="15" t="str">
        <f>VLOOKUP(Tabla1[[#This Row],[Prog.]],Hoja2!B:C,2,FALSE)</f>
        <v>Tesorería y recaudación</v>
      </c>
      <c r="E536" s="16" t="str">
        <f t="shared" si="16"/>
        <v>2</v>
      </c>
      <c r="F536" s="16" t="str">
        <f t="shared" si="17"/>
        <v>23</v>
      </c>
      <c r="G536" s="18">
        <v>23120</v>
      </c>
      <c r="H536" s="19" t="s">
        <v>442</v>
      </c>
      <c r="I536" s="20">
        <v>600</v>
      </c>
      <c r="J536" s="20">
        <v>0</v>
      </c>
      <c r="K536" s="20">
        <v>600</v>
      </c>
      <c r="L536" s="20">
        <v>0</v>
      </c>
      <c r="M536" s="20">
        <v>0</v>
      </c>
      <c r="N536" s="20">
        <v>0</v>
      </c>
      <c r="O536" s="20">
        <v>0</v>
      </c>
    </row>
    <row r="537" spans="1:15" x14ac:dyDescent="0.25">
      <c r="A537" s="14" t="str">
        <f>MID(Tabla1[[#This Row],[Org 2]],1,2)</f>
        <v>04</v>
      </c>
      <c r="B537" s="22" t="s">
        <v>106</v>
      </c>
      <c r="C537" s="22" t="s">
        <v>116</v>
      </c>
      <c r="D537" s="15" t="str">
        <f>VLOOKUP(Tabla1[[#This Row],[Prog.]],Hoja2!B:C,2,FALSE)</f>
        <v>Tesorería y recaudación</v>
      </c>
      <c r="E537" s="16" t="str">
        <f t="shared" si="16"/>
        <v>2</v>
      </c>
      <c r="F537" s="16" t="str">
        <f t="shared" si="17"/>
        <v>23</v>
      </c>
      <c r="G537" s="18">
        <v>233</v>
      </c>
      <c r="H537" s="19" t="s">
        <v>443</v>
      </c>
      <c r="I537" s="20">
        <v>1450</v>
      </c>
      <c r="J537" s="20">
        <v>0</v>
      </c>
      <c r="K537" s="20">
        <v>1450</v>
      </c>
      <c r="L537" s="20">
        <v>0</v>
      </c>
      <c r="M537" s="20">
        <v>0</v>
      </c>
      <c r="N537" s="20">
        <v>0</v>
      </c>
      <c r="O537" s="20">
        <v>0</v>
      </c>
    </row>
    <row r="538" spans="1:15" x14ac:dyDescent="0.25">
      <c r="A538" s="14" t="str">
        <f>MID(Tabla1[[#This Row],[Org 2]],1,2)</f>
        <v>05</v>
      </c>
      <c r="B538" s="22" t="s">
        <v>117</v>
      </c>
      <c r="C538" s="22" t="s">
        <v>118</v>
      </c>
      <c r="D538" s="15" t="str">
        <f>VLOOKUP(Tabla1[[#This Row],[Prog.]],Hoja2!B:C,2,FALSE)</f>
        <v>Dirección del área de comercio, mercados y consumo</v>
      </c>
      <c r="E538" s="16" t="str">
        <f t="shared" si="16"/>
        <v>1</v>
      </c>
      <c r="F538" s="16" t="str">
        <f t="shared" si="17"/>
        <v>12</v>
      </c>
      <c r="G538" s="18">
        <v>12000</v>
      </c>
      <c r="H538" s="19" t="s">
        <v>411</v>
      </c>
      <c r="I538" s="20">
        <v>54263</v>
      </c>
      <c r="J538" s="20">
        <v>0</v>
      </c>
      <c r="K538" s="20">
        <v>54263</v>
      </c>
      <c r="L538" s="20">
        <v>36000</v>
      </c>
      <c r="M538" s="20">
        <v>36000</v>
      </c>
      <c r="N538" s="20">
        <v>23907.94</v>
      </c>
      <c r="O538" s="20">
        <v>23907.94</v>
      </c>
    </row>
    <row r="539" spans="1:15" x14ac:dyDescent="0.25">
      <c r="A539" s="14" t="str">
        <f>MID(Tabla1[[#This Row],[Org 2]],1,2)</f>
        <v>05</v>
      </c>
      <c r="B539" s="22" t="s">
        <v>117</v>
      </c>
      <c r="C539" s="22" t="s">
        <v>118</v>
      </c>
      <c r="D539" s="15" t="str">
        <f>VLOOKUP(Tabla1[[#This Row],[Prog.]],Hoja2!B:C,2,FALSE)</f>
        <v>Dirección del área de comercio, mercados y consumo</v>
      </c>
      <c r="E539" s="16" t="str">
        <f t="shared" si="16"/>
        <v>1</v>
      </c>
      <c r="F539" s="16" t="str">
        <f t="shared" si="17"/>
        <v>12</v>
      </c>
      <c r="G539" s="18">
        <v>12001</v>
      </c>
      <c r="H539" s="19" t="s">
        <v>412</v>
      </c>
      <c r="I539" s="20">
        <v>15905</v>
      </c>
      <c r="J539" s="20">
        <v>0</v>
      </c>
      <c r="K539" s="20">
        <v>15905</v>
      </c>
      <c r="L539" s="20">
        <v>15000</v>
      </c>
      <c r="M539" s="20">
        <v>15000</v>
      </c>
      <c r="N539" s="20">
        <v>10470.99</v>
      </c>
      <c r="O539" s="20">
        <v>10470.99</v>
      </c>
    </row>
    <row r="540" spans="1:15" x14ac:dyDescent="0.25">
      <c r="A540" s="14" t="str">
        <f>MID(Tabla1[[#This Row],[Org 2]],1,2)</f>
        <v>05</v>
      </c>
      <c r="B540" s="22" t="s">
        <v>117</v>
      </c>
      <c r="C540" s="22" t="s">
        <v>118</v>
      </c>
      <c r="D540" s="15" t="str">
        <f>VLOOKUP(Tabla1[[#This Row],[Prog.]],Hoja2!B:C,2,FALSE)</f>
        <v>Dirección del área de comercio, mercados y consumo</v>
      </c>
      <c r="E540" s="16" t="str">
        <f t="shared" si="16"/>
        <v>1</v>
      </c>
      <c r="F540" s="16" t="str">
        <f t="shared" si="17"/>
        <v>12</v>
      </c>
      <c r="G540" s="18">
        <v>12003</v>
      </c>
      <c r="H540" s="19" t="s">
        <v>413</v>
      </c>
      <c r="I540" s="20">
        <v>24363</v>
      </c>
      <c r="J540" s="20">
        <v>0</v>
      </c>
      <c r="K540" s="20">
        <v>24363</v>
      </c>
      <c r="L540" s="20">
        <v>24000</v>
      </c>
      <c r="M540" s="20">
        <v>24000</v>
      </c>
      <c r="N540" s="20">
        <v>11944.08</v>
      </c>
      <c r="O540" s="20">
        <v>11944.08</v>
      </c>
    </row>
    <row r="541" spans="1:15" x14ac:dyDescent="0.25">
      <c r="A541" s="14" t="str">
        <f>MID(Tabla1[[#This Row],[Org 2]],1,2)</f>
        <v>05</v>
      </c>
      <c r="B541" s="22" t="s">
        <v>117</v>
      </c>
      <c r="C541" s="22" t="s">
        <v>118</v>
      </c>
      <c r="D541" s="15" t="str">
        <f>VLOOKUP(Tabla1[[#This Row],[Prog.]],Hoja2!B:C,2,FALSE)</f>
        <v>Dirección del área de comercio, mercados y consumo</v>
      </c>
      <c r="E541" s="16" t="str">
        <f t="shared" si="16"/>
        <v>1</v>
      </c>
      <c r="F541" s="16" t="str">
        <f t="shared" si="17"/>
        <v>12</v>
      </c>
      <c r="G541" s="18">
        <v>12004</v>
      </c>
      <c r="H541" s="19" t="s">
        <v>414</v>
      </c>
      <c r="I541" s="20">
        <v>10326</v>
      </c>
      <c r="J541" s="20">
        <v>0</v>
      </c>
      <c r="K541" s="20">
        <v>10326</v>
      </c>
      <c r="L541" s="20">
        <v>9000</v>
      </c>
      <c r="M541" s="20">
        <v>9000</v>
      </c>
      <c r="N541" s="20">
        <v>5551.03</v>
      </c>
      <c r="O541" s="20">
        <v>5551.03</v>
      </c>
    </row>
    <row r="542" spans="1:15" x14ac:dyDescent="0.25">
      <c r="A542" s="14" t="str">
        <f>MID(Tabla1[[#This Row],[Org 2]],1,2)</f>
        <v>05</v>
      </c>
      <c r="B542" s="22" t="s">
        <v>117</v>
      </c>
      <c r="C542" s="22" t="s">
        <v>118</v>
      </c>
      <c r="D542" s="15" t="str">
        <f>VLOOKUP(Tabla1[[#This Row],[Prog.]],Hoja2!B:C,2,FALSE)</f>
        <v>Dirección del área de comercio, mercados y consumo</v>
      </c>
      <c r="E542" s="16" t="str">
        <f t="shared" si="16"/>
        <v>1</v>
      </c>
      <c r="F542" s="16" t="str">
        <f t="shared" si="17"/>
        <v>12</v>
      </c>
      <c r="G542" s="18">
        <v>12006</v>
      </c>
      <c r="H542" s="19" t="s">
        <v>415</v>
      </c>
      <c r="I542" s="20">
        <v>30466</v>
      </c>
      <c r="J542" s="20">
        <v>0</v>
      </c>
      <c r="K542" s="20">
        <v>30466</v>
      </c>
      <c r="L542" s="20">
        <v>30000</v>
      </c>
      <c r="M542" s="20">
        <v>30000</v>
      </c>
      <c r="N542" s="20">
        <v>19993.060000000001</v>
      </c>
      <c r="O542" s="20">
        <v>19993.060000000001</v>
      </c>
    </row>
    <row r="543" spans="1:15" x14ac:dyDescent="0.25">
      <c r="A543" s="14" t="str">
        <f>MID(Tabla1[[#This Row],[Org 2]],1,2)</f>
        <v>05</v>
      </c>
      <c r="B543" s="22" t="s">
        <v>117</v>
      </c>
      <c r="C543" s="22" t="s">
        <v>118</v>
      </c>
      <c r="D543" s="15" t="str">
        <f>VLOOKUP(Tabla1[[#This Row],[Prog.]],Hoja2!B:C,2,FALSE)</f>
        <v>Dirección del área de comercio, mercados y consumo</v>
      </c>
      <c r="E543" s="16" t="str">
        <f t="shared" si="16"/>
        <v>1</v>
      </c>
      <c r="F543" s="16" t="str">
        <f t="shared" si="17"/>
        <v>12</v>
      </c>
      <c r="G543" s="18">
        <v>12100</v>
      </c>
      <c r="H543" s="19" t="s">
        <v>416</v>
      </c>
      <c r="I543" s="20">
        <v>73158</v>
      </c>
      <c r="J543" s="20">
        <v>0</v>
      </c>
      <c r="K543" s="20">
        <v>73158</v>
      </c>
      <c r="L543" s="20">
        <v>62820</v>
      </c>
      <c r="M543" s="20">
        <v>62820</v>
      </c>
      <c r="N543" s="20">
        <v>39183.72</v>
      </c>
      <c r="O543" s="20">
        <v>39183.72</v>
      </c>
    </row>
    <row r="544" spans="1:15" x14ac:dyDescent="0.25">
      <c r="A544" s="14" t="str">
        <f>MID(Tabla1[[#This Row],[Org 2]],1,2)</f>
        <v>05</v>
      </c>
      <c r="B544" s="22" t="s">
        <v>117</v>
      </c>
      <c r="C544" s="22" t="s">
        <v>118</v>
      </c>
      <c r="D544" s="15" t="str">
        <f>VLOOKUP(Tabla1[[#This Row],[Prog.]],Hoja2!B:C,2,FALSE)</f>
        <v>Dirección del área de comercio, mercados y consumo</v>
      </c>
      <c r="E544" s="16" t="str">
        <f t="shared" si="16"/>
        <v>1</v>
      </c>
      <c r="F544" s="16" t="str">
        <f t="shared" si="17"/>
        <v>12</v>
      </c>
      <c r="G544" s="18">
        <v>12101</v>
      </c>
      <c r="H544" s="19" t="s">
        <v>417</v>
      </c>
      <c r="I544" s="20">
        <v>183628</v>
      </c>
      <c r="J544" s="20">
        <v>0</v>
      </c>
      <c r="K544" s="20">
        <v>183628</v>
      </c>
      <c r="L544" s="20">
        <v>179240</v>
      </c>
      <c r="M544" s="20">
        <v>179240</v>
      </c>
      <c r="N544" s="20">
        <v>110965.72</v>
      </c>
      <c r="O544" s="20">
        <v>110965.72</v>
      </c>
    </row>
    <row r="545" spans="1:15" x14ac:dyDescent="0.25">
      <c r="A545" s="14" t="str">
        <f>MID(Tabla1[[#This Row],[Org 2]],1,2)</f>
        <v>05</v>
      </c>
      <c r="B545" s="22" t="s">
        <v>117</v>
      </c>
      <c r="C545" s="22" t="s">
        <v>118</v>
      </c>
      <c r="D545" s="15" t="str">
        <f>VLOOKUP(Tabla1[[#This Row],[Prog.]],Hoja2!B:C,2,FALSE)</f>
        <v>Dirección del área de comercio, mercados y consumo</v>
      </c>
      <c r="E545" s="16" t="str">
        <f t="shared" si="16"/>
        <v>1</v>
      </c>
      <c r="F545" s="16" t="str">
        <f t="shared" si="17"/>
        <v>12</v>
      </c>
      <c r="G545" s="18">
        <v>12103</v>
      </c>
      <c r="H545" s="19" t="s">
        <v>418</v>
      </c>
      <c r="I545" s="20">
        <v>12978</v>
      </c>
      <c r="J545" s="20">
        <v>0</v>
      </c>
      <c r="K545" s="20">
        <v>12978</v>
      </c>
      <c r="L545" s="20">
        <v>12676</v>
      </c>
      <c r="M545" s="20">
        <v>12676</v>
      </c>
      <c r="N545" s="20">
        <v>10303.76</v>
      </c>
      <c r="O545" s="20">
        <v>10303.76</v>
      </c>
    </row>
    <row r="546" spans="1:15" x14ac:dyDescent="0.25">
      <c r="A546" s="14" t="str">
        <f>MID(Tabla1[[#This Row],[Org 2]],1,2)</f>
        <v>05</v>
      </c>
      <c r="B546" s="22" t="s">
        <v>117</v>
      </c>
      <c r="C546" s="22" t="s">
        <v>118</v>
      </c>
      <c r="D546" s="15" t="str">
        <f>VLOOKUP(Tabla1[[#This Row],[Prog.]],Hoja2!B:C,2,FALSE)</f>
        <v>Dirección del área de comercio, mercados y consumo</v>
      </c>
      <c r="E546" s="16" t="str">
        <f t="shared" si="16"/>
        <v>2</v>
      </c>
      <c r="F546" s="16" t="str">
        <f t="shared" si="17"/>
        <v>20</v>
      </c>
      <c r="G546" s="18">
        <v>203</v>
      </c>
      <c r="H546" s="19" t="s">
        <v>422</v>
      </c>
      <c r="I546" s="20">
        <v>3000</v>
      </c>
      <c r="J546" s="20">
        <v>0</v>
      </c>
      <c r="K546" s="20">
        <v>3000</v>
      </c>
      <c r="L546" s="20">
        <v>1957</v>
      </c>
      <c r="M546" s="20">
        <v>1957</v>
      </c>
      <c r="N546" s="20">
        <v>356.79</v>
      </c>
      <c r="O546" s="20">
        <v>356.79</v>
      </c>
    </row>
    <row r="547" spans="1:15" x14ac:dyDescent="0.25">
      <c r="A547" s="14" t="str">
        <f>MID(Tabla1[[#This Row],[Org 2]],1,2)</f>
        <v>05</v>
      </c>
      <c r="B547" s="22" t="s">
        <v>117</v>
      </c>
      <c r="C547" s="22" t="s">
        <v>118</v>
      </c>
      <c r="D547" s="15" t="str">
        <f>VLOOKUP(Tabla1[[#This Row],[Prog.]],Hoja2!B:C,2,FALSE)</f>
        <v>Dirección del área de comercio, mercados y consumo</v>
      </c>
      <c r="E547" s="16" t="str">
        <f t="shared" si="16"/>
        <v>2</v>
      </c>
      <c r="F547" s="16" t="str">
        <f t="shared" si="17"/>
        <v>23</v>
      </c>
      <c r="G547" s="18">
        <v>23010</v>
      </c>
      <c r="H547" s="19" t="s">
        <v>485</v>
      </c>
      <c r="I547" s="20">
        <v>300</v>
      </c>
      <c r="J547" s="20">
        <v>0</v>
      </c>
      <c r="K547" s="20">
        <v>300</v>
      </c>
      <c r="L547" s="20">
        <v>0</v>
      </c>
      <c r="M547" s="20">
        <v>0</v>
      </c>
      <c r="N547" s="20">
        <v>0</v>
      </c>
      <c r="O547" s="20">
        <v>0</v>
      </c>
    </row>
    <row r="548" spans="1:15" x14ac:dyDescent="0.25">
      <c r="A548" s="14" t="str">
        <f>MID(Tabla1[[#This Row],[Org 2]],1,2)</f>
        <v>05</v>
      </c>
      <c r="B548" s="22" t="s">
        <v>117</v>
      </c>
      <c r="C548" s="22" t="s">
        <v>118</v>
      </c>
      <c r="D548" s="15" t="str">
        <f>VLOOKUP(Tabla1[[#This Row],[Prog.]],Hoja2!B:C,2,FALSE)</f>
        <v>Dirección del área de comercio, mercados y consumo</v>
      </c>
      <c r="E548" s="16" t="str">
        <f t="shared" si="16"/>
        <v>2</v>
      </c>
      <c r="F548" s="16" t="str">
        <f t="shared" si="17"/>
        <v>23</v>
      </c>
      <c r="G548" s="18">
        <v>23020</v>
      </c>
      <c r="H548" s="19" t="s">
        <v>441</v>
      </c>
      <c r="I548" s="20">
        <v>600</v>
      </c>
      <c r="J548" s="20">
        <v>0</v>
      </c>
      <c r="K548" s="20">
        <v>600</v>
      </c>
      <c r="L548" s="20">
        <v>0</v>
      </c>
      <c r="M548" s="20">
        <v>0</v>
      </c>
      <c r="N548" s="20">
        <v>0</v>
      </c>
      <c r="O548" s="20">
        <v>0</v>
      </c>
    </row>
    <row r="549" spans="1:15" x14ac:dyDescent="0.25">
      <c r="A549" s="14" t="str">
        <f>MID(Tabla1[[#This Row],[Org 2]],1,2)</f>
        <v>05</v>
      </c>
      <c r="B549" s="22" t="s">
        <v>117</v>
      </c>
      <c r="C549" s="22" t="s">
        <v>118</v>
      </c>
      <c r="D549" s="15" t="str">
        <f>VLOOKUP(Tabla1[[#This Row],[Prog.]],Hoja2!B:C,2,FALSE)</f>
        <v>Dirección del área de comercio, mercados y consumo</v>
      </c>
      <c r="E549" s="16" t="str">
        <f t="shared" si="16"/>
        <v>2</v>
      </c>
      <c r="F549" s="16" t="str">
        <f t="shared" si="17"/>
        <v>23</v>
      </c>
      <c r="G549" s="18">
        <v>23110</v>
      </c>
      <c r="H549" s="19" t="s">
        <v>485</v>
      </c>
      <c r="I549" s="20">
        <v>0</v>
      </c>
      <c r="J549" s="20">
        <v>991.08</v>
      </c>
      <c r="K549" s="20">
        <v>991.08</v>
      </c>
      <c r="L549" s="20">
        <v>991.08</v>
      </c>
      <c r="M549" s="20">
        <v>991.08</v>
      </c>
      <c r="N549" s="20">
        <v>991.08</v>
      </c>
      <c r="O549" s="20">
        <v>991.08</v>
      </c>
    </row>
    <row r="550" spans="1:15" x14ac:dyDescent="0.25">
      <c r="A550" s="14" t="str">
        <f>MID(Tabla1[[#This Row],[Org 2]],1,2)</f>
        <v>05</v>
      </c>
      <c r="B550" s="22" t="s">
        <v>117</v>
      </c>
      <c r="C550" s="22" t="s">
        <v>118</v>
      </c>
      <c r="D550" s="15" t="str">
        <f>VLOOKUP(Tabla1[[#This Row],[Prog.]],Hoja2!B:C,2,FALSE)</f>
        <v>Dirección del área de comercio, mercados y consumo</v>
      </c>
      <c r="E550" s="16" t="str">
        <f t="shared" si="16"/>
        <v>2</v>
      </c>
      <c r="F550" s="16" t="str">
        <f t="shared" si="17"/>
        <v>23</v>
      </c>
      <c r="G550" s="18">
        <v>23120</v>
      </c>
      <c r="H550" s="19" t="s">
        <v>442</v>
      </c>
      <c r="I550" s="20">
        <v>600</v>
      </c>
      <c r="J550" s="20">
        <v>0</v>
      </c>
      <c r="K550" s="20">
        <v>600</v>
      </c>
      <c r="L550" s="20">
        <v>0</v>
      </c>
      <c r="M550" s="20">
        <v>0</v>
      </c>
      <c r="N550" s="20">
        <v>0</v>
      </c>
      <c r="O550" s="20">
        <v>0</v>
      </c>
    </row>
    <row r="551" spans="1:15" x14ac:dyDescent="0.25">
      <c r="A551" s="14" t="str">
        <f>MID(Tabla1[[#This Row],[Org 2]],1,2)</f>
        <v>05</v>
      </c>
      <c r="B551" s="22" t="s">
        <v>117</v>
      </c>
      <c r="C551" s="22" t="s">
        <v>118</v>
      </c>
      <c r="D551" s="15" t="str">
        <f>VLOOKUP(Tabla1[[#This Row],[Prog.]],Hoja2!B:C,2,FALSE)</f>
        <v>Dirección del área de comercio, mercados y consumo</v>
      </c>
      <c r="E551" s="16" t="str">
        <f t="shared" si="16"/>
        <v>3</v>
      </c>
      <c r="F551" s="16" t="str">
        <f t="shared" si="17"/>
        <v>35</v>
      </c>
      <c r="G551" s="18">
        <v>352</v>
      </c>
      <c r="H551" s="19" t="s">
        <v>444</v>
      </c>
      <c r="I551" s="20">
        <v>200</v>
      </c>
      <c r="J551" s="20">
        <v>0</v>
      </c>
      <c r="K551" s="20">
        <v>200</v>
      </c>
      <c r="L551" s="20">
        <v>0</v>
      </c>
      <c r="M551" s="20">
        <v>0</v>
      </c>
      <c r="N551" s="20">
        <v>0</v>
      </c>
      <c r="O551" s="20">
        <v>0</v>
      </c>
    </row>
    <row r="552" spans="1:15" x14ac:dyDescent="0.25">
      <c r="A552" s="14" t="str">
        <f>MID(Tabla1[[#This Row],[Org 2]],1,2)</f>
        <v>05</v>
      </c>
      <c r="B552" s="22" t="s">
        <v>117</v>
      </c>
      <c r="C552" s="22" t="s">
        <v>119</v>
      </c>
      <c r="D552" s="15" t="str">
        <f>VLOOKUP(Tabla1[[#This Row],[Prog.]],Hoja2!B:C,2,FALSE)</f>
        <v>Mercados</v>
      </c>
      <c r="E552" s="16" t="str">
        <f t="shared" si="16"/>
        <v>1</v>
      </c>
      <c r="F552" s="16" t="str">
        <f t="shared" si="17"/>
        <v>12</v>
      </c>
      <c r="G552" s="18">
        <v>12000</v>
      </c>
      <c r="H552" s="19" t="s">
        <v>411</v>
      </c>
      <c r="I552" s="20">
        <v>0</v>
      </c>
      <c r="J552" s="20">
        <v>0</v>
      </c>
      <c r="K552" s="20">
        <v>0</v>
      </c>
      <c r="L552" s="20">
        <v>25753</v>
      </c>
      <c r="M552" s="20">
        <v>25753</v>
      </c>
      <c r="N552" s="20">
        <v>11953.97</v>
      </c>
      <c r="O552" s="20">
        <v>11953.97</v>
      </c>
    </row>
    <row r="553" spans="1:15" x14ac:dyDescent="0.25">
      <c r="A553" s="14" t="str">
        <f>MID(Tabla1[[#This Row],[Org 2]],1,2)</f>
        <v>05</v>
      </c>
      <c r="B553" s="22" t="s">
        <v>117</v>
      </c>
      <c r="C553" s="22" t="s">
        <v>119</v>
      </c>
      <c r="D553" s="15" t="str">
        <f>VLOOKUP(Tabla1[[#This Row],[Prog.]],Hoja2!B:C,2,FALSE)</f>
        <v>Mercados</v>
      </c>
      <c r="E553" s="16" t="str">
        <f t="shared" si="16"/>
        <v>1</v>
      </c>
      <c r="F553" s="16" t="str">
        <f t="shared" si="17"/>
        <v>12</v>
      </c>
      <c r="G553" s="18">
        <v>12001</v>
      </c>
      <c r="H553" s="19" t="s">
        <v>412</v>
      </c>
      <c r="I553" s="20">
        <v>47716</v>
      </c>
      <c r="J553" s="20">
        <v>0</v>
      </c>
      <c r="K553" s="20">
        <v>47716</v>
      </c>
      <c r="L553" s="20">
        <v>15000</v>
      </c>
      <c r="M553" s="20">
        <v>15000</v>
      </c>
      <c r="N553" s="20">
        <v>14480.05</v>
      </c>
      <c r="O553" s="20">
        <v>14480.05</v>
      </c>
    </row>
    <row r="554" spans="1:15" x14ac:dyDescent="0.25">
      <c r="A554" s="14" t="str">
        <f>MID(Tabla1[[#This Row],[Org 2]],1,2)</f>
        <v>05</v>
      </c>
      <c r="B554" s="22" t="s">
        <v>117</v>
      </c>
      <c r="C554" s="22" t="s">
        <v>119</v>
      </c>
      <c r="D554" s="15" t="str">
        <f>VLOOKUP(Tabla1[[#This Row],[Prog.]],Hoja2!B:C,2,FALSE)</f>
        <v>Mercados</v>
      </c>
      <c r="E554" s="16" t="str">
        <f t="shared" si="16"/>
        <v>1</v>
      </c>
      <c r="F554" s="16" t="str">
        <f t="shared" si="17"/>
        <v>12</v>
      </c>
      <c r="G554" s="18">
        <v>12003</v>
      </c>
      <c r="H554" s="19" t="s">
        <v>413</v>
      </c>
      <c r="I554" s="20">
        <v>12182</v>
      </c>
      <c r="J554" s="20">
        <v>0</v>
      </c>
      <c r="K554" s="20">
        <v>12182</v>
      </c>
      <c r="L554" s="20">
        <v>12000</v>
      </c>
      <c r="M554" s="20">
        <v>12000</v>
      </c>
      <c r="N554" s="20">
        <v>1553.65</v>
      </c>
      <c r="O554" s="20">
        <v>1553.65</v>
      </c>
    </row>
    <row r="555" spans="1:15" x14ac:dyDescent="0.25">
      <c r="A555" s="14" t="str">
        <f>MID(Tabla1[[#This Row],[Org 2]],1,2)</f>
        <v>05</v>
      </c>
      <c r="B555" s="22" t="s">
        <v>117</v>
      </c>
      <c r="C555" s="22" t="s">
        <v>119</v>
      </c>
      <c r="D555" s="15" t="str">
        <f>VLOOKUP(Tabla1[[#This Row],[Prog.]],Hoja2!B:C,2,FALSE)</f>
        <v>Mercados</v>
      </c>
      <c r="E555" s="16" t="str">
        <f t="shared" si="16"/>
        <v>1</v>
      </c>
      <c r="F555" s="16" t="str">
        <f t="shared" si="17"/>
        <v>12</v>
      </c>
      <c r="G555" s="18">
        <v>12004</v>
      </c>
      <c r="H555" s="19" t="s">
        <v>414</v>
      </c>
      <c r="I555" s="20">
        <v>20651</v>
      </c>
      <c r="J555" s="20">
        <v>0</v>
      </c>
      <c r="K555" s="20">
        <v>20651</v>
      </c>
      <c r="L555" s="20">
        <v>10000</v>
      </c>
      <c r="M555" s="20">
        <v>10000</v>
      </c>
      <c r="N555" s="20">
        <v>4334.03</v>
      </c>
      <c r="O555" s="20">
        <v>4334.03</v>
      </c>
    </row>
    <row r="556" spans="1:15" x14ac:dyDescent="0.25">
      <c r="A556" s="14" t="str">
        <f>MID(Tabla1[[#This Row],[Org 2]],1,2)</f>
        <v>05</v>
      </c>
      <c r="B556" s="22" t="s">
        <v>117</v>
      </c>
      <c r="C556" s="22" t="s">
        <v>119</v>
      </c>
      <c r="D556" s="15" t="str">
        <f>VLOOKUP(Tabla1[[#This Row],[Prog.]],Hoja2!B:C,2,FALSE)</f>
        <v>Mercados</v>
      </c>
      <c r="E556" s="16" t="str">
        <f t="shared" si="16"/>
        <v>1</v>
      </c>
      <c r="F556" s="16" t="str">
        <f t="shared" si="17"/>
        <v>12</v>
      </c>
      <c r="G556" s="18">
        <v>12006</v>
      </c>
      <c r="H556" s="19" t="s">
        <v>415</v>
      </c>
      <c r="I556" s="20">
        <v>12591</v>
      </c>
      <c r="J556" s="20">
        <v>0</v>
      </c>
      <c r="K556" s="20">
        <v>12591</v>
      </c>
      <c r="L556" s="20">
        <v>12000</v>
      </c>
      <c r="M556" s="20">
        <v>12000</v>
      </c>
      <c r="N556" s="20">
        <v>7232.06</v>
      </c>
      <c r="O556" s="20">
        <v>7232.06</v>
      </c>
    </row>
    <row r="557" spans="1:15" x14ac:dyDescent="0.25">
      <c r="A557" s="14" t="str">
        <f>MID(Tabla1[[#This Row],[Org 2]],1,2)</f>
        <v>05</v>
      </c>
      <c r="B557" s="22" t="s">
        <v>117</v>
      </c>
      <c r="C557" s="22" t="s">
        <v>119</v>
      </c>
      <c r="D557" s="15" t="str">
        <f>VLOOKUP(Tabla1[[#This Row],[Prog.]],Hoja2!B:C,2,FALSE)</f>
        <v>Mercados</v>
      </c>
      <c r="E557" s="16" t="str">
        <f t="shared" si="16"/>
        <v>1</v>
      </c>
      <c r="F557" s="16" t="str">
        <f t="shared" si="17"/>
        <v>12</v>
      </c>
      <c r="G557" s="18">
        <v>12100</v>
      </c>
      <c r="H557" s="19" t="s">
        <v>416</v>
      </c>
      <c r="I557" s="20">
        <v>43342</v>
      </c>
      <c r="J557" s="20">
        <v>0</v>
      </c>
      <c r="K557" s="20">
        <v>43342</v>
      </c>
      <c r="L557" s="20">
        <v>24945</v>
      </c>
      <c r="M557" s="20">
        <v>24945</v>
      </c>
      <c r="N557" s="20">
        <v>18128.89</v>
      </c>
      <c r="O557" s="20">
        <v>18128.89</v>
      </c>
    </row>
    <row r="558" spans="1:15" x14ac:dyDescent="0.25">
      <c r="A558" s="14" t="str">
        <f>MID(Tabla1[[#This Row],[Org 2]],1,2)</f>
        <v>05</v>
      </c>
      <c r="B558" s="22" t="s">
        <v>117</v>
      </c>
      <c r="C558" s="22" t="s">
        <v>119</v>
      </c>
      <c r="D558" s="15" t="str">
        <f>VLOOKUP(Tabla1[[#This Row],[Prog.]],Hoja2!B:C,2,FALSE)</f>
        <v>Mercados</v>
      </c>
      <c r="E558" s="16" t="str">
        <f t="shared" si="16"/>
        <v>1</v>
      </c>
      <c r="F558" s="16" t="str">
        <f t="shared" si="17"/>
        <v>12</v>
      </c>
      <c r="G558" s="18">
        <v>12101</v>
      </c>
      <c r="H558" s="19" t="s">
        <v>417</v>
      </c>
      <c r="I558" s="20">
        <v>107722</v>
      </c>
      <c r="J558" s="20">
        <v>0</v>
      </c>
      <c r="K558" s="20">
        <v>107722</v>
      </c>
      <c r="L558" s="20">
        <v>108067</v>
      </c>
      <c r="M558" s="20">
        <v>108067</v>
      </c>
      <c r="N558" s="20">
        <v>77331.3</v>
      </c>
      <c r="O558" s="20">
        <v>77331.3</v>
      </c>
    </row>
    <row r="559" spans="1:15" x14ac:dyDescent="0.25">
      <c r="A559" s="14" t="str">
        <f>MID(Tabla1[[#This Row],[Org 2]],1,2)</f>
        <v>05</v>
      </c>
      <c r="B559" s="22" t="s">
        <v>117</v>
      </c>
      <c r="C559" s="22" t="s">
        <v>119</v>
      </c>
      <c r="D559" s="15" t="str">
        <f>VLOOKUP(Tabla1[[#This Row],[Prog.]],Hoja2!B:C,2,FALSE)</f>
        <v>Mercados</v>
      </c>
      <c r="E559" s="16" t="str">
        <f t="shared" si="16"/>
        <v>1</v>
      </c>
      <c r="F559" s="16" t="str">
        <f t="shared" si="17"/>
        <v>12</v>
      </c>
      <c r="G559" s="18">
        <v>12103</v>
      </c>
      <c r="H559" s="19" t="s">
        <v>418</v>
      </c>
      <c r="I559" s="20">
        <v>5658</v>
      </c>
      <c r="J559" s="20">
        <v>0</v>
      </c>
      <c r="K559" s="20">
        <v>5658</v>
      </c>
      <c r="L559" s="20">
        <v>5338</v>
      </c>
      <c r="M559" s="20">
        <v>5338</v>
      </c>
      <c r="N559" s="20">
        <v>3742.18</v>
      </c>
      <c r="O559" s="20">
        <v>3742.18</v>
      </c>
    </row>
    <row r="560" spans="1:15" x14ac:dyDescent="0.25">
      <c r="A560" s="14" t="str">
        <f>MID(Tabla1[[#This Row],[Org 2]],1,2)</f>
        <v>05</v>
      </c>
      <c r="B560" s="22" t="s">
        <v>117</v>
      </c>
      <c r="C560" s="22" t="s">
        <v>119</v>
      </c>
      <c r="D560" s="15" t="str">
        <f>VLOOKUP(Tabla1[[#This Row],[Prog.]],Hoja2!B:C,2,FALSE)</f>
        <v>Mercados</v>
      </c>
      <c r="E560" s="16" t="str">
        <f t="shared" si="16"/>
        <v>1</v>
      </c>
      <c r="F560" s="16" t="str">
        <f t="shared" si="17"/>
        <v>13</v>
      </c>
      <c r="G560" s="18">
        <v>13000</v>
      </c>
      <c r="H560" s="19" t="s">
        <v>410</v>
      </c>
      <c r="I560" s="20">
        <v>186972</v>
      </c>
      <c r="J560" s="20">
        <v>0</v>
      </c>
      <c r="K560" s="20">
        <v>186972</v>
      </c>
      <c r="L560" s="20">
        <v>117571</v>
      </c>
      <c r="M560" s="20">
        <v>117571</v>
      </c>
      <c r="N560" s="20">
        <v>86512.17</v>
      </c>
      <c r="O560" s="20">
        <v>86512.17</v>
      </c>
    </row>
    <row r="561" spans="1:15" x14ac:dyDescent="0.25">
      <c r="A561" s="14" t="str">
        <f>MID(Tabla1[[#This Row],[Org 2]],1,2)</f>
        <v>05</v>
      </c>
      <c r="B561" s="22" t="s">
        <v>117</v>
      </c>
      <c r="C561" s="22" t="s">
        <v>119</v>
      </c>
      <c r="D561" s="15" t="str">
        <f>VLOOKUP(Tabla1[[#This Row],[Prog.]],Hoja2!B:C,2,FALSE)</f>
        <v>Mercados</v>
      </c>
      <c r="E561" s="16" t="str">
        <f t="shared" si="16"/>
        <v>1</v>
      </c>
      <c r="F561" s="16" t="str">
        <f t="shared" si="17"/>
        <v>13</v>
      </c>
      <c r="G561" s="18">
        <v>13001</v>
      </c>
      <c r="H561" s="19" t="s">
        <v>490</v>
      </c>
      <c r="I561" s="20">
        <v>500</v>
      </c>
      <c r="J561" s="20">
        <v>0</v>
      </c>
      <c r="K561" s="20">
        <v>500</v>
      </c>
      <c r="L561" s="20">
        <v>1261.0999999999999</v>
      </c>
      <c r="M561" s="20">
        <v>1261.0999999999999</v>
      </c>
      <c r="N561" s="20">
        <v>1261.0999999999999</v>
      </c>
      <c r="O561" s="20">
        <v>1261.0999999999999</v>
      </c>
    </row>
    <row r="562" spans="1:15" x14ac:dyDescent="0.25">
      <c r="A562" s="14" t="str">
        <f>MID(Tabla1[[#This Row],[Org 2]],1,2)</f>
        <v>05</v>
      </c>
      <c r="B562" s="22" t="s">
        <v>117</v>
      </c>
      <c r="C562" s="22" t="s">
        <v>119</v>
      </c>
      <c r="D562" s="15" t="str">
        <f>VLOOKUP(Tabla1[[#This Row],[Prog.]],Hoja2!B:C,2,FALSE)</f>
        <v>Mercados</v>
      </c>
      <c r="E562" s="16" t="str">
        <f t="shared" si="16"/>
        <v>1</v>
      </c>
      <c r="F562" s="16" t="str">
        <f t="shared" si="17"/>
        <v>13</v>
      </c>
      <c r="G562" s="18">
        <v>13002</v>
      </c>
      <c r="H562" s="19" t="s">
        <v>419</v>
      </c>
      <c r="I562" s="20">
        <v>175532</v>
      </c>
      <c r="J562" s="20">
        <v>0</v>
      </c>
      <c r="K562" s="20">
        <v>175532</v>
      </c>
      <c r="L562" s="20">
        <v>118792.31</v>
      </c>
      <c r="M562" s="20">
        <v>118792.31</v>
      </c>
      <c r="N562" s="20">
        <v>114787.08</v>
      </c>
      <c r="O562" s="20">
        <v>114787.08</v>
      </c>
    </row>
    <row r="563" spans="1:15" x14ac:dyDescent="0.25">
      <c r="A563" s="14" t="str">
        <f>MID(Tabla1[[#This Row],[Org 2]],1,2)</f>
        <v>05</v>
      </c>
      <c r="B563" s="22" t="s">
        <v>117</v>
      </c>
      <c r="C563" s="22" t="s">
        <v>119</v>
      </c>
      <c r="D563" s="15" t="str">
        <f>VLOOKUP(Tabla1[[#This Row],[Prog.]],Hoja2!B:C,2,FALSE)</f>
        <v>Mercados</v>
      </c>
      <c r="E563" s="16" t="str">
        <f t="shared" si="16"/>
        <v>1</v>
      </c>
      <c r="F563" s="16" t="str">
        <f t="shared" si="17"/>
        <v>13</v>
      </c>
      <c r="G563" s="18">
        <v>131</v>
      </c>
      <c r="H563" s="19" t="s">
        <v>420</v>
      </c>
      <c r="I563" s="20">
        <v>2000</v>
      </c>
      <c r="J563" s="20">
        <v>0</v>
      </c>
      <c r="K563" s="20">
        <v>2000</v>
      </c>
      <c r="L563" s="20">
        <v>20500</v>
      </c>
      <c r="M563" s="20">
        <v>20500</v>
      </c>
      <c r="N563" s="20">
        <v>7236.9</v>
      </c>
      <c r="O563" s="20">
        <v>7236.9</v>
      </c>
    </row>
    <row r="564" spans="1:15" x14ac:dyDescent="0.25">
      <c r="A564" s="14" t="str">
        <f>MID(Tabla1[[#This Row],[Org 2]],1,2)</f>
        <v>05</v>
      </c>
      <c r="B564" s="22" t="s">
        <v>117</v>
      </c>
      <c r="C564" s="22" t="s">
        <v>119</v>
      </c>
      <c r="D564" s="15" t="str">
        <f>VLOOKUP(Tabla1[[#This Row],[Prog.]],Hoja2!B:C,2,FALSE)</f>
        <v>Mercados</v>
      </c>
      <c r="E564" s="16" t="str">
        <f t="shared" si="16"/>
        <v>2</v>
      </c>
      <c r="F564" s="16" t="str">
        <f t="shared" si="17"/>
        <v>20</v>
      </c>
      <c r="G564" s="18">
        <v>202</v>
      </c>
      <c r="H564" s="19" t="s">
        <v>562</v>
      </c>
      <c r="I564" s="20">
        <v>25000</v>
      </c>
      <c r="J564" s="20">
        <v>0</v>
      </c>
      <c r="K564" s="20">
        <v>25000</v>
      </c>
      <c r="L564" s="20">
        <v>24538.799999999999</v>
      </c>
      <c r="M564" s="20">
        <v>24538.799999999999</v>
      </c>
      <c r="N564" s="20">
        <v>14314.3</v>
      </c>
      <c r="O564" s="20">
        <v>14314.3</v>
      </c>
    </row>
    <row r="565" spans="1:15" x14ac:dyDescent="0.25">
      <c r="A565" s="14" t="str">
        <f>MID(Tabla1[[#This Row],[Org 2]],1,2)</f>
        <v>05</v>
      </c>
      <c r="B565" s="22" t="s">
        <v>117</v>
      </c>
      <c r="C565" s="22" t="s">
        <v>119</v>
      </c>
      <c r="D565" s="15" t="str">
        <f>VLOOKUP(Tabla1[[#This Row],[Prog.]],Hoja2!B:C,2,FALSE)</f>
        <v>Mercados</v>
      </c>
      <c r="E565" s="16" t="str">
        <f t="shared" si="16"/>
        <v>2</v>
      </c>
      <c r="F565" s="16" t="str">
        <f t="shared" si="17"/>
        <v>20</v>
      </c>
      <c r="G565" s="18">
        <v>203</v>
      </c>
      <c r="H565" s="19" t="s">
        <v>422</v>
      </c>
      <c r="I565" s="20">
        <v>3150</v>
      </c>
      <c r="J565" s="20">
        <v>0</v>
      </c>
      <c r="K565" s="20">
        <v>3150</v>
      </c>
      <c r="L565" s="20">
        <v>1832</v>
      </c>
      <c r="M565" s="20">
        <v>1832</v>
      </c>
      <c r="N565" s="20">
        <v>437.98</v>
      </c>
      <c r="O565" s="20">
        <v>437.98</v>
      </c>
    </row>
    <row r="566" spans="1:15" x14ac:dyDescent="0.25">
      <c r="A566" s="14" t="str">
        <f>MID(Tabla1[[#This Row],[Org 2]],1,2)</f>
        <v>05</v>
      </c>
      <c r="B566" s="22" t="s">
        <v>117</v>
      </c>
      <c r="C566" s="22" t="s">
        <v>119</v>
      </c>
      <c r="D566" s="15" t="str">
        <f>VLOOKUP(Tabla1[[#This Row],[Prog.]],Hoja2!B:C,2,FALSE)</f>
        <v>Mercados</v>
      </c>
      <c r="E566" s="16" t="str">
        <f t="shared" si="16"/>
        <v>2</v>
      </c>
      <c r="F566" s="16" t="str">
        <f t="shared" si="17"/>
        <v>21</v>
      </c>
      <c r="G566" s="18">
        <v>212</v>
      </c>
      <c r="H566" s="19" t="s">
        <v>424</v>
      </c>
      <c r="I566" s="20">
        <v>1000</v>
      </c>
      <c r="J566" s="20">
        <v>0</v>
      </c>
      <c r="K566" s="20">
        <v>1000</v>
      </c>
      <c r="L566" s="20">
        <v>0</v>
      </c>
      <c r="M566" s="20">
        <v>0</v>
      </c>
      <c r="N566" s="20">
        <v>0</v>
      </c>
      <c r="O566" s="20">
        <v>0</v>
      </c>
    </row>
    <row r="567" spans="1:15" x14ac:dyDescent="0.25">
      <c r="A567" s="14" t="str">
        <f>MID(Tabla1[[#This Row],[Org 2]],1,2)</f>
        <v>05</v>
      </c>
      <c r="B567" s="22" t="s">
        <v>117</v>
      </c>
      <c r="C567" s="22" t="s">
        <v>119</v>
      </c>
      <c r="D567" s="15" t="str">
        <f>VLOOKUP(Tabla1[[#This Row],[Prog.]],Hoja2!B:C,2,FALSE)</f>
        <v>Mercados</v>
      </c>
      <c r="E567" s="16" t="str">
        <f t="shared" si="16"/>
        <v>2</v>
      </c>
      <c r="F567" s="16" t="str">
        <f t="shared" si="17"/>
        <v>21</v>
      </c>
      <c r="G567" s="18">
        <v>213</v>
      </c>
      <c r="H567" s="19" t="s">
        <v>425</v>
      </c>
      <c r="I567" s="20">
        <v>800</v>
      </c>
      <c r="J567" s="20">
        <v>0</v>
      </c>
      <c r="K567" s="20">
        <v>800</v>
      </c>
      <c r="L567" s="20">
        <v>0</v>
      </c>
      <c r="M567" s="20">
        <v>0</v>
      </c>
      <c r="N567" s="20">
        <v>0</v>
      </c>
      <c r="O567" s="20">
        <v>0</v>
      </c>
    </row>
    <row r="568" spans="1:15" x14ac:dyDescent="0.25">
      <c r="A568" s="14" t="str">
        <f>MID(Tabla1[[#This Row],[Org 2]],1,2)</f>
        <v>05</v>
      </c>
      <c r="B568" s="22" t="s">
        <v>117</v>
      </c>
      <c r="C568" s="22" t="s">
        <v>119</v>
      </c>
      <c r="D568" s="15" t="str">
        <f>VLOOKUP(Tabla1[[#This Row],[Prog.]],Hoja2!B:C,2,FALSE)</f>
        <v>Mercados</v>
      </c>
      <c r="E568" s="16" t="str">
        <f t="shared" si="16"/>
        <v>2</v>
      </c>
      <c r="F568" s="16" t="str">
        <f t="shared" si="17"/>
        <v>22</v>
      </c>
      <c r="G568" s="18">
        <v>22100</v>
      </c>
      <c r="H568" s="19" t="s">
        <v>429</v>
      </c>
      <c r="I568" s="20">
        <v>8400</v>
      </c>
      <c r="J568" s="20">
        <v>0</v>
      </c>
      <c r="K568" s="20">
        <v>8400</v>
      </c>
      <c r="L568" s="20">
        <v>25400</v>
      </c>
      <c r="M568" s="20">
        <v>25400</v>
      </c>
      <c r="N568" s="20">
        <v>13350.63</v>
      </c>
      <c r="O568" s="20">
        <v>13350.63</v>
      </c>
    </row>
    <row r="569" spans="1:15" x14ac:dyDescent="0.25">
      <c r="A569" s="14" t="str">
        <f>MID(Tabla1[[#This Row],[Org 2]],1,2)</f>
        <v>05</v>
      </c>
      <c r="B569" s="22" t="s">
        <v>117</v>
      </c>
      <c r="C569" s="22" t="s">
        <v>119</v>
      </c>
      <c r="D569" s="15" t="str">
        <f>VLOOKUP(Tabla1[[#This Row],[Prog.]],Hoja2!B:C,2,FALSE)</f>
        <v>Mercados</v>
      </c>
      <c r="E569" s="16" t="str">
        <f t="shared" si="16"/>
        <v>2</v>
      </c>
      <c r="F569" s="16" t="str">
        <f t="shared" si="17"/>
        <v>22</v>
      </c>
      <c r="G569" s="18">
        <v>22102</v>
      </c>
      <c r="H569" s="19" t="s">
        <v>508</v>
      </c>
      <c r="I569" s="20">
        <v>2200</v>
      </c>
      <c r="J569" s="20">
        <v>0</v>
      </c>
      <c r="K569" s="20">
        <v>2200</v>
      </c>
      <c r="L569" s="20">
        <v>1800</v>
      </c>
      <c r="M569" s="20">
        <v>1800</v>
      </c>
      <c r="N569" s="20">
        <v>809.62</v>
      </c>
      <c r="O569" s="20">
        <v>769.19</v>
      </c>
    </row>
    <row r="570" spans="1:15" x14ac:dyDescent="0.25">
      <c r="A570" s="14" t="str">
        <f>MID(Tabla1[[#This Row],[Org 2]],1,2)</f>
        <v>05</v>
      </c>
      <c r="B570" s="22" t="s">
        <v>117</v>
      </c>
      <c r="C570" s="22" t="s">
        <v>119</v>
      </c>
      <c r="D570" s="15" t="str">
        <f>VLOOKUP(Tabla1[[#This Row],[Prog.]],Hoja2!B:C,2,FALSE)</f>
        <v>Mercados</v>
      </c>
      <c r="E570" s="16" t="str">
        <f t="shared" si="16"/>
        <v>2</v>
      </c>
      <c r="F570" s="16" t="str">
        <f t="shared" si="17"/>
        <v>22</v>
      </c>
      <c r="G570" s="18">
        <v>22104</v>
      </c>
      <c r="H570" s="19" t="s">
        <v>488</v>
      </c>
      <c r="I570" s="20">
        <v>3132</v>
      </c>
      <c r="J570" s="20">
        <v>0</v>
      </c>
      <c r="K570" s="20">
        <v>3132</v>
      </c>
      <c r="L570" s="20">
        <v>4174.95</v>
      </c>
      <c r="M570" s="20">
        <v>4174.95</v>
      </c>
      <c r="N570" s="20">
        <v>555.66</v>
      </c>
      <c r="O570" s="20">
        <v>555.66</v>
      </c>
    </row>
    <row r="571" spans="1:15" x14ac:dyDescent="0.25">
      <c r="A571" s="14" t="str">
        <f>MID(Tabla1[[#This Row],[Org 2]],1,2)</f>
        <v>05</v>
      </c>
      <c r="B571" s="22" t="s">
        <v>117</v>
      </c>
      <c r="C571" s="22" t="s">
        <v>119</v>
      </c>
      <c r="D571" s="15" t="str">
        <f>VLOOKUP(Tabla1[[#This Row],[Prog.]],Hoja2!B:C,2,FALSE)</f>
        <v>Mercados</v>
      </c>
      <c r="E571" s="16" t="str">
        <f t="shared" si="16"/>
        <v>2</v>
      </c>
      <c r="F571" s="16" t="str">
        <f t="shared" si="17"/>
        <v>22</v>
      </c>
      <c r="G571" s="18">
        <v>22199</v>
      </c>
      <c r="H571" s="19" t="s">
        <v>431</v>
      </c>
      <c r="I571" s="20">
        <v>800</v>
      </c>
      <c r="J571" s="20">
        <v>0</v>
      </c>
      <c r="K571" s="20">
        <v>800</v>
      </c>
      <c r="L571" s="20">
        <v>2198.31</v>
      </c>
      <c r="M571" s="20">
        <v>1300.7</v>
      </c>
      <c r="N571" s="20">
        <v>1300.7</v>
      </c>
      <c r="O571" s="20">
        <v>1300.7</v>
      </c>
    </row>
    <row r="572" spans="1:15" x14ac:dyDescent="0.25">
      <c r="A572" s="14" t="str">
        <f>MID(Tabla1[[#This Row],[Org 2]],1,2)</f>
        <v>05</v>
      </c>
      <c r="B572" s="22" t="s">
        <v>117</v>
      </c>
      <c r="C572" s="22" t="s">
        <v>119</v>
      </c>
      <c r="D572" s="15" t="str">
        <f>VLOOKUP(Tabla1[[#This Row],[Prog.]],Hoja2!B:C,2,FALSE)</f>
        <v>Mercados</v>
      </c>
      <c r="E572" s="16" t="str">
        <f t="shared" si="16"/>
        <v>2</v>
      </c>
      <c r="F572" s="16" t="str">
        <f t="shared" si="17"/>
        <v>22</v>
      </c>
      <c r="G572" s="18">
        <v>22200</v>
      </c>
      <c r="H572" s="19" t="s">
        <v>557</v>
      </c>
      <c r="I572" s="20">
        <v>300</v>
      </c>
      <c r="J572" s="20">
        <v>0</v>
      </c>
      <c r="K572" s="20">
        <v>300</v>
      </c>
      <c r="L572" s="20">
        <v>0</v>
      </c>
      <c r="M572" s="20">
        <v>0</v>
      </c>
      <c r="N572" s="20">
        <v>0</v>
      </c>
      <c r="O572" s="20">
        <v>0</v>
      </c>
    </row>
    <row r="573" spans="1:15" x14ac:dyDescent="0.25">
      <c r="A573" s="14" t="str">
        <f>MID(Tabla1[[#This Row],[Org 2]],1,2)</f>
        <v>05</v>
      </c>
      <c r="B573" s="22" t="s">
        <v>117</v>
      </c>
      <c r="C573" s="22" t="s">
        <v>119</v>
      </c>
      <c r="D573" s="15" t="str">
        <f>VLOOKUP(Tabla1[[#This Row],[Prog.]],Hoja2!B:C,2,FALSE)</f>
        <v>Mercados</v>
      </c>
      <c r="E573" s="16" t="str">
        <f t="shared" si="16"/>
        <v>2</v>
      </c>
      <c r="F573" s="16" t="str">
        <f t="shared" si="17"/>
        <v>22</v>
      </c>
      <c r="G573" s="18">
        <v>22602</v>
      </c>
      <c r="H573" s="19" t="s">
        <v>434</v>
      </c>
      <c r="I573" s="20">
        <v>25000</v>
      </c>
      <c r="J573" s="20">
        <v>0</v>
      </c>
      <c r="K573" s="20">
        <v>25000</v>
      </c>
      <c r="L573" s="20">
        <v>0</v>
      </c>
      <c r="M573" s="20">
        <v>0</v>
      </c>
      <c r="N573" s="20">
        <v>0</v>
      </c>
      <c r="O573" s="20">
        <v>0</v>
      </c>
    </row>
    <row r="574" spans="1:15" x14ac:dyDescent="0.25">
      <c r="A574" s="14" t="str">
        <f>MID(Tabla1[[#This Row],[Org 2]],1,2)</f>
        <v>05</v>
      </c>
      <c r="B574" s="22" t="s">
        <v>117</v>
      </c>
      <c r="C574" s="22" t="s">
        <v>119</v>
      </c>
      <c r="D574" s="15" t="str">
        <f>VLOOKUP(Tabla1[[#This Row],[Prog.]],Hoja2!B:C,2,FALSE)</f>
        <v>Mercados</v>
      </c>
      <c r="E574" s="16" t="str">
        <f t="shared" si="16"/>
        <v>2</v>
      </c>
      <c r="F574" s="16" t="str">
        <f t="shared" si="17"/>
        <v>22</v>
      </c>
      <c r="G574" s="18">
        <v>22606</v>
      </c>
      <c r="H574" s="19" t="s">
        <v>435</v>
      </c>
      <c r="I574" s="20">
        <v>4000</v>
      </c>
      <c r="J574" s="20">
        <v>0</v>
      </c>
      <c r="K574" s="20">
        <v>4000</v>
      </c>
      <c r="L574" s="20">
        <v>0</v>
      </c>
      <c r="M574" s="20">
        <v>0</v>
      </c>
      <c r="N574" s="20">
        <v>0</v>
      </c>
      <c r="O574" s="20">
        <v>0</v>
      </c>
    </row>
    <row r="575" spans="1:15" x14ac:dyDescent="0.25">
      <c r="A575" s="14" t="str">
        <f>MID(Tabla1[[#This Row],[Org 2]],1,2)</f>
        <v>05</v>
      </c>
      <c r="B575" s="22" t="s">
        <v>117</v>
      </c>
      <c r="C575" s="22" t="s">
        <v>119</v>
      </c>
      <c r="D575" s="15" t="str">
        <f>VLOOKUP(Tabla1[[#This Row],[Prog.]],Hoja2!B:C,2,FALSE)</f>
        <v>Mercados</v>
      </c>
      <c r="E575" s="16" t="str">
        <f t="shared" si="16"/>
        <v>2</v>
      </c>
      <c r="F575" s="16" t="str">
        <f t="shared" si="17"/>
        <v>22</v>
      </c>
      <c r="G575" s="18">
        <v>22699</v>
      </c>
      <c r="H575" s="19" t="s">
        <v>437</v>
      </c>
      <c r="I575" s="20">
        <v>95000</v>
      </c>
      <c r="J575" s="20">
        <v>0</v>
      </c>
      <c r="K575" s="20">
        <v>95000</v>
      </c>
      <c r="L575" s="20">
        <v>127174.58</v>
      </c>
      <c r="M575" s="20">
        <v>127174.58</v>
      </c>
      <c r="N575" s="20">
        <v>97452.04</v>
      </c>
      <c r="O575" s="20">
        <v>92015.51</v>
      </c>
    </row>
    <row r="576" spans="1:15" x14ac:dyDescent="0.25">
      <c r="A576" s="14" t="str">
        <f>MID(Tabla1[[#This Row],[Org 2]],1,2)</f>
        <v>05</v>
      </c>
      <c r="B576" s="22" t="s">
        <v>117</v>
      </c>
      <c r="C576" s="22" t="s">
        <v>119</v>
      </c>
      <c r="D576" s="15" t="str">
        <f>VLOOKUP(Tabla1[[#This Row],[Prog.]],Hoja2!B:C,2,FALSE)</f>
        <v>Mercados</v>
      </c>
      <c r="E576" s="16" t="str">
        <f t="shared" si="16"/>
        <v>2</v>
      </c>
      <c r="F576" s="16" t="str">
        <f t="shared" si="17"/>
        <v>22</v>
      </c>
      <c r="G576" s="18">
        <v>22700</v>
      </c>
      <c r="H576" s="19" t="s">
        <v>438</v>
      </c>
      <c r="I576" s="20">
        <v>4953</v>
      </c>
      <c r="J576" s="20">
        <v>0</v>
      </c>
      <c r="K576" s="20">
        <v>4953</v>
      </c>
      <c r="L576" s="20">
        <v>4952.0200000000004</v>
      </c>
      <c r="M576" s="20">
        <v>4952.0200000000004</v>
      </c>
      <c r="N576" s="20">
        <v>2888.62</v>
      </c>
      <c r="O576" s="20">
        <v>2888.62</v>
      </c>
    </row>
    <row r="577" spans="1:15" x14ac:dyDescent="0.25">
      <c r="A577" s="14" t="str">
        <f>MID(Tabla1[[#This Row],[Org 2]],1,2)</f>
        <v>05</v>
      </c>
      <c r="B577" s="22" t="s">
        <v>117</v>
      </c>
      <c r="C577" s="22" t="s">
        <v>119</v>
      </c>
      <c r="D577" s="15" t="str">
        <f>VLOOKUP(Tabla1[[#This Row],[Prog.]],Hoja2!B:C,2,FALSE)</f>
        <v>Mercados</v>
      </c>
      <c r="E577" s="16" t="str">
        <f t="shared" si="16"/>
        <v>2</v>
      </c>
      <c r="F577" s="16" t="str">
        <f t="shared" si="17"/>
        <v>22</v>
      </c>
      <c r="G577" s="18">
        <v>22706</v>
      </c>
      <c r="H577" s="19" t="s">
        <v>439</v>
      </c>
      <c r="I577" s="20">
        <v>14700</v>
      </c>
      <c r="J577" s="20">
        <v>0</v>
      </c>
      <c r="K577" s="20">
        <v>14700</v>
      </c>
      <c r="L577" s="20">
        <v>0</v>
      </c>
      <c r="M577" s="20">
        <v>0</v>
      </c>
      <c r="N577" s="20">
        <v>0</v>
      </c>
      <c r="O577" s="20">
        <v>0</v>
      </c>
    </row>
    <row r="578" spans="1:15" x14ac:dyDescent="0.25">
      <c r="A578" s="14" t="str">
        <f>MID(Tabla1[[#This Row],[Org 2]],1,2)</f>
        <v>05</v>
      </c>
      <c r="B578" s="22" t="s">
        <v>117</v>
      </c>
      <c r="C578" s="22" t="s">
        <v>119</v>
      </c>
      <c r="D578" s="15" t="str">
        <f>VLOOKUP(Tabla1[[#This Row],[Prog.]],Hoja2!B:C,2,FALSE)</f>
        <v>Mercados</v>
      </c>
      <c r="E578" s="16" t="str">
        <f t="shared" ref="E578:E641" si="18">LEFT(G578,1)</f>
        <v>2</v>
      </c>
      <c r="F578" s="16" t="str">
        <f t="shared" ref="F578:F641" si="19">LEFT(G578,2)</f>
        <v>22</v>
      </c>
      <c r="G578" s="18">
        <v>22799</v>
      </c>
      <c r="H578" s="19" t="s">
        <v>440</v>
      </c>
      <c r="I578" s="20">
        <v>140000</v>
      </c>
      <c r="J578" s="20">
        <v>-14500</v>
      </c>
      <c r="K578" s="20">
        <v>125500</v>
      </c>
      <c r="L578" s="20">
        <v>106207.34</v>
      </c>
      <c r="M578" s="20">
        <v>102693.67</v>
      </c>
      <c r="N578" s="20">
        <v>49813.2</v>
      </c>
      <c r="O578" s="20">
        <v>49813.2</v>
      </c>
    </row>
    <row r="579" spans="1:15" x14ac:dyDescent="0.25">
      <c r="A579" s="14" t="str">
        <f>MID(Tabla1[[#This Row],[Org 2]],1,2)</f>
        <v>05</v>
      </c>
      <c r="B579" s="22" t="s">
        <v>117</v>
      </c>
      <c r="C579" s="22" t="s">
        <v>119</v>
      </c>
      <c r="D579" s="15" t="str">
        <f>VLOOKUP(Tabla1[[#This Row],[Prog.]],Hoja2!B:C,2,FALSE)</f>
        <v>Mercados</v>
      </c>
      <c r="E579" s="16" t="str">
        <f t="shared" si="18"/>
        <v>4</v>
      </c>
      <c r="F579" s="16" t="str">
        <f t="shared" si="19"/>
        <v>47</v>
      </c>
      <c r="G579" s="18">
        <v>479</v>
      </c>
      <c r="H579" s="19" t="s">
        <v>446</v>
      </c>
      <c r="I579" s="20">
        <v>24039</v>
      </c>
      <c r="J579" s="20">
        <v>0</v>
      </c>
      <c r="K579" s="20">
        <v>24039</v>
      </c>
      <c r="L579" s="20">
        <v>24038.03</v>
      </c>
      <c r="M579" s="20">
        <v>3933.71</v>
      </c>
      <c r="N579" s="20">
        <v>3933.71</v>
      </c>
      <c r="O579" s="20">
        <v>3933.71</v>
      </c>
    </row>
    <row r="580" spans="1:15" x14ac:dyDescent="0.25">
      <c r="A580" s="14" t="str">
        <f>MID(Tabla1[[#This Row],[Org 2]],1,2)</f>
        <v>05</v>
      </c>
      <c r="B580" s="22" t="s">
        <v>117</v>
      </c>
      <c r="C580" s="22" t="s">
        <v>119</v>
      </c>
      <c r="D580" s="15" t="str">
        <f>VLOOKUP(Tabla1[[#This Row],[Prog.]],Hoja2!B:C,2,FALSE)</f>
        <v>Mercados</v>
      </c>
      <c r="E580" s="16" t="str">
        <f t="shared" si="18"/>
        <v>4</v>
      </c>
      <c r="F580" s="16" t="str">
        <f t="shared" si="19"/>
        <v>48</v>
      </c>
      <c r="G580" s="18">
        <v>48999</v>
      </c>
      <c r="H580" s="19" t="s">
        <v>486</v>
      </c>
      <c r="I580" s="20">
        <v>30000</v>
      </c>
      <c r="J580" s="20">
        <v>0</v>
      </c>
      <c r="K580" s="20">
        <v>30000</v>
      </c>
      <c r="L580" s="20">
        <v>30000</v>
      </c>
      <c r="M580" s="20">
        <v>30000</v>
      </c>
      <c r="N580" s="20">
        <v>24000</v>
      </c>
      <c r="O580" s="20">
        <v>24000</v>
      </c>
    </row>
    <row r="581" spans="1:15" x14ac:dyDescent="0.25">
      <c r="A581" s="14" t="str">
        <f>MID(Tabla1[[#This Row],[Org 2]],1,2)</f>
        <v>05</v>
      </c>
      <c r="B581" s="22" t="s">
        <v>117</v>
      </c>
      <c r="C581" s="22" t="s">
        <v>119</v>
      </c>
      <c r="D581" s="15" t="str">
        <f>VLOOKUP(Tabla1[[#This Row],[Prog.]],Hoja2!B:C,2,FALSE)</f>
        <v>Mercados</v>
      </c>
      <c r="E581" s="16" t="str">
        <f t="shared" si="18"/>
        <v>6</v>
      </c>
      <c r="F581" s="16" t="str">
        <f t="shared" si="19"/>
        <v>62</v>
      </c>
      <c r="G581" s="18">
        <v>623</v>
      </c>
      <c r="H581" s="19" t="s">
        <v>478</v>
      </c>
      <c r="I581" s="20">
        <v>27700</v>
      </c>
      <c r="J581" s="20">
        <v>0</v>
      </c>
      <c r="K581" s="20">
        <v>27700</v>
      </c>
      <c r="L581" s="20">
        <v>0</v>
      </c>
      <c r="M581" s="20">
        <v>0</v>
      </c>
      <c r="N581" s="20">
        <v>0</v>
      </c>
      <c r="O581" s="20">
        <v>0</v>
      </c>
    </row>
    <row r="582" spans="1:15" x14ac:dyDescent="0.25">
      <c r="A582" s="14" t="str">
        <f>MID(Tabla1[[#This Row],[Org 2]],1,2)</f>
        <v>05</v>
      </c>
      <c r="B582" s="22" t="s">
        <v>117</v>
      </c>
      <c r="C582" s="22" t="s">
        <v>119</v>
      </c>
      <c r="D582" s="15" t="str">
        <f>VLOOKUP(Tabla1[[#This Row],[Prog.]],Hoja2!B:C,2,FALSE)</f>
        <v>Mercados</v>
      </c>
      <c r="E582" s="16" t="str">
        <f t="shared" si="18"/>
        <v>6</v>
      </c>
      <c r="F582" s="16" t="str">
        <f t="shared" si="19"/>
        <v>62</v>
      </c>
      <c r="G582" s="18">
        <v>625</v>
      </c>
      <c r="H582" s="19" t="s">
        <v>479</v>
      </c>
      <c r="I582" s="20">
        <v>0</v>
      </c>
      <c r="J582" s="20">
        <v>0</v>
      </c>
      <c r="K582" s="20">
        <v>0</v>
      </c>
      <c r="L582" s="20">
        <v>3212</v>
      </c>
      <c r="M582" s="20">
        <v>3212</v>
      </c>
      <c r="N582" s="20">
        <v>3212</v>
      </c>
      <c r="O582" s="20">
        <v>0</v>
      </c>
    </row>
    <row r="583" spans="1:15" x14ac:dyDescent="0.25">
      <c r="A583" s="14" t="str">
        <f>MID(Tabla1[[#This Row],[Org 2]],1,2)</f>
        <v>05</v>
      </c>
      <c r="B583" s="22" t="s">
        <v>117</v>
      </c>
      <c r="C583" s="22" t="s">
        <v>119</v>
      </c>
      <c r="D583" s="15" t="str">
        <f>VLOOKUP(Tabla1[[#This Row],[Prog.]],Hoja2!B:C,2,FALSE)</f>
        <v>Mercados</v>
      </c>
      <c r="E583" s="16" t="str">
        <f t="shared" si="18"/>
        <v>6</v>
      </c>
      <c r="F583" s="16" t="str">
        <f t="shared" si="19"/>
        <v>63</v>
      </c>
      <c r="G583" s="18">
        <v>632</v>
      </c>
      <c r="H583" s="19" t="s">
        <v>510</v>
      </c>
      <c r="I583" s="20">
        <v>390000</v>
      </c>
      <c r="J583" s="20">
        <v>4992.3599999999997</v>
      </c>
      <c r="K583" s="20">
        <v>394992.36</v>
      </c>
      <c r="L583" s="20">
        <v>353928.71</v>
      </c>
      <c r="M583" s="20">
        <v>60120.89</v>
      </c>
      <c r="N583" s="20">
        <v>589.71</v>
      </c>
      <c r="O583" s="20">
        <v>589.71</v>
      </c>
    </row>
    <row r="584" spans="1:15" x14ac:dyDescent="0.25">
      <c r="A584" s="14" t="str">
        <f>MID(Tabla1[[#This Row],[Org 2]],1,2)</f>
        <v>05</v>
      </c>
      <c r="B584" s="22" t="s">
        <v>117</v>
      </c>
      <c r="C584" s="22" t="s">
        <v>119</v>
      </c>
      <c r="D584" s="15" t="str">
        <f>VLOOKUP(Tabla1[[#This Row],[Prog.]],Hoja2!B:C,2,FALSE)</f>
        <v>Mercados</v>
      </c>
      <c r="E584" s="16" t="str">
        <f t="shared" si="18"/>
        <v>6</v>
      </c>
      <c r="F584" s="16" t="str">
        <f t="shared" si="19"/>
        <v>63</v>
      </c>
      <c r="G584" s="18">
        <v>633</v>
      </c>
      <c r="H584" s="19" t="s">
        <v>478</v>
      </c>
      <c r="I584" s="20">
        <v>45000</v>
      </c>
      <c r="J584" s="20">
        <v>0</v>
      </c>
      <c r="K584" s="20">
        <v>45000</v>
      </c>
      <c r="L584" s="20">
        <v>6280.46</v>
      </c>
      <c r="M584" s="20">
        <v>6280.46</v>
      </c>
      <c r="N584" s="20">
        <v>6280.46</v>
      </c>
      <c r="O584" s="20">
        <v>6280.46</v>
      </c>
    </row>
    <row r="585" spans="1:15" x14ac:dyDescent="0.25">
      <c r="A585" s="14" t="str">
        <f>MID(Tabla1[[#This Row],[Org 2]],1,2)</f>
        <v>05</v>
      </c>
      <c r="B585" s="22" t="s">
        <v>117</v>
      </c>
      <c r="C585" s="22" t="s">
        <v>120</v>
      </c>
      <c r="D585" s="15" t="str">
        <f>VLOOKUP(Tabla1[[#This Row],[Prog.]],Hoja2!B:C,2,FALSE)</f>
        <v>Actuaciones en materia de comercio minorista</v>
      </c>
      <c r="E585" s="16" t="str">
        <f t="shared" si="18"/>
        <v>1</v>
      </c>
      <c r="F585" s="16" t="str">
        <f t="shared" si="19"/>
        <v>12</v>
      </c>
      <c r="G585" s="18">
        <v>12000</v>
      </c>
      <c r="H585" s="19" t="s">
        <v>411</v>
      </c>
      <c r="I585" s="20">
        <v>36175</v>
      </c>
      <c r="J585" s="20">
        <v>0</v>
      </c>
      <c r="K585" s="20">
        <v>36175</v>
      </c>
      <c r="L585" s="20">
        <v>48000</v>
      </c>
      <c r="M585" s="20">
        <v>48000</v>
      </c>
      <c r="N585" s="20">
        <v>35861.910000000003</v>
      </c>
      <c r="O585" s="20">
        <v>35861.910000000003</v>
      </c>
    </row>
    <row r="586" spans="1:15" x14ac:dyDescent="0.25">
      <c r="A586" s="14" t="str">
        <f>MID(Tabla1[[#This Row],[Org 2]],1,2)</f>
        <v>05</v>
      </c>
      <c r="B586" s="22" t="s">
        <v>117</v>
      </c>
      <c r="C586" s="22" t="s">
        <v>120</v>
      </c>
      <c r="D586" s="15" t="str">
        <f>VLOOKUP(Tabla1[[#This Row],[Prog.]],Hoja2!B:C,2,FALSE)</f>
        <v>Actuaciones en materia de comercio minorista</v>
      </c>
      <c r="E586" s="16" t="str">
        <f t="shared" si="18"/>
        <v>1</v>
      </c>
      <c r="F586" s="16" t="str">
        <f t="shared" si="19"/>
        <v>12</v>
      </c>
      <c r="G586" s="18">
        <v>12001</v>
      </c>
      <c r="H586" s="19" t="s">
        <v>412</v>
      </c>
      <c r="I586" s="20">
        <v>47716</v>
      </c>
      <c r="J586" s="20">
        <v>0</v>
      </c>
      <c r="K586" s="20">
        <v>47716</v>
      </c>
      <c r="L586" s="20">
        <v>5000</v>
      </c>
      <c r="M586" s="20">
        <v>5000</v>
      </c>
      <c r="N586" s="20">
        <v>0</v>
      </c>
      <c r="O586" s="20">
        <v>0</v>
      </c>
    </row>
    <row r="587" spans="1:15" x14ac:dyDescent="0.25">
      <c r="A587" s="14" t="str">
        <f>MID(Tabla1[[#This Row],[Org 2]],1,2)</f>
        <v>05</v>
      </c>
      <c r="B587" s="22" t="s">
        <v>117</v>
      </c>
      <c r="C587" s="22" t="s">
        <v>120</v>
      </c>
      <c r="D587" s="15" t="str">
        <f>VLOOKUP(Tabla1[[#This Row],[Prog.]],Hoja2!B:C,2,FALSE)</f>
        <v>Actuaciones en materia de comercio minorista</v>
      </c>
      <c r="E587" s="16" t="str">
        <f t="shared" si="18"/>
        <v>1</v>
      </c>
      <c r="F587" s="16" t="str">
        <f t="shared" si="19"/>
        <v>12</v>
      </c>
      <c r="G587" s="18">
        <v>12003</v>
      </c>
      <c r="H587" s="19" t="s">
        <v>413</v>
      </c>
      <c r="I587" s="20">
        <v>12182</v>
      </c>
      <c r="J587" s="20">
        <v>0</v>
      </c>
      <c r="K587" s="20">
        <v>12182</v>
      </c>
      <c r="L587" s="20">
        <v>13000</v>
      </c>
      <c r="M587" s="20">
        <v>13000</v>
      </c>
      <c r="N587" s="20">
        <v>7983.46</v>
      </c>
      <c r="O587" s="20">
        <v>7983.46</v>
      </c>
    </row>
    <row r="588" spans="1:15" x14ac:dyDescent="0.25">
      <c r="A588" s="14" t="str">
        <f>MID(Tabla1[[#This Row],[Org 2]],1,2)</f>
        <v>05</v>
      </c>
      <c r="B588" s="22" t="s">
        <v>117</v>
      </c>
      <c r="C588" s="22" t="s">
        <v>120</v>
      </c>
      <c r="D588" s="15" t="str">
        <f>VLOOKUP(Tabla1[[#This Row],[Prog.]],Hoja2!B:C,2,FALSE)</f>
        <v>Actuaciones en materia de comercio minorista</v>
      </c>
      <c r="E588" s="16" t="str">
        <f t="shared" si="18"/>
        <v>1</v>
      </c>
      <c r="F588" s="16" t="str">
        <f t="shared" si="19"/>
        <v>12</v>
      </c>
      <c r="G588" s="18">
        <v>12004</v>
      </c>
      <c r="H588" s="19" t="s">
        <v>414</v>
      </c>
      <c r="I588" s="20">
        <v>10326</v>
      </c>
      <c r="J588" s="20">
        <v>0</v>
      </c>
      <c r="K588" s="20">
        <v>10326</v>
      </c>
      <c r="L588" s="20">
        <v>11000</v>
      </c>
      <c r="M588" s="20">
        <v>11000</v>
      </c>
      <c r="N588" s="20">
        <v>6739.39</v>
      </c>
      <c r="O588" s="20">
        <v>6739.39</v>
      </c>
    </row>
    <row r="589" spans="1:15" x14ac:dyDescent="0.25">
      <c r="A589" s="14" t="str">
        <f>MID(Tabla1[[#This Row],[Org 2]],1,2)</f>
        <v>05</v>
      </c>
      <c r="B589" s="22" t="s">
        <v>117</v>
      </c>
      <c r="C589" s="22" t="s">
        <v>120</v>
      </c>
      <c r="D589" s="15" t="str">
        <f>VLOOKUP(Tabla1[[#This Row],[Prog.]],Hoja2!B:C,2,FALSE)</f>
        <v>Actuaciones en materia de comercio minorista</v>
      </c>
      <c r="E589" s="16" t="str">
        <f t="shared" si="18"/>
        <v>1</v>
      </c>
      <c r="F589" s="16" t="str">
        <f t="shared" si="19"/>
        <v>12</v>
      </c>
      <c r="G589" s="18">
        <v>12006</v>
      </c>
      <c r="H589" s="19" t="s">
        <v>415</v>
      </c>
      <c r="I589" s="20">
        <v>21459</v>
      </c>
      <c r="J589" s="20">
        <v>0</v>
      </c>
      <c r="K589" s="20">
        <v>21459</v>
      </c>
      <c r="L589" s="20">
        <v>21800</v>
      </c>
      <c r="M589" s="20">
        <v>21800</v>
      </c>
      <c r="N589" s="20">
        <v>10626.51</v>
      </c>
      <c r="O589" s="20">
        <v>10626.51</v>
      </c>
    </row>
    <row r="590" spans="1:15" x14ac:dyDescent="0.25">
      <c r="A590" s="14" t="str">
        <f>MID(Tabla1[[#This Row],[Org 2]],1,2)</f>
        <v>05</v>
      </c>
      <c r="B590" s="22" t="s">
        <v>117</v>
      </c>
      <c r="C590" s="22" t="s">
        <v>120</v>
      </c>
      <c r="D590" s="15" t="str">
        <f>VLOOKUP(Tabla1[[#This Row],[Prog.]],Hoja2!B:C,2,FALSE)</f>
        <v>Actuaciones en materia de comercio minorista</v>
      </c>
      <c r="E590" s="16" t="str">
        <f t="shared" si="18"/>
        <v>1</v>
      </c>
      <c r="F590" s="16" t="str">
        <f t="shared" si="19"/>
        <v>12</v>
      </c>
      <c r="G590" s="18">
        <v>12100</v>
      </c>
      <c r="H590" s="19" t="s">
        <v>416</v>
      </c>
      <c r="I590" s="20">
        <v>61093</v>
      </c>
      <c r="J590" s="20">
        <v>0</v>
      </c>
      <c r="K590" s="20">
        <v>61093</v>
      </c>
      <c r="L590" s="20">
        <v>50500</v>
      </c>
      <c r="M590" s="20">
        <v>50500</v>
      </c>
      <c r="N590" s="20">
        <v>29140.02</v>
      </c>
      <c r="O590" s="20">
        <v>29140.02</v>
      </c>
    </row>
    <row r="591" spans="1:15" x14ac:dyDescent="0.25">
      <c r="A591" s="14" t="str">
        <f>MID(Tabla1[[#This Row],[Org 2]],1,2)</f>
        <v>05</v>
      </c>
      <c r="B591" s="22" t="s">
        <v>117</v>
      </c>
      <c r="C591" s="22" t="s">
        <v>120</v>
      </c>
      <c r="D591" s="15" t="str">
        <f>VLOOKUP(Tabla1[[#This Row],[Prog.]],Hoja2!B:C,2,FALSE)</f>
        <v>Actuaciones en materia de comercio minorista</v>
      </c>
      <c r="E591" s="16" t="str">
        <f t="shared" si="18"/>
        <v>1</v>
      </c>
      <c r="F591" s="16" t="str">
        <f t="shared" si="19"/>
        <v>12</v>
      </c>
      <c r="G591" s="18">
        <v>12101</v>
      </c>
      <c r="H591" s="19" t="s">
        <v>417</v>
      </c>
      <c r="I591" s="20">
        <v>151380</v>
      </c>
      <c r="J591" s="20">
        <v>-30000</v>
      </c>
      <c r="K591" s="20">
        <v>121380</v>
      </c>
      <c r="L591" s="20">
        <v>95000</v>
      </c>
      <c r="M591" s="20">
        <v>95000</v>
      </c>
      <c r="N591" s="20">
        <v>71353.53</v>
      </c>
      <c r="O591" s="20">
        <v>71353.53</v>
      </c>
    </row>
    <row r="592" spans="1:15" x14ac:dyDescent="0.25">
      <c r="A592" s="14" t="str">
        <f>MID(Tabla1[[#This Row],[Org 2]],1,2)</f>
        <v>05</v>
      </c>
      <c r="B592" s="22" t="s">
        <v>117</v>
      </c>
      <c r="C592" s="22" t="s">
        <v>120</v>
      </c>
      <c r="D592" s="15" t="str">
        <f>VLOOKUP(Tabla1[[#This Row],[Prog.]],Hoja2!B:C,2,FALSE)</f>
        <v>Actuaciones en materia de comercio minorista</v>
      </c>
      <c r="E592" s="16" t="str">
        <f t="shared" si="18"/>
        <v>1</v>
      </c>
      <c r="F592" s="16" t="str">
        <f t="shared" si="19"/>
        <v>12</v>
      </c>
      <c r="G592" s="18">
        <v>12103</v>
      </c>
      <c r="H592" s="19" t="s">
        <v>418</v>
      </c>
      <c r="I592" s="20">
        <v>7186</v>
      </c>
      <c r="J592" s="20">
        <v>0</v>
      </c>
      <c r="K592" s="20">
        <v>7186</v>
      </c>
      <c r="L592" s="20">
        <v>9940.7999999999993</v>
      </c>
      <c r="M592" s="20">
        <v>9940.7999999999993</v>
      </c>
      <c r="N592" s="20">
        <v>6274.3</v>
      </c>
      <c r="O592" s="20">
        <v>6274.3</v>
      </c>
    </row>
    <row r="593" spans="1:15" x14ac:dyDescent="0.25">
      <c r="A593" s="14" t="str">
        <f>MID(Tabla1[[#This Row],[Org 2]],1,2)</f>
        <v>05</v>
      </c>
      <c r="B593" s="22" t="s">
        <v>117</v>
      </c>
      <c r="C593" s="22" t="s">
        <v>120</v>
      </c>
      <c r="D593" s="15" t="str">
        <f>VLOOKUP(Tabla1[[#This Row],[Prog.]],Hoja2!B:C,2,FALSE)</f>
        <v>Actuaciones en materia de comercio minorista</v>
      </c>
      <c r="E593" s="16" t="str">
        <f t="shared" si="18"/>
        <v>2</v>
      </c>
      <c r="F593" s="16" t="str">
        <f t="shared" si="19"/>
        <v>20</v>
      </c>
      <c r="G593" s="18">
        <v>203</v>
      </c>
      <c r="H593" s="19" t="s">
        <v>422</v>
      </c>
      <c r="I593" s="20">
        <v>200</v>
      </c>
      <c r="J593" s="20">
        <v>0</v>
      </c>
      <c r="K593" s="20">
        <v>200</v>
      </c>
      <c r="L593" s="20">
        <v>0</v>
      </c>
      <c r="M593" s="20">
        <v>0</v>
      </c>
      <c r="N593" s="20">
        <v>0</v>
      </c>
      <c r="O593" s="20">
        <v>0</v>
      </c>
    </row>
    <row r="594" spans="1:15" x14ac:dyDescent="0.25">
      <c r="A594" s="14" t="str">
        <f>MID(Tabla1[[#This Row],[Org 2]],1,2)</f>
        <v>05</v>
      </c>
      <c r="B594" s="22" t="s">
        <v>117</v>
      </c>
      <c r="C594" s="22" t="s">
        <v>120</v>
      </c>
      <c r="D594" s="15" t="str">
        <f>VLOOKUP(Tabla1[[#This Row],[Prog.]],Hoja2!B:C,2,FALSE)</f>
        <v>Actuaciones en materia de comercio minorista</v>
      </c>
      <c r="E594" s="16" t="str">
        <f t="shared" si="18"/>
        <v>2</v>
      </c>
      <c r="F594" s="16" t="str">
        <f t="shared" si="19"/>
        <v>21</v>
      </c>
      <c r="G594" s="18">
        <v>212</v>
      </c>
      <c r="H594" s="19" t="s">
        <v>424</v>
      </c>
      <c r="I594" s="20">
        <v>200</v>
      </c>
      <c r="J594" s="20">
        <v>0</v>
      </c>
      <c r="K594" s="20">
        <v>200</v>
      </c>
      <c r="L594" s="20">
        <v>0</v>
      </c>
      <c r="M594" s="20">
        <v>0</v>
      </c>
      <c r="N594" s="20">
        <v>0</v>
      </c>
      <c r="O594" s="20">
        <v>0</v>
      </c>
    </row>
    <row r="595" spans="1:15" x14ac:dyDescent="0.25">
      <c r="A595" s="14" t="str">
        <f>MID(Tabla1[[#This Row],[Org 2]],1,2)</f>
        <v>05</v>
      </c>
      <c r="B595" s="22" t="s">
        <v>117</v>
      </c>
      <c r="C595" s="22" t="s">
        <v>120</v>
      </c>
      <c r="D595" s="15" t="str">
        <f>VLOOKUP(Tabla1[[#This Row],[Prog.]],Hoja2!B:C,2,FALSE)</f>
        <v>Actuaciones en materia de comercio minorista</v>
      </c>
      <c r="E595" s="16" t="str">
        <f t="shared" si="18"/>
        <v>2</v>
      </c>
      <c r="F595" s="16" t="str">
        <f t="shared" si="19"/>
        <v>21</v>
      </c>
      <c r="G595" s="18">
        <v>213</v>
      </c>
      <c r="H595" s="19" t="s">
        <v>425</v>
      </c>
      <c r="I595" s="20">
        <v>20000</v>
      </c>
      <c r="J595" s="20">
        <v>0</v>
      </c>
      <c r="K595" s="20">
        <v>20000</v>
      </c>
      <c r="L595" s="20">
        <v>15902.5</v>
      </c>
      <c r="M595" s="20">
        <v>15902.5</v>
      </c>
      <c r="N595" s="20">
        <v>4705.12</v>
      </c>
      <c r="O595" s="20">
        <v>4705.12</v>
      </c>
    </row>
    <row r="596" spans="1:15" x14ac:dyDescent="0.25">
      <c r="A596" s="14" t="str">
        <f>MID(Tabla1[[#This Row],[Org 2]],1,2)</f>
        <v>05</v>
      </c>
      <c r="B596" s="22" t="s">
        <v>117</v>
      </c>
      <c r="C596" s="22" t="s">
        <v>120</v>
      </c>
      <c r="D596" s="15" t="str">
        <f>VLOOKUP(Tabla1[[#This Row],[Prog.]],Hoja2!B:C,2,FALSE)</f>
        <v>Actuaciones en materia de comercio minorista</v>
      </c>
      <c r="E596" s="16" t="str">
        <f t="shared" si="18"/>
        <v>2</v>
      </c>
      <c r="F596" s="16" t="str">
        <f t="shared" si="19"/>
        <v>22</v>
      </c>
      <c r="G596" s="18">
        <v>22100</v>
      </c>
      <c r="H596" s="19" t="s">
        <v>429</v>
      </c>
      <c r="I596" s="20">
        <v>3764</v>
      </c>
      <c r="J596" s="20">
        <v>0</v>
      </c>
      <c r="K596" s="20">
        <v>3764</v>
      </c>
      <c r="L596" s="20">
        <v>3764</v>
      </c>
      <c r="M596" s="20">
        <v>3764</v>
      </c>
      <c r="N596" s="20">
        <v>3195.38</v>
      </c>
      <c r="O596" s="20">
        <v>3195.38</v>
      </c>
    </row>
    <row r="597" spans="1:15" x14ac:dyDescent="0.25">
      <c r="A597" s="14" t="str">
        <f>MID(Tabla1[[#This Row],[Org 2]],1,2)</f>
        <v>05</v>
      </c>
      <c r="B597" s="22" t="s">
        <v>117</v>
      </c>
      <c r="C597" s="22" t="s">
        <v>120</v>
      </c>
      <c r="D597" s="15" t="str">
        <f>VLOOKUP(Tabla1[[#This Row],[Prog.]],Hoja2!B:C,2,FALSE)</f>
        <v>Actuaciones en materia de comercio minorista</v>
      </c>
      <c r="E597" s="16" t="str">
        <f t="shared" si="18"/>
        <v>2</v>
      </c>
      <c r="F597" s="16" t="str">
        <f t="shared" si="19"/>
        <v>22</v>
      </c>
      <c r="G597" s="18">
        <v>22602</v>
      </c>
      <c r="H597" s="19" t="s">
        <v>434</v>
      </c>
      <c r="I597" s="20">
        <v>25000</v>
      </c>
      <c r="J597" s="20">
        <v>0</v>
      </c>
      <c r="K597" s="20">
        <v>25000</v>
      </c>
      <c r="L597" s="20">
        <v>1258.4000000000001</v>
      </c>
      <c r="M597" s="20">
        <v>1258.4000000000001</v>
      </c>
      <c r="N597" s="20">
        <v>0</v>
      </c>
      <c r="O597" s="20">
        <v>0</v>
      </c>
    </row>
    <row r="598" spans="1:15" x14ac:dyDescent="0.25">
      <c r="A598" s="14" t="str">
        <f>MID(Tabla1[[#This Row],[Org 2]],1,2)</f>
        <v>05</v>
      </c>
      <c r="B598" s="22" t="s">
        <v>117</v>
      </c>
      <c r="C598" s="22" t="s">
        <v>120</v>
      </c>
      <c r="D598" s="15" t="str">
        <f>VLOOKUP(Tabla1[[#This Row],[Prog.]],Hoja2!B:C,2,FALSE)</f>
        <v>Actuaciones en materia de comercio minorista</v>
      </c>
      <c r="E598" s="16" t="str">
        <f t="shared" si="18"/>
        <v>2</v>
      </c>
      <c r="F598" s="16" t="str">
        <f t="shared" si="19"/>
        <v>22</v>
      </c>
      <c r="G598" s="18">
        <v>22606</v>
      </c>
      <c r="H598" s="19" t="s">
        <v>435</v>
      </c>
      <c r="I598" s="20">
        <v>5000</v>
      </c>
      <c r="J598" s="20">
        <v>0</v>
      </c>
      <c r="K598" s="20">
        <v>5000</v>
      </c>
      <c r="L598" s="20">
        <v>6207.9</v>
      </c>
      <c r="M598" s="20">
        <v>6207.9</v>
      </c>
      <c r="N598" s="20">
        <v>2348.1799999999998</v>
      </c>
      <c r="O598" s="20">
        <v>2348.1799999999998</v>
      </c>
    </row>
    <row r="599" spans="1:15" x14ac:dyDescent="0.25">
      <c r="A599" s="14" t="str">
        <f>MID(Tabla1[[#This Row],[Org 2]],1,2)</f>
        <v>05</v>
      </c>
      <c r="B599" s="22" t="s">
        <v>117</v>
      </c>
      <c r="C599" s="22" t="s">
        <v>120</v>
      </c>
      <c r="D599" s="15" t="str">
        <f>VLOOKUP(Tabla1[[#This Row],[Prog.]],Hoja2!B:C,2,FALSE)</f>
        <v>Actuaciones en materia de comercio minorista</v>
      </c>
      <c r="E599" s="16" t="str">
        <f t="shared" si="18"/>
        <v>2</v>
      </c>
      <c r="F599" s="16" t="str">
        <f t="shared" si="19"/>
        <v>22</v>
      </c>
      <c r="G599" s="18">
        <v>22699</v>
      </c>
      <c r="H599" s="19" t="s">
        <v>437</v>
      </c>
      <c r="I599" s="20">
        <v>8000</v>
      </c>
      <c r="J599" s="20">
        <v>0</v>
      </c>
      <c r="K599" s="20">
        <v>8000</v>
      </c>
      <c r="L599" s="20">
        <v>3000</v>
      </c>
      <c r="M599" s="20">
        <v>3000</v>
      </c>
      <c r="N599" s="20">
        <v>0</v>
      </c>
      <c r="O599" s="20">
        <v>0</v>
      </c>
    </row>
    <row r="600" spans="1:15" x14ac:dyDescent="0.25">
      <c r="A600" s="14" t="str">
        <f>MID(Tabla1[[#This Row],[Org 2]],1,2)</f>
        <v>05</v>
      </c>
      <c r="B600" s="22" t="s">
        <v>117</v>
      </c>
      <c r="C600" s="22" t="s">
        <v>120</v>
      </c>
      <c r="D600" s="15" t="str">
        <f>VLOOKUP(Tabla1[[#This Row],[Prog.]],Hoja2!B:C,2,FALSE)</f>
        <v>Actuaciones en materia de comercio minorista</v>
      </c>
      <c r="E600" s="16" t="str">
        <f t="shared" si="18"/>
        <v>2</v>
      </c>
      <c r="F600" s="16" t="str">
        <f t="shared" si="19"/>
        <v>22</v>
      </c>
      <c r="G600" s="18">
        <v>22706</v>
      </c>
      <c r="H600" s="19" t="s">
        <v>439</v>
      </c>
      <c r="I600" s="20">
        <v>6000</v>
      </c>
      <c r="J600" s="20">
        <v>0</v>
      </c>
      <c r="K600" s="20">
        <v>6000</v>
      </c>
      <c r="L600" s="20">
        <v>23878.98</v>
      </c>
      <c r="M600" s="20">
        <v>23878.98</v>
      </c>
      <c r="N600" s="20">
        <v>5063.8500000000004</v>
      </c>
      <c r="O600" s="20">
        <v>5063.8500000000004</v>
      </c>
    </row>
    <row r="601" spans="1:15" x14ac:dyDescent="0.25">
      <c r="A601" s="14" t="str">
        <f>MID(Tabla1[[#This Row],[Org 2]],1,2)</f>
        <v>05</v>
      </c>
      <c r="B601" s="22" t="s">
        <v>117</v>
      </c>
      <c r="C601" s="22" t="s">
        <v>120</v>
      </c>
      <c r="D601" s="15" t="str">
        <f>VLOOKUP(Tabla1[[#This Row],[Prog.]],Hoja2!B:C,2,FALSE)</f>
        <v>Actuaciones en materia de comercio minorista</v>
      </c>
      <c r="E601" s="16" t="str">
        <f t="shared" si="18"/>
        <v>2</v>
      </c>
      <c r="F601" s="16" t="str">
        <f t="shared" si="19"/>
        <v>22</v>
      </c>
      <c r="G601" s="18">
        <v>22799</v>
      </c>
      <c r="H601" s="19" t="s">
        <v>440</v>
      </c>
      <c r="I601" s="20">
        <v>59173</v>
      </c>
      <c r="J601" s="20">
        <v>10101.91</v>
      </c>
      <c r="K601" s="20">
        <v>69274.91</v>
      </c>
      <c r="L601" s="20">
        <v>31648.58</v>
      </c>
      <c r="M601" s="20">
        <v>31648.58</v>
      </c>
      <c r="N601" s="20">
        <v>7090.6</v>
      </c>
      <c r="O601" s="20">
        <v>7090.6</v>
      </c>
    </row>
    <row r="602" spans="1:15" x14ac:dyDescent="0.25">
      <c r="A602" s="14" t="str">
        <f>MID(Tabla1[[#This Row],[Org 2]],1,2)</f>
        <v>05</v>
      </c>
      <c r="B602" s="22" t="s">
        <v>117</v>
      </c>
      <c r="C602" s="22" t="s">
        <v>120</v>
      </c>
      <c r="D602" s="15" t="str">
        <f>VLOOKUP(Tabla1[[#This Row],[Prog.]],Hoja2!B:C,2,FALSE)</f>
        <v>Actuaciones en materia de comercio minorista</v>
      </c>
      <c r="E602" s="16" t="str">
        <f t="shared" si="18"/>
        <v>4</v>
      </c>
      <c r="F602" s="16" t="str">
        <f t="shared" si="19"/>
        <v>46</v>
      </c>
      <c r="G602" s="18">
        <v>467</v>
      </c>
      <c r="H602" s="19" t="s">
        <v>563</v>
      </c>
      <c r="I602" s="20">
        <v>332078</v>
      </c>
      <c r="J602" s="20">
        <v>-1110</v>
      </c>
      <c r="K602" s="20">
        <v>330968</v>
      </c>
      <c r="L602" s="20">
        <v>221362.86</v>
      </c>
      <c r="M602" s="20">
        <v>221362.86</v>
      </c>
      <c r="N602" s="20">
        <v>0</v>
      </c>
      <c r="O602" s="20">
        <v>0</v>
      </c>
    </row>
    <row r="603" spans="1:15" x14ac:dyDescent="0.25">
      <c r="A603" s="14" t="str">
        <f>MID(Tabla1[[#This Row],[Org 2]],1,2)</f>
        <v>05</v>
      </c>
      <c r="B603" s="22" t="s">
        <v>117</v>
      </c>
      <c r="C603" s="22" t="s">
        <v>120</v>
      </c>
      <c r="D603" s="15" t="str">
        <f>VLOOKUP(Tabla1[[#This Row],[Prog.]],Hoja2!B:C,2,FALSE)</f>
        <v>Actuaciones en materia de comercio minorista</v>
      </c>
      <c r="E603" s="16" t="str">
        <f t="shared" si="18"/>
        <v>4</v>
      </c>
      <c r="F603" s="16" t="str">
        <f t="shared" si="19"/>
        <v>48</v>
      </c>
      <c r="G603" s="18">
        <v>48923</v>
      </c>
      <c r="H603" s="19" t="s">
        <v>564</v>
      </c>
      <c r="I603" s="20">
        <v>142000</v>
      </c>
      <c r="J603" s="20">
        <v>0</v>
      </c>
      <c r="K603" s="20">
        <v>142000</v>
      </c>
      <c r="L603" s="20">
        <v>142000</v>
      </c>
      <c r="M603" s="20">
        <v>142000</v>
      </c>
      <c r="N603" s="20">
        <v>36000</v>
      </c>
      <c r="O603" s="20">
        <v>36000</v>
      </c>
    </row>
    <row r="604" spans="1:15" x14ac:dyDescent="0.25">
      <c r="A604" s="14" t="str">
        <f>MID(Tabla1[[#This Row],[Org 2]],1,2)</f>
        <v>05</v>
      </c>
      <c r="B604" s="22" t="s">
        <v>117</v>
      </c>
      <c r="C604" s="22" t="s">
        <v>120</v>
      </c>
      <c r="D604" s="15" t="str">
        <f>VLOOKUP(Tabla1[[#This Row],[Prog.]],Hoja2!B:C,2,FALSE)</f>
        <v>Actuaciones en materia de comercio minorista</v>
      </c>
      <c r="E604" s="16" t="str">
        <f t="shared" si="18"/>
        <v>4</v>
      </c>
      <c r="F604" s="16" t="str">
        <f t="shared" si="19"/>
        <v>48</v>
      </c>
      <c r="G604" s="18">
        <v>48924</v>
      </c>
      <c r="H604" s="19" t="s">
        <v>565</v>
      </c>
      <c r="I604" s="20">
        <v>30000</v>
      </c>
      <c r="J604" s="20">
        <v>0</v>
      </c>
      <c r="K604" s="20">
        <v>30000</v>
      </c>
      <c r="L604" s="20">
        <v>30000</v>
      </c>
      <c r="M604" s="20">
        <v>30000</v>
      </c>
      <c r="N604" s="20">
        <v>24000</v>
      </c>
      <c r="O604" s="20">
        <v>24000</v>
      </c>
    </row>
    <row r="605" spans="1:15" x14ac:dyDescent="0.25">
      <c r="A605" s="14" t="str">
        <f>MID(Tabla1[[#This Row],[Org 2]],1,2)</f>
        <v>05</v>
      </c>
      <c r="B605" s="22" t="s">
        <v>117</v>
      </c>
      <c r="C605" s="22" t="s">
        <v>120</v>
      </c>
      <c r="D605" s="15" t="str">
        <f>VLOOKUP(Tabla1[[#This Row],[Prog.]],Hoja2!B:C,2,FALSE)</f>
        <v>Actuaciones en materia de comercio minorista</v>
      </c>
      <c r="E605" s="16" t="str">
        <f t="shared" si="18"/>
        <v>4</v>
      </c>
      <c r="F605" s="16" t="str">
        <f t="shared" si="19"/>
        <v>48</v>
      </c>
      <c r="G605" s="18">
        <v>48925</v>
      </c>
      <c r="H605" s="19" t="s">
        <v>566</v>
      </c>
      <c r="I605" s="20">
        <v>394774</v>
      </c>
      <c r="J605" s="20">
        <v>144133.01</v>
      </c>
      <c r="K605" s="20">
        <v>538907.01</v>
      </c>
      <c r="L605" s="20">
        <v>394774</v>
      </c>
      <c r="M605" s="20">
        <v>394774</v>
      </c>
      <c r="N605" s="20">
        <v>238000</v>
      </c>
      <c r="O605" s="20">
        <v>238000</v>
      </c>
    </row>
    <row r="606" spans="1:15" x14ac:dyDescent="0.25">
      <c r="A606" s="14" t="str">
        <f>MID(Tabla1[[#This Row],[Org 2]],1,2)</f>
        <v>05</v>
      </c>
      <c r="B606" s="22" t="s">
        <v>117</v>
      </c>
      <c r="C606" s="22" t="s">
        <v>120</v>
      </c>
      <c r="D606" s="15" t="str">
        <f>VLOOKUP(Tabla1[[#This Row],[Prog.]],Hoja2!B:C,2,FALSE)</f>
        <v>Actuaciones en materia de comercio minorista</v>
      </c>
      <c r="E606" s="16" t="str">
        <f t="shared" si="18"/>
        <v>4</v>
      </c>
      <c r="F606" s="16" t="str">
        <f t="shared" si="19"/>
        <v>48</v>
      </c>
      <c r="G606" s="18">
        <v>48999</v>
      </c>
      <c r="H606" s="19" t="s">
        <v>486</v>
      </c>
      <c r="I606" s="20">
        <v>12000</v>
      </c>
      <c r="J606" s="20">
        <v>0</v>
      </c>
      <c r="K606" s="20">
        <v>12000</v>
      </c>
      <c r="L606" s="20">
        <v>12000</v>
      </c>
      <c r="M606" s="20">
        <v>0</v>
      </c>
      <c r="N606" s="20">
        <v>0</v>
      </c>
      <c r="O606" s="20">
        <v>0</v>
      </c>
    </row>
    <row r="607" spans="1:15" x14ac:dyDescent="0.25">
      <c r="A607" s="14" t="str">
        <f>MID(Tabla1[[#This Row],[Org 2]],1,2)</f>
        <v>05</v>
      </c>
      <c r="B607" s="22" t="s">
        <v>117</v>
      </c>
      <c r="C607" s="22" t="s">
        <v>120</v>
      </c>
      <c r="D607" s="15" t="str">
        <f>VLOOKUP(Tabla1[[#This Row],[Prog.]],Hoja2!B:C,2,FALSE)</f>
        <v>Actuaciones en materia de comercio minorista</v>
      </c>
      <c r="E607" s="16" t="str">
        <f t="shared" si="18"/>
        <v>8</v>
      </c>
      <c r="F607" s="16" t="str">
        <f t="shared" si="19"/>
        <v>85</v>
      </c>
      <c r="G607" s="18">
        <v>85090</v>
      </c>
      <c r="H607" s="19" t="s">
        <v>663</v>
      </c>
      <c r="I607" s="20">
        <v>0</v>
      </c>
      <c r="J607" s="20">
        <v>1110</v>
      </c>
      <c r="K607" s="20">
        <v>1110</v>
      </c>
      <c r="L607" s="20">
        <v>0</v>
      </c>
      <c r="M607" s="20">
        <v>0</v>
      </c>
      <c r="N607" s="20">
        <v>0</v>
      </c>
      <c r="O607" s="20">
        <v>0</v>
      </c>
    </row>
    <row r="608" spans="1:15" x14ac:dyDescent="0.25">
      <c r="A608" s="14" t="str">
        <f>MID(Tabla1[[#This Row],[Org 2]],1,2)</f>
        <v>06</v>
      </c>
      <c r="B608" s="22" t="s">
        <v>122</v>
      </c>
      <c r="C608" s="22" t="s">
        <v>125</v>
      </c>
      <c r="D608" s="15" t="str">
        <f>VLOOKUP(Tabla1[[#This Row],[Prog.]],Hoja2!B:C,2,FALSE)</f>
        <v>Dirección del área de educación y cultura</v>
      </c>
      <c r="E608" s="16" t="str">
        <f t="shared" si="18"/>
        <v>1</v>
      </c>
      <c r="F608" s="16" t="str">
        <f t="shared" si="19"/>
        <v>12</v>
      </c>
      <c r="G608" s="18">
        <v>12000</v>
      </c>
      <c r="H608" s="19" t="s">
        <v>411</v>
      </c>
      <c r="I608" s="20">
        <v>72351</v>
      </c>
      <c r="J608" s="20">
        <v>0</v>
      </c>
      <c r="K608" s="20">
        <v>72351</v>
      </c>
      <c r="L608" s="20">
        <v>44000</v>
      </c>
      <c r="M608" s="20">
        <v>44000</v>
      </c>
      <c r="N608" s="20">
        <v>35861.910000000003</v>
      </c>
      <c r="O608" s="20">
        <v>35861.910000000003</v>
      </c>
    </row>
    <row r="609" spans="1:15" x14ac:dyDescent="0.25">
      <c r="A609" s="14" t="str">
        <f>MID(Tabla1[[#This Row],[Org 2]],1,2)</f>
        <v>06</v>
      </c>
      <c r="B609" s="22" t="s">
        <v>122</v>
      </c>
      <c r="C609" s="22" t="s">
        <v>125</v>
      </c>
      <c r="D609" s="15" t="str">
        <f>VLOOKUP(Tabla1[[#This Row],[Prog.]],Hoja2!B:C,2,FALSE)</f>
        <v>Dirección del área de educación y cultura</v>
      </c>
      <c r="E609" s="16" t="str">
        <f t="shared" si="18"/>
        <v>1</v>
      </c>
      <c r="F609" s="16" t="str">
        <f t="shared" si="19"/>
        <v>12</v>
      </c>
      <c r="G609" s="18">
        <v>12001</v>
      </c>
      <c r="H609" s="19" t="s">
        <v>412</v>
      </c>
      <c r="I609" s="20">
        <v>0</v>
      </c>
      <c r="J609" s="20">
        <v>0</v>
      </c>
      <c r="K609" s="20">
        <v>0</v>
      </c>
      <c r="L609" s="20">
        <v>14300</v>
      </c>
      <c r="M609" s="20">
        <v>14300</v>
      </c>
      <c r="N609" s="20">
        <v>8033.21</v>
      </c>
      <c r="O609" s="20">
        <v>8033.21</v>
      </c>
    </row>
    <row r="610" spans="1:15" x14ac:dyDescent="0.25">
      <c r="A610" s="14" t="str">
        <f>MID(Tabla1[[#This Row],[Org 2]],1,2)</f>
        <v>06</v>
      </c>
      <c r="B610" s="22" t="s">
        <v>122</v>
      </c>
      <c r="C610" s="22" t="s">
        <v>125</v>
      </c>
      <c r="D610" s="15" t="str">
        <f>VLOOKUP(Tabla1[[#This Row],[Prog.]],Hoja2!B:C,2,FALSE)</f>
        <v>Dirección del área de educación y cultura</v>
      </c>
      <c r="E610" s="16" t="str">
        <f t="shared" si="18"/>
        <v>1</v>
      </c>
      <c r="F610" s="16" t="str">
        <f t="shared" si="19"/>
        <v>12</v>
      </c>
      <c r="G610" s="18">
        <v>12003</v>
      </c>
      <c r="H610" s="19" t="s">
        <v>413</v>
      </c>
      <c r="I610" s="20">
        <v>12182</v>
      </c>
      <c r="J610" s="20">
        <v>0</v>
      </c>
      <c r="K610" s="20">
        <v>12182</v>
      </c>
      <c r="L610" s="20">
        <v>12800</v>
      </c>
      <c r="M610" s="20">
        <v>12800</v>
      </c>
      <c r="N610" s="20">
        <v>7983.46</v>
      </c>
      <c r="O610" s="20">
        <v>7983.46</v>
      </c>
    </row>
    <row r="611" spans="1:15" x14ac:dyDescent="0.25">
      <c r="A611" s="14" t="str">
        <f>MID(Tabla1[[#This Row],[Org 2]],1,2)</f>
        <v>06</v>
      </c>
      <c r="B611" s="22" t="s">
        <v>122</v>
      </c>
      <c r="C611" s="22" t="s">
        <v>125</v>
      </c>
      <c r="D611" s="15" t="str">
        <f>VLOOKUP(Tabla1[[#This Row],[Prog.]],Hoja2!B:C,2,FALSE)</f>
        <v>Dirección del área de educación y cultura</v>
      </c>
      <c r="E611" s="16" t="str">
        <f t="shared" si="18"/>
        <v>1</v>
      </c>
      <c r="F611" s="16" t="str">
        <f t="shared" si="19"/>
        <v>12</v>
      </c>
      <c r="G611" s="18">
        <v>12004</v>
      </c>
      <c r="H611" s="19" t="s">
        <v>414</v>
      </c>
      <c r="I611" s="20">
        <v>20651</v>
      </c>
      <c r="J611" s="20">
        <v>0</v>
      </c>
      <c r="K611" s="20">
        <v>20651</v>
      </c>
      <c r="L611" s="20">
        <v>19500</v>
      </c>
      <c r="M611" s="20">
        <v>19500</v>
      </c>
      <c r="N611" s="20">
        <v>10618.68</v>
      </c>
      <c r="O611" s="20">
        <v>10618.68</v>
      </c>
    </row>
    <row r="612" spans="1:15" x14ac:dyDescent="0.25">
      <c r="A612" s="14" t="str">
        <f>MID(Tabla1[[#This Row],[Org 2]],1,2)</f>
        <v>06</v>
      </c>
      <c r="B612" s="22" t="s">
        <v>122</v>
      </c>
      <c r="C612" s="22" t="s">
        <v>125</v>
      </c>
      <c r="D612" s="15" t="str">
        <f>VLOOKUP(Tabla1[[#This Row],[Prog.]],Hoja2!B:C,2,FALSE)</f>
        <v>Dirección del área de educación y cultura</v>
      </c>
      <c r="E612" s="16" t="str">
        <f t="shared" si="18"/>
        <v>1</v>
      </c>
      <c r="F612" s="16" t="str">
        <f t="shared" si="19"/>
        <v>12</v>
      </c>
      <c r="G612" s="18">
        <v>12006</v>
      </c>
      <c r="H612" s="19" t="s">
        <v>415</v>
      </c>
      <c r="I612" s="20">
        <v>24443</v>
      </c>
      <c r="J612" s="20">
        <v>0</v>
      </c>
      <c r="K612" s="20">
        <v>24443</v>
      </c>
      <c r="L612" s="20">
        <v>14300</v>
      </c>
      <c r="M612" s="20">
        <v>14300</v>
      </c>
      <c r="N612" s="20">
        <v>9287.9699999999993</v>
      </c>
      <c r="O612" s="20">
        <v>9287.9699999999993</v>
      </c>
    </row>
    <row r="613" spans="1:15" x14ac:dyDescent="0.25">
      <c r="A613" s="14" t="str">
        <f>MID(Tabla1[[#This Row],[Org 2]],1,2)</f>
        <v>06</v>
      </c>
      <c r="B613" s="22" t="s">
        <v>122</v>
      </c>
      <c r="C613" s="22" t="s">
        <v>125</v>
      </c>
      <c r="D613" s="15" t="str">
        <f>VLOOKUP(Tabla1[[#This Row],[Prog.]],Hoja2!B:C,2,FALSE)</f>
        <v>Dirección del área de educación y cultura</v>
      </c>
      <c r="E613" s="16" t="str">
        <f t="shared" si="18"/>
        <v>1</v>
      </c>
      <c r="F613" s="16" t="str">
        <f t="shared" si="19"/>
        <v>12</v>
      </c>
      <c r="G613" s="18">
        <v>12100</v>
      </c>
      <c r="H613" s="19" t="s">
        <v>416</v>
      </c>
      <c r="I613" s="20">
        <v>70805</v>
      </c>
      <c r="J613" s="20">
        <v>0</v>
      </c>
      <c r="K613" s="20">
        <v>70805</v>
      </c>
      <c r="L613" s="20">
        <v>66998</v>
      </c>
      <c r="M613" s="20">
        <v>66998</v>
      </c>
      <c r="N613" s="20">
        <v>41537.56</v>
      </c>
      <c r="O613" s="20">
        <v>41537.56</v>
      </c>
    </row>
    <row r="614" spans="1:15" x14ac:dyDescent="0.25">
      <c r="A614" s="14" t="str">
        <f>MID(Tabla1[[#This Row],[Org 2]],1,2)</f>
        <v>06</v>
      </c>
      <c r="B614" s="22" t="s">
        <v>122</v>
      </c>
      <c r="C614" s="22" t="s">
        <v>125</v>
      </c>
      <c r="D614" s="15" t="str">
        <f>VLOOKUP(Tabla1[[#This Row],[Prog.]],Hoja2!B:C,2,FALSE)</f>
        <v>Dirección del área de educación y cultura</v>
      </c>
      <c r="E614" s="16" t="str">
        <f t="shared" si="18"/>
        <v>1</v>
      </c>
      <c r="F614" s="16" t="str">
        <f t="shared" si="19"/>
        <v>12</v>
      </c>
      <c r="G614" s="18">
        <v>12101</v>
      </c>
      <c r="H614" s="19" t="s">
        <v>417</v>
      </c>
      <c r="I614" s="20">
        <v>176376</v>
      </c>
      <c r="J614" s="20">
        <v>0</v>
      </c>
      <c r="K614" s="20">
        <v>176376</v>
      </c>
      <c r="L614" s="20">
        <v>126067</v>
      </c>
      <c r="M614" s="20">
        <v>126067</v>
      </c>
      <c r="N614" s="20">
        <v>104996.83</v>
      </c>
      <c r="O614" s="20">
        <v>104996.83</v>
      </c>
    </row>
    <row r="615" spans="1:15" x14ac:dyDescent="0.25">
      <c r="A615" s="14" t="str">
        <f>MID(Tabla1[[#This Row],[Org 2]],1,2)</f>
        <v>06</v>
      </c>
      <c r="B615" s="22" t="s">
        <v>122</v>
      </c>
      <c r="C615" s="22" t="s">
        <v>125</v>
      </c>
      <c r="D615" s="15" t="str">
        <f>VLOOKUP(Tabla1[[#This Row],[Prog.]],Hoja2!B:C,2,FALSE)</f>
        <v>Dirección del área de educación y cultura</v>
      </c>
      <c r="E615" s="16" t="str">
        <f t="shared" si="18"/>
        <v>1</v>
      </c>
      <c r="F615" s="16" t="str">
        <f t="shared" si="19"/>
        <v>12</v>
      </c>
      <c r="G615" s="18">
        <v>12103</v>
      </c>
      <c r="H615" s="19" t="s">
        <v>418</v>
      </c>
      <c r="I615" s="20">
        <v>7644</v>
      </c>
      <c r="J615" s="20">
        <v>0</v>
      </c>
      <c r="K615" s="20">
        <v>7644</v>
      </c>
      <c r="L615" s="20">
        <v>8038.09</v>
      </c>
      <c r="M615" s="20">
        <v>8038.09</v>
      </c>
      <c r="N615" s="20">
        <v>5407.99</v>
      </c>
      <c r="O615" s="20">
        <v>5407.99</v>
      </c>
    </row>
    <row r="616" spans="1:15" x14ac:dyDescent="0.25">
      <c r="A616" s="14" t="str">
        <f>MID(Tabla1[[#This Row],[Org 2]],1,2)</f>
        <v>06</v>
      </c>
      <c r="B616" s="22" t="s">
        <v>122</v>
      </c>
      <c r="C616" s="22" t="s">
        <v>125</v>
      </c>
      <c r="D616" s="15" t="str">
        <f>VLOOKUP(Tabla1[[#This Row],[Prog.]],Hoja2!B:C,2,FALSE)</f>
        <v>Dirección del área de educación y cultura</v>
      </c>
      <c r="E616" s="16" t="str">
        <f t="shared" si="18"/>
        <v>2</v>
      </c>
      <c r="F616" s="16" t="str">
        <f t="shared" si="19"/>
        <v>23</v>
      </c>
      <c r="G616" s="18">
        <v>23020</v>
      </c>
      <c r="H616" s="19" t="s">
        <v>441</v>
      </c>
      <c r="I616" s="20">
        <v>500</v>
      </c>
      <c r="J616" s="20">
        <v>0</v>
      </c>
      <c r="K616" s="20">
        <v>500</v>
      </c>
      <c r="L616" s="20">
        <v>0</v>
      </c>
      <c r="M616" s="20">
        <v>0</v>
      </c>
      <c r="N616" s="20">
        <v>0</v>
      </c>
      <c r="O616" s="20">
        <v>0</v>
      </c>
    </row>
    <row r="617" spans="1:15" x14ac:dyDescent="0.25">
      <c r="A617" s="14" t="str">
        <f>MID(Tabla1[[#This Row],[Org 2]],1,2)</f>
        <v>06</v>
      </c>
      <c r="B617" s="22" t="s">
        <v>122</v>
      </c>
      <c r="C617" s="22" t="s">
        <v>125</v>
      </c>
      <c r="D617" s="15" t="str">
        <f>VLOOKUP(Tabla1[[#This Row],[Prog.]],Hoja2!B:C,2,FALSE)</f>
        <v>Dirección del área de educación y cultura</v>
      </c>
      <c r="E617" s="16" t="str">
        <f t="shared" si="18"/>
        <v>3</v>
      </c>
      <c r="F617" s="16" t="str">
        <f t="shared" si="19"/>
        <v>35</v>
      </c>
      <c r="G617" s="18">
        <v>352</v>
      </c>
      <c r="H617" s="19" t="s">
        <v>444</v>
      </c>
      <c r="I617" s="20">
        <v>200</v>
      </c>
      <c r="J617" s="20">
        <v>0</v>
      </c>
      <c r="K617" s="20">
        <v>200</v>
      </c>
      <c r="L617" s="20">
        <v>0</v>
      </c>
      <c r="M617" s="20">
        <v>0</v>
      </c>
      <c r="N617" s="20">
        <v>0</v>
      </c>
      <c r="O617" s="20">
        <v>0</v>
      </c>
    </row>
    <row r="618" spans="1:15" x14ac:dyDescent="0.25">
      <c r="A618" s="14" t="str">
        <f>MID(Tabla1[[#This Row],[Org 2]],1,2)</f>
        <v>06</v>
      </c>
      <c r="B618" s="22" t="s">
        <v>122</v>
      </c>
      <c r="C618" s="22" t="s">
        <v>126</v>
      </c>
      <c r="D618" s="15" t="str">
        <f>VLOOKUP(Tabla1[[#This Row],[Prog.]],Hoja2!B:C,2,FALSE)</f>
        <v>Escuelas infantiles</v>
      </c>
      <c r="E618" s="16" t="str">
        <f t="shared" si="18"/>
        <v>1</v>
      </c>
      <c r="F618" s="16" t="str">
        <f t="shared" si="19"/>
        <v>12</v>
      </c>
      <c r="G618" s="18">
        <v>12000</v>
      </c>
      <c r="H618" s="19" t="s">
        <v>411</v>
      </c>
      <c r="I618" s="20">
        <v>18088</v>
      </c>
      <c r="J618" s="20">
        <v>0</v>
      </c>
      <c r="K618" s="20">
        <v>18088</v>
      </c>
      <c r="L618" s="20">
        <v>13600</v>
      </c>
      <c r="M618" s="20">
        <v>13600</v>
      </c>
      <c r="N618" s="20">
        <v>11953.97</v>
      </c>
      <c r="O618" s="20">
        <v>11953.97</v>
      </c>
    </row>
    <row r="619" spans="1:15" x14ac:dyDescent="0.25">
      <c r="A619" s="14" t="str">
        <f>MID(Tabla1[[#This Row],[Org 2]],1,2)</f>
        <v>06</v>
      </c>
      <c r="B619" s="22" t="s">
        <v>122</v>
      </c>
      <c r="C619" s="22" t="s">
        <v>126</v>
      </c>
      <c r="D619" s="15" t="str">
        <f>VLOOKUP(Tabla1[[#This Row],[Prog.]],Hoja2!B:C,2,FALSE)</f>
        <v>Escuelas infantiles</v>
      </c>
      <c r="E619" s="16" t="str">
        <f t="shared" si="18"/>
        <v>1</v>
      </c>
      <c r="F619" s="16" t="str">
        <f t="shared" si="19"/>
        <v>12</v>
      </c>
      <c r="G619" s="18">
        <v>12001</v>
      </c>
      <c r="H619" s="19" t="s">
        <v>412</v>
      </c>
      <c r="I619" s="20">
        <v>44</v>
      </c>
      <c r="J619" s="20">
        <v>0</v>
      </c>
      <c r="K619" s="20">
        <v>44</v>
      </c>
      <c r="L619" s="20">
        <v>0</v>
      </c>
      <c r="M619" s="20">
        <v>0</v>
      </c>
      <c r="N619" s="20">
        <v>0</v>
      </c>
      <c r="O619" s="20">
        <v>0</v>
      </c>
    </row>
    <row r="620" spans="1:15" x14ac:dyDescent="0.25">
      <c r="A620" s="14" t="str">
        <f>MID(Tabla1[[#This Row],[Org 2]],1,2)</f>
        <v>06</v>
      </c>
      <c r="B620" s="22" t="s">
        <v>122</v>
      </c>
      <c r="C620" s="22" t="s">
        <v>126</v>
      </c>
      <c r="D620" s="15" t="str">
        <f>VLOOKUP(Tabla1[[#This Row],[Prog.]],Hoja2!B:C,2,FALSE)</f>
        <v>Escuelas infantiles</v>
      </c>
      <c r="E620" s="16" t="str">
        <f t="shared" si="18"/>
        <v>1</v>
      </c>
      <c r="F620" s="16" t="str">
        <f t="shared" si="19"/>
        <v>12</v>
      </c>
      <c r="G620" s="18">
        <v>12004</v>
      </c>
      <c r="H620" s="19" t="s">
        <v>414</v>
      </c>
      <c r="I620" s="20">
        <v>10326</v>
      </c>
      <c r="J620" s="20">
        <v>0</v>
      </c>
      <c r="K620" s="20">
        <v>10326</v>
      </c>
      <c r="L620" s="20">
        <v>20960</v>
      </c>
      <c r="M620" s="20">
        <v>20960</v>
      </c>
      <c r="N620" s="20">
        <v>6085.84</v>
      </c>
      <c r="O620" s="20">
        <v>6085.84</v>
      </c>
    </row>
    <row r="621" spans="1:15" x14ac:dyDescent="0.25">
      <c r="A621" s="14" t="str">
        <f>MID(Tabla1[[#This Row],[Org 2]],1,2)</f>
        <v>06</v>
      </c>
      <c r="B621" s="22" t="s">
        <v>122</v>
      </c>
      <c r="C621" s="22" t="s">
        <v>126</v>
      </c>
      <c r="D621" s="15" t="str">
        <f>VLOOKUP(Tabla1[[#This Row],[Prog.]],Hoja2!B:C,2,FALSE)</f>
        <v>Escuelas infantiles</v>
      </c>
      <c r="E621" s="16" t="str">
        <f t="shared" si="18"/>
        <v>1</v>
      </c>
      <c r="F621" s="16" t="str">
        <f t="shared" si="19"/>
        <v>12</v>
      </c>
      <c r="G621" s="18">
        <v>12006</v>
      </c>
      <c r="H621" s="19" t="s">
        <v>415</v>
      </c>
      <c r="I621" s="20">
        <v>9203</v>
      </c>
      <c r="J621" s="20">
        <v>0</v>
      </c>
      <c r="K621" s="20">
        <v>9203</v>
      </c>
      <c r="L621" s="20">
        <v>7600</v>
      </c>
      <c r="M621" s="20">
        <v>7600</v>
      </c>
      <c r="N621" s="20">
        <v>5932.17</v>
      </c>
      <c r="O621" s="20">
        <v>5932.17</v>
      </c>
    </row>
    <row r="622" spans="1:15" x14ac:dyDescent="0.25">
      <c r="A622" s="14" t="str">
        <f>MID(Tabla1[[#This Row],[Org 2]],1,2)</f>
        <v>06</v>
      </c>
      <c r="B622" s="22" t="s">
        <v>122</v>
      </c>
      <c r="C622" s="22" t="s">
        <v>126</v>
      </c>
      <c r="D622" s="15" t="str">
        <f>VLOOKUP(Tabla1[[#This Row],[Prog.]],Hoja2!B:C,2,FALSE)</f>
        <v>Escuelas infantiles</v>
      </c>
      <c r="E622" s="16" t="str">
        <f t="shared" si="18"/>
        <v>1</v>
      </c>
      <c r="F622" s="16" t="str">
        <f t="shared" si="19"/>
        <v>12</v>
      </c>
      <c r="G622" s="18">
        <v>12100</v>
      </c>
      <c r="H622" s="19" t="s">
        <v>416</v>
      </c>
      <c r="I622" s="20">
        <v>15343</v>
      </c>
      <c r="J622" s="20">
        <v>0</v>
      </c>
      <c r="K622" s="20">
        <v>15343</v>
      </c>
      <c r="L622" s="20">
        <v>13930</v>
      </c>
      <c r="M622" s="20">
        <v>13930</v>
      </c>
      <c r="N622" s="20">
        <v>9529.43</v>
      </c>
      <c r="O622" s="20">
        <v>9529.43</v>
      </c>
    </row>
    <row r="623" spans="1:15" x14ac:dyDescent="0.25">
      <c r="A623" s="14" t="str">
        <f>MID(Tabla1[[#This Row],[Org 2]],1,2)</f>
        <v>06</v>
      </c>
      <c r="B623" s="22" t="s">
        <v>122</v>
      </c>
      <c r="C623" s="22" t="s">
        <v>126</v>
      </c>
      <c r="D623" s="15" t="str">
        <f>VLOOKUP(Tabla1[[#This Row],[Prog.]],Hoja2!B:C,2,FALSE)</f>
        <v>Escuelas infantiles</v>
      </c>
      <c r="E623" s="16" t="str">
        <f t="shared" si="18"/>
        <v>1</v>
      </c>
      <c r="F623" s="16" t="str">
        <f t="shared" si="19"/>
        <v>12</v>
      </c>
      <c r="G623" s="18">
        <v>12101</v>
      </c>
      <c r="H623" s="19" t="s">
        <v>417</v>
      </c>
      <c r="I623" s="20">
        <v>41071</v>
      </c>
      <c r="J623" s="20">
        <v>0</v>
      </c>
      <c r="K623" s="20">
        <v>41071</v>
      </c>
      <c r="L623" s="20">
        <v>34360</v>
      </c>
      <c r="M623" s="20">
        <v>34360</v>
      </c>
      <c r="N623" s="20">
        <v>28172.02</v>
      </c>
      <c r="O623" s="20">
        <v>28172.02</v>
      </c>
    </row>
    <row r="624" spans="1:15" x14ac:dyDescent="0.25">
      <c r="A624" s="14" t="str">
        <f>MID(Tabla1[[#This Row],[Org 2]],1,2)</f>
        <v>06</v>
      </c>
      <c r="B624" s="22" t="s">
        <v>122</v>
      </c>
      <c r="C624" s="22" t="s">
        <v>126</v>
      </c>
      <c r="D624" s="15" t="str">
        <f>VLOOKUP(Tabla1[[#This Row],[Prog.]],Hoja2!B:C,2,FALSE)</f>
        <v>Escuelas infantiles</v>
      </c>
      <c r="E624" s="16" t="str">
        <f t="shared" si="18"/>
        <v>1</v>
      </c>
      <c r="F624" s="16" t="str">
        <f t="shared" si="19"/>
        <v>12</v>
      </c>
      <c r="G624" s="18">
        <v>12103</v>
      </c>
      <c r="H624" s="19" t="s">
        <v>418</v>
      </c>
      <c r="I624" s="20">
        <v>5654</v>
      </c>
      <c r="J624" s="20">
        <v>0</v>
      </c>
      <c r="K624" s="20">
        <v>5654</v>
      </c>
      <c r="L624" s="20">
        <v>4770.3999999999996</v>
      </c>
      <c r="M624" s="20">
        <v>4770.3999999999996</v>
      </c>
      <c r="N624" s="20">
        <v>3745.76</v>
      </c>
      <c r="O624" s="20">
        <v>3745.76</v>
      </c>
    </row>
    <row r="625" spans="1:15" x14ac:dyDescent="0.25">
      <c r="A625" s="14" t="str">
        <f>MID(Tabla1[[#This Row],[Org 2]],1,2)</f>
        <v>06</v>
      </c>
      <c r="B625" s="22" t="s">
        <v>122</v>
      </c>
      <c r="C625" s="22" t="s">
        <v>126</v>
      </c>
      <c r="D625" s="15" t="str">
        <f>VLOOKUP(Tabla1[[#This Row],[Prog.]],Hoja2!B:C,2,FALSE)</f>
        <v>Escuelas infantiles</v>
      </c>
      <c r="E625" s="16" t="str">
        <f t="shared" si="18"/>
        <v>2</v>
      </c>
      <c r="F625" s="16" t="str">
        <f t="shared" si="19"/>
        <v>21</v>
      </c>
      <c r="G625" s="18">
        <v>212</v>
      </c>
      <c r="H625" s="19" t="s">
        <v>424</v>
      </c>
      <c r="I625" s="20">
        <v>15000</v>
      </c>
      <c r="J625" s="20">
        <v>0</v>
      </c>
      <c r="K625" s="20">
        <v>15000</v>
      </c>
      <c r="L625" s="20">
        <v>12750</v>
      </c>
      <c r="M625" s="20">
        <v>7400.15</v>
      </c>
      <c r="N625" s="20">
        <v>3055.28</v>
      </c>
      <c r="O625" s="20">
        <v>3055.28</v>
      </c>
    </row>
    <row r="626" spans="1:15" x14ac:dyDescent="0.25">
      <c r="A626" s="14" t="str">
        <f>MID(Tabla1[[#This Row],[Org 2]],1,2)</f>
        <v>06</v>
      </c>
      <c r="B626" s="22" t="s">
        <v>122</v>
      </c>
      <c r="C626" s="22" t="s">
        <v>126</v>
      </c>
      <c r="D626" s="15" t="str">
        <f>VLOOKUP(Tabla1[[#This Row],[Prog.]],Hoja2!B:C,2,FALSE)</f>
        <v>Escuelas infantiles</v>
      </c>
      <c r="E626" s="16" t="str">
        <f t="shared" si="18"/>
        <v>2</v>
      </c>
      <c r="F626" s="16" t="str">
        <f t="shared" si="19"/>
        <v>21</v>
      </c>
      <c r="G626" s="18">
        <v>213</v>
      </c>
      <c r="H626" s="19" t="s">
        <v>425</v>
      </c>
      <c r="I626" s="20">
        <v>41058</v>
      </c>
      <c r="J626" s="20">
        <v>0</v>
      </c>
      <c r="K626" s="20">
        <v>41058</v>
      </c>
      <c r="L626" s="20">
        <v>37529.51</v>
      </c>
      <c r="M626" s="20">
        <v>37529.51</v>
      </c>
      <c r="N626" s="20">
        <v>20228.39</v>
      </c>
      <c r="O626" s="20">
        <v>20169.23</v>
      </c>
    </row>
    <row r="627" spans="1:15" x14ac:dyDescent="0.25">
      <c r="A627" s="14" t="str">
        <f>MID(Tabla1[[#This Row],[Org 2]],1,2)</f>
        <v>06</v>
      </c>
      <c r="B627" s="22" t="s">
        <v>122</v>
      </c>
      <c r="C627" s="22" t="s">
        <v>126</v>
      </c>
      <c r="D627" s="15" t="str">
        <f>VLOOKUP(Tabla1[[#This Row],[Prog.]],Hoja2!B:C,2,FALSE)</f>
        <v>Escuelas infantiles</v>
      </c>
      <c r="E627" s="16" t="str">
        <f t="shared" si="18"/>
        <v>2</v>
      </c>
      <c r="F627" s="16" t="str">
        <f t="shared" si="19"/>
        <v>22</v>
      </c>
      <c r="G627" s="18">
        <v>22100</v>
      </c>
      <c r="H627" s="19" t="s">
        <v>429</v>
      </c>
      <c r="I627" s="20">
        <v>49000</v>
      </c>
      <c r="J627" s="20">
        <v>0</v>
      </c>
      <c r="K627" s="20">
        <v>49000</v>
      </c>
      <c r="L627" s="20">
        <v>49000</v>
      </c>
      <c r="M627" s="20">
        <v>49000</v>
      </c>
      <c r="N627" s="20">
        <v>24303.42</v>
      </c>
      <c r="O627" s="20">
        <v>23008.41</v>
      </c>
    </row>
    <row r="628" spans="1:15" x14ac:dyDescent="0.25">
      <c r="A628" s="14" t="str">
        <f>MID(Tabla1[[#This Row],[Org 2]],1,2)</f>
        <v>06</v>
      </c>
      <c r="B628" s="22" t="s">
        <v>122</v>
      </c>
      <c r="C628" s="22" t="s">
        <v>126</v>
      </c>
      <c r="D628" s="15" t="str">
        <f>VLOOKUP(Tabla1[[#This Row],[Prog.]],Hoja2!B:C,2,FALSE)</f>
        <v>Escuelas infantiles</v>
      </c>
      <c r="E628" s="16" t="str">
        <f t="shared" si="18"/>
        <v>2</v>
      </c>
      <c r="F628" s="16" t="str">
        <f t="shared" si="19"/>
        <v>22</v>
      </c>
      <c r="G628" s="18">
        <v>22102</v>
      </c>
      <c r="H628" s="19" t="s">
        <v>508</v>
      </c>
      <c r="I628" s="20">
        <v>106800</v>
      </c>
      <c r="J628" s="20">
        <v>0</v>
      </c>
      <c r="K628" s="20">
        <v>106800</v>
      </c>
      <c r="L628" s="20">
        <v>115836.64</v>
      </c>
      <c r="M628" s="20">
        <v>115836.64</v>
      </c>
      <c r="N628" s="20">
        <v>63155.3</v>
      </c>
      <c r="O628" s="20">
        <v>63155.3</v>
      </c>
    </row>
    <row r="629" spans="1:15" x14ac:dyDescent="0.25">
      <c r="A629" s="14" t="str">
        <f>MID(Tabla1[[#This Row],[Org 2]],1,2)</f>
        <v>06</v>
      </c>
      <c r="B629" s="22" t="s">
        <v>122</v>
      </c>
      <c r="C629" s="22" t="s">
        <v>126</v>
      </c>
      <c r="D629" s="15" t="str">
        <f>VLOOKUP(Tabla1[[#This Row],[Prog.]],Hoja2!B:C,2,FALSE)</f>
        <v>Escuelas infantiles</v>
      </c>
      <c r="E629" s="16" t="str">
        <f t="shared" si="18"/>
        <v>2</v>
      </c>
      <c r="F629" s="16" t="str">
        <f t="shared" si="19"/>
        <v>22</v>
      </c>
      <c r="G629" s="18">
        <v>22199</v>
      </c>
      <c r="H629" s="19" t="s">
        <v>431</v>
      </c>
      <c r="I629" s="20">
        <v>3000</v>
      </c>
      <c r="J629" s="20">
        <v>0</v>
      </c>
      <c r="K629" s="20">
        <v>3000</v>
      </c>
      <c r="L629" s="20">
        <v>0</v>
      </c>
      <c r="M629" s="20">
        <v>0</v>
      </c>
      <c r="N629" s="20">
        <v>0</v>
      </c>
      <c r="O629" s="20">
        <v>0</v>
      </c>
    </row>
    <row r="630" spans="1:15" x14ac:dyDescent="0.25">
      <c r="A630" s="14" t="str">
        <f>MID(Tabla1[[#This Row],[Org 2]],1,2)</f>
        <v>06</v>
      </c>
      <c r="B630" s="22" t="s">
        <v>122</v>
      </c>
      <c r="C630" s="22" t="s">
        <v>126</v>
      </c>
      <c r="D630" s="15" t="str">
        <f>VLOOKUP(Tabla1[[#This Row],[Prog.]],Hoja2!B:C,2,FALSE)</f>
        <v>Escuelas infantiles</v>
      </c>
      <c r="E630" s="16" t="str">
        <f t="shared" si="18"/>
        <v>2</v>
      </c>
      <c r="F630" s="16" t="str">
        <f t="shared" si="19"/>
        <v>22</v>
      </c>
      <c r="G630" s="18">
        <v>22602</v>
      </c>
      <c r="H630" s="19" t="s">
        <v>434</v>
      </c>
      <c r="I630" s="20">
        <v>2000</v>
      </c>
      <c r="J630" s="20">
        <v>0</v>
      </c>
      <c r="K630" s="20">
        <v>2000</v>
      </c>
      <c r="L630" s="20">
        <v>381.15</v>
      </c>
      <c r="M630" s="20">
        <v>381.15</v>
      </c>
      <c r="N630" s="20">
        <v>381.15</v>
      </c>
      <c r="O630" s="20">
        <v>381.15</v>
      </c>
    </row>
    <row r="631" spans="1:15" x14ac:dyDescent="0.25">
      <c r="A631" s="14" t="str">
        <f>MID(Tabla1[[#This Row],[Org 2]],1,2)</f>
        <v>06</v>
      </c>
      <c r="B631" s="22" t="s">
        <v>122</v>
      </c>
      <c r="C631" s="22" t="s">
        <v>126</v>
      </c>
      <c r="D631" s="15" t="str">
        <f>VLOOKUP(Tabla1[[#This Row],[Prog.]],Hoja2!B:C,2,FALSE)</f>
        <v>Escuelas infantiles</v>
      </c>
      <c r="E631" s="16" t="str">
        <f t="shared" si="18"/>
        <v>2</v>
      </c>
      <c r="F631" s="16" t="str">
        <f t="shared" si="19"/>
        <v>22</v>
      </c>
      <c r="G631" s="18">
        <v>22699</v>
      </c>
      <c r="H631" s="19" t="s">
        <v>437</v>
      </c>
      <c r="I631" s="20">
        <v>8000</v>
      </c>
      <c r="J631" s="20">
        <v>0</v>
      </c>
      <c r="K631" s="20">
        <v>8000</v>
      </c>
      <c r="L631" s="20">
        <v>2250</v>
      </c>
      <c r="M631" s="20">
        <v>2250</v>
      </c>
      <c r="N631" s="20">
        <v>2250</v>
      </c>
      <c r="O631" s="20">
        <v>2250</v>
      </c>
    </row>
    <row r="632" spans="1:15" x14ac:dyDescent="0.25">
      <c r="A632" s="14" t="str">
        <f>MID(Tabla1[[#This Row],[Org 2]],1,2)</f>
        <v>06</v>
      </c>
      <c r="B632" s="22" t="s">
        <v>122</v>
      </c>
      <c r="C632" s="22" t="s">
        <v>126</v>
      </c>
      <c r="D632" s="15" t="str">
        <f>VLOOKUP(Tabla1[[#This Row],[Prog.]],Hoja2!B:C,2,FALSE)</f>
        <v>Escuelas infantiles</v>
      </c>
      <c r="E632" s="16" t="str">
        <f t="shared" si="18"/>
        <v>2</v>
      </c>
      <c r="F632" s="16" t="str">
        <f t="shared" si="19"/>
        <v>22</v>
      </c>
      <c r="G632" s="18">
        <v>22700</v>
      </c>
      <c r="H632" s="19" t="s">
        <v>438</v>
      </c>
      <c r="I632" s="20">
        <v>265792</v>
      </c>
      <c r="J632" s="20">
        <v>0</v>
      </c>
      <c r="K632" s="20">
        <v>265792</v>
      </c>
      <c r="L632" s="20">
        <v>265791.67</v>
      </c>
      <c r="M632" s="20">
        <v>265791.67</v>
      </c>
      <c r="N632" s="20">
        <v>132895.92000000001</v>
      </c>
      <c r="O632" s="20">
        <v>132895.92000000001</v>
      </c>
    </row>
    <row r="633" spans="1:15" x14ac:dyDescent="0.25">
      <c r="A633" s="14" t="str">
        <f>MID(Tabla1[[#This Row],[Org 2]],1,2)</f>
        <v>06</v>
      </c>
      <c r="B633" s="22" t="s">
        <v>122</v>
      </c>
      <c r="C633" s="22" t="s">
        <v>126</v>
      </c>
      <c r="D633" s="15" t="str">
        <f>VLOOKUP(Tabla1[[#This Row],[Prog.]],Hoja2!B:C,2,FALSE)</f>
        <v>Escuelas infantiles</v>
      </c>
      <c r="E633" s="16" t="str">
        <f t="shared" si="18"/>
        <v>2</v>
      </c>
      <c r="F633" s="16" t="str">
        <f t="shared" si="19"/>
        <v>22</v>
      </c>
      <c r="G633" s="18">
        <v>22799</v>
      </c>
      <c r="H633" s="19" t="s">
        <v>440</v>
      </c>
      <c r="I633" s="20">
        <v>3728835</v>
      </c>
      <c r="J633" s="20">
        <v>0</v>
      </c>
      <c r="K633" s="20">
        <v>3728835</v>
      </c>
      <c r="L633" s="20">
        <v>2486830.61</v>
      </c>
      <c r="M633" s="20">
        <v>2486830.61</v>
      </c>
      <c r="N633" s="20">
        <v>2048624.99</v>
      </c>
      <c r="O633" s="20">
        <v>2048624.99</v>
      </c>
    </row>
    <row r="634" spans="1:15" x14ac:dyDescent="0.25">
      <c r="A634" s="14" t="str">
        <f>MID(Tabla1[[#This Row],[Org 2]],1,2)</f>
        <v>06</v>
      </c>
      <c r="B634" s="22" t="s">
        <v>122</v>
      </c>
      <c r="C634" s="22" t="s">
        <v>126</v>
      </c>
      <c r="D634" s="15" t="str">
        <f>VLOOKUP(Tabla1[[#This Row],[Prog.]],Hoja2!B:C,2,FALSE)</f>
        <v>Escuelas infantiles</v>
      </c>
      <c r="E634" s="16" t="str">
        <f t="shared" si="18"/>
        <v>6</v>
      </c>
      <c r="F634" s="16" t="str">
        <f t="shared" si="19"/>
        <v>63</v>
      </c>
      <c r="G634" s="18">
        <v>632</v>
      </c>
      <c r="H634" s="19" t="s">
        <v>510</v>
      </c>
      <c r="I634" s="20">
        <v>100000</v>
      </c>
      <c r="J634" s="20">
        <v>0</v>
      </c>
      <c r="K634" s="20">
        <v>100000</v>
      </c>
      <c r="L634" s="20">
        <v>73568.22</v>
      </c>
      <c r="M634" s="20">
        <v>73568.22</v>
      </c>
      <c r="N634" s="20">
        <v>0</v>
      </c>
      <c r="O634" s="20">
        <v>0</v>
      </c>
    </row>
    <row r="635" spans="1:15" x14ac:dyDescent="0.25">
      <c r="A635" s="14" t="str">
        <f>MID(Tabla1[[#This Row],[Org 2]],1,2)</f>
        <v>06</v>
      </c>
      <c r="B635" s="22" t="s">
        <v>122</v>
      </c>
      <c r="C635" s="22" t="s">
        <v>126</v>
      </c>
      <c r="D635" s="15" t="str">
        <f>VLOOKUP(Tabla1[[#This Row],[Prog.]],Hoja2!B:C,2,FALSE)</f>
        <v>Escuelas infantiles</v>
      </c>
      <c r="E635" s="16" t="str">
        <f t="shared" si="18"/>
        <v>6</v>
      </c>
      <c r="F635" s="16" t="str">
        <f t="shared" si="19"/>
        <v>63</v>
      </c>
      <c r="G635" s="18">
        <v>633</v>
      </c>
      <c r="H635" s="19" t="s">
        <v>478</v>
      </c>
      <c r="I635" s="20">
        <v>15000</v>
      </c>
      <c r="J635" s="20">
        <v>0</v>
      </c>
      <c r="K635" s="20">
        <v>15000</v>
      </c>
      <c r="L635" s="20">
        <v>475.53</v>
      </c>
      <c r="M635" s="20">
        <v>475.53</v>
      </c>
      <c r="N635" s="20">
        <v>0</v>
      </c>
      <c r="O635" s="20">
        <v>0</v>
      </c>
    </row>
    <row r="636" spans="1:15" x14ac:dyDescent="0.25">
      <c r="A636" s="14" t="str">
        <f>MID(Tabla1[[#This Row],[Org 2]],1,2)</f>
        <v>06</v>
      </c>
      <c r="B636" s="22" t="s">
        <v>122</v>
      </c>
      <c r="C636" s="22" t="s">
        <v>126</v>
      </c>
      <c r="D636" s="15" t="str">
        <f>VLOOKUP(Tabla1[[#This Row],[Prog.]],Hoja2!B:C,2,FALSE)</f>
        <v>Escuelas infantiles</v>
      </c>
      <c r="E636" s="16" t="str">
        <f t="shared" si="18"/>
        <v>6</v>
      </c>
      <c r="F636" s="16" t="str">
        <f t="shared" si="19"/>
        <v>63</v>
      </c>
      <c r="G636" s="18">
        <v>635</v>
      </c>
      <c r="H636" s="19" t="s">
        <v>479</v>
      </c>
      <c r="I636" s="20">
        <v>7000</v>
      </c>
      <c r="J636" s="20">
        <v>0</v>
      </c>
      <c r="K636" s="20">
        <v>7000</v>
      </c>
      <c r="L636" s="20">
        <v>5129.18</v>
      </c>
      <c r="M636" s="20">
        <v>5129.18</v>
      </c>
      <c r="N636" s="20">
        <v>0</v>
      </c>
      <c r="O636" s="20">
        <v>0</v>
      </c>
    </row>
    <row r="637" spans="1:15" x14ac:dyDescent="0.25">
      <c r="A637" s="14" t="str">
        <f>MID(Tabla1[[#This Row],[Org 2]],1,2)</f>
        <v>06</v>
      </c>
      <c r="B637" s="22" t="s">
        <v>122</v>
      </c>
      <c r="C637" s="22" t="s">
        <v>127</v>
      </c>
      <c r="D637" s="15" t="str">
        <f>VLOOKUP(Tabla1[[#This Row],[Prog.]],Hoja2!B:C,2,FALSE)</f>
        <v>Conservación y mantenimiento de centros de educación infantil y primaria</v>
      </c>
      <c r="E637" s="16" t="str">
        <f t="shared" si="18"/>
        <v>1</v>
      </c>
      <c r="F637" s="16" t="str">
        <f t="shared" si="19"/>
        <v>12</v>
      </c>
      <c r="G637" s="18">
        <v>12000</v>
      </c>
      <c r="H637" s="19" t="s">
        <v>411</v>
      </c>
      <c r="I637" s="20">
        <v>18088</v>
      </c>
      <c r="J637" s="20">
        <v>0</v>
      </c>
      <c r="K637" s="20">
        <v>18088</v>
      </c>
      <c r="L637" s="20">
        <v>17300</v>
      </c>
      <c r="M637" s="20">
        <v>17300</v>
      </c>
      <c r="N637" s="20">
        <v>11953.97</v>
      </c>
      <c r="O637" s="20">
        <v>11953.97</v>
      </c>
    </row>
    <row r="638" spans="1:15" x14ac:dyDescent="0.25">
      <c r="A638" s="14" t="str">
        <f>MID(Tabla1[[#This Row],[Org 2]],1,2)</f>
        <v>06</v>
      </c>
      <c r="B638" s="22" t="s">
        <v>122</v>
      </c>
      <c r="C638" s="22" t="s">
        <v>127</v>
      </c>
      <c r="D638" s="15" t="str">
        <f>VLOOKUP(Tabla1[[#This Row],[Prog.]],Hoja2!B:C,2,FALSE)</f>
        <v>Conservación y mantenimiento de centros de educación infantil y primaria</v>
      </c>
      <c r="E638" s="16" t="str">
        <f t="shared" si="18"/>
        <v>1</v>
      </c>
      <c r="F638" s="16" t="str">
        <f t="shared" si="19"/>
        <v>12</v>
      </c>
      <c r="G638" s="18">
        <v>12001</v>
      </c>
      <c r="H638" s="19" t="s">
        <v>412</v>
      </c>
      <c r="I638" s="20">
        <v>31811</v>
      </c>
      <c r="J638" s="20">
        <v>0</v>
      </c>
      <c r="K638" s="20">
        <v>31811</v>
      </c>
      <c r="L638" s="20">
        <v>22000</v>
      </c>
      <c r="M638" s="20">
        <v>22000</v>
      </c>
      <c r="N638" s="20">
        <v>12908.77</v>
      </c>
      <c r="O638" s="20">
        <v>12908.77</v>
      </c>
    </row>
    <row r="639" spans="1:15" x14ac:dyDescent="0.25">
      <c r="A639" s="14" t="str">
        <f>MID(Tabla1[[#This Row],[Org 2]],1,2)</f>
        <v>06</v>
      </c>
      <c r="B639" s="22" t="s">
        <v>122</v>
      </c>
      <c r="C639" s="22" t="s">
        <v>127</v>
      </c>
      <c r="D639" s="15" t="str">
        <f>VLOOKUP(Tabla1[[#This Row],[Prog.]],Hoja2!B:C,2,FALSE)</f>
        <v>Conservación y mantenimiento de centros de educación infantil y primaria</v>
      </c>
      <c r="E639" s="16" t="str">
        <f t="shared" si="18"/>
        <v>1</v>
      </c>
      <c r="F639" s="16" t="str">
        <f t="shared" si="19"/>
        <v>12</v>
      </c>
      <c r="G639" s="18">
        <v>12003</v>
      </c>
      <c r="H639" s="19" t="s">
        <v>413</v>
      </c>
      <c r="I639" s="20">
        <v>12182</v>
      </c>
      <c r="J639" s="20">
        <v>0</v>
      </c>
      <c r="K639" s="20">
        <v>12182</v>
      </c>
      <c r="L639" s="20">
        <v>8000</v>
      </c>
      <c r="M639" s="20">
        <v>8000</v>
      </c>
      <c r="N639" s="20">
        <v>3390.94</v>
      </c>
      <c r="O639" s="20">
        <v>3390.94</v>
      </c>
    </row>
    <row r="640" spans="1:15" x14ac:dyDescent="0.25">
      <c r="A640" s="14" t="str">
        <f>MID(Tabla1[[#This Row],[Org 2]],1,2)</f>
        <v>06</v>
      </c>
      <c r="B640" s="22" t="s">
        <v>122</v>
      </c>
      <c r="C640" s="22" t="s">
        <v>127</v>
      </c>
      <c r="D640" s="15" t="str">
        <f>VLOOKUP(Tabla1[[#This Row],[Prog.]],Hoja2!B:C,2,FALSE)</f>
        <v>Conservación y mantenimiento de centros de educación infantil y primaria</v>
      </c>
      <c r="E640" s="16" t="str">
        <f t="shared" si="18"/>
        <v>1</v>
      </c>
      <c r="F640" s="16" t="str">
        <f t="shared" si="19"/>
        <v>12</v>
      </c>
      <c r="G640" s="18">
        <v>12004</v>
      </c>
      <c r="H640" s="19" t="s">
        <v>414</v>
      </c>
      <c r="I640" s="20">
        <v>30977</v>
      </c>
      <c r="J640" s="20">
        <v>0</v>
      </c>
      <c r="K640" s="20">
        <v>30977</v>
      </c>
      <c r="L640" s="20">
        <v>43230</v>
      </c>
      <c r="M640" s="20">
        <v>43230</v>
      </c>
      <c r="N640" s="20">
        <v>26141.63</v>
      </c>
      <c r="O640" s="20">
        <v>26141.63</v>
      </c>
    </row>
    <row r="641" spans="1:15" x14ac:dyDescent="0.25">
      <c r="A641" s="14" t="str">
        <f>MID(Tabla1[[#This Row],[Org 2]],1,2)</f>
        <v>06</v>
      </c>
      <c r="B641" s="22" t="s">
        <v>122</v>
      </c>
      <c r="C641" s="22" t="s">
        <v>127</v>
      </c>
      <c r="D641" s="15" t="str">
        <f>VLOOKUP(Tabla1[[#This Row],[Prog.]],Hoja2!B:C,2,FALSE)</f>
        <v>Conservación y mantenimiento de centros de educación infantil y primaria</v>
      </c>
      <c r="E641" s="16" t="str">
        <f t="shared" si="18"/>
        <v>1</v>
      </c>
      <c r="F641" s="16" t="str">
        <f t="shared" si="19"/>
        <v>12</v>
      </c>
      <c r="G641" s="18">
        <v>12006</v>
      </c>
      <c r="H641" s="19" t="s">
        <v>415</v>
      </c>
      <c r="I641" s="20">
        <v>16549</v>
      </c>
      <c r="J641" s="20">
        <v>0</v>
      </c>
      <c r="K641" s="20">
        <v>16549</v>
      </c>
      <c r="L641" s="20">
        <v>16700</v>
      </c>
      <c r="M641" s="20">
        <v>16700</v>
      </c>
      <c r="N641" s="20">
        <v>11006.89</v>
      </c>
      <c r="O641" s="20">
        <v>11006.89</v>
      </c>
    </row>
    <row r="642" spans="1:15" x14ac:dyDescent="0.25">
      <c r="A642" s="14" t="str">
        <f>MID(Tabla1[[#This Row],[Org 2]],1,2)</f>
        <v>06</v>
      </c>
      <c r="B642" s="22" t="s">
        <v>122</v>
      </c>
      <c r="C642" s="22" t="s">
        <v>127</v>
      </c>
      <c r="D642" s="15" t="str">
        <f>VLOOKUP(Tabla1[[#This Row],[Prog.]],Hoja2!B:C,2,FALSE)</f>
        <v>Conservación y mantenimiento de centros de educación infantil y primaria</v>
      </c>
      <c r="E642" s="16" t="str">
        <f t="shared" ref="E642:E705" si="20">LEFT(G642,1)</f>
        <v>1</v>
      </c>
      <c r="F642" s="16" t="str">
        <f t="shared" ref="F642:F705" si="21">LEFT(G642,2)</f>
        <v>12</v>
      </c>
      <c r="G642" s="18">
        <v>12100</v>
      </c>
      <c r="H642" s="19" t="s">
        <v>416</v>
      </c>
      <c r="I642" s="20">
        <v>54606</v>
      </c>
      <c r="J642" s="20">
        <v>0</v>
      </c>
      <c r="K642" s="20">
        <v>54606</v>
      </c>
      <c r="L642" s="20">
        <v>38410</v>
      </c>
      <c r="M642" s="20">
        <v>38410</v>
      </c>
      <c r="N642" s="20">
        <v>32276.71</v>
      </c>
      <c r="O642" s="20">
        <v>32276.71</v>
      </c>
    </row>
    <row r="643" spans="1:15" x14ac:dyDescent="0.25">
      <c r="A643" s="14" t="str">
        <f>MID(Tabla1[[#This Row],[Org 2]],1,2)</f>
        <v>06</v>
      </c>
      <c r="B643" s="22" t="s">
        <v>122</v>
      </c>
      <c r="C643" s="22" t="s">
        <v>127</v>
      </c>
      <c r="D643" s="15" t="str">
        <f>VLOOKUP(Tabla1[[#This Row],[Prog.]],Hoja2!B:C,2,FALSE)</f>
        <v>Conservación y mantenimiento de centros de educación infantil y primaria</v>
      </c>
      <c r="E643" s="16" t="str">
        <f t="shared" si="20"/>
        <v>1</v>
      </c>
      <c r="F643" s="16" t="str">
        <f t="shared" si="21"/>
        <v>12</v>
      </c>
      <c r="G643" s="18">
        <v>12101</v>
      </c>
      <c r="H643" s="19" t="s">
        <v>417</v>
      </c>
      <c r="I643" s="20">
        <v>133259</v>
      </c>
      <c r="J643" s="20">
        <v>0</v>
      </c>
      <c r="K643" s="20">
        <v>133259</v>
      </c>
      <c r="L643" s="20">
        <v>86840</v>
      </c>
      <c r="M643" s="20">
        <v>86840</v>
      </c>
      <c r="N643" s="20">
        <v>79736.41</v>
      </c>
      <c r="O643" s="20">
        <v>79736.41</v>
      </c>
    </row>
    <row r="644" spans="1:15" x14ac:dyDescent="0.25">
      <c r="A644" s="14" t="str">
        <f>MID(Tabla1[[#This Row],[Org 2]],1,2)</f>
        <v>06</v>
      </c>
      <c r="B644" s="22" t="s">
        <v>122</v>
      </c>
      <c r="C644" s="22" t="s">
        <v>127</v>
      </c>
      <c r="D644" s="15" t="str">
        <f>VLOOKUP(Tabla1[[#This Row],[Prog.]],Hoja2!B:C,2,FALSE)</f>
        <v>Conservación y mantenimiento de centros de educación infantil y primaria</v>
      </c>
      <c r="E644" s="16" t="str">
        <f t="shared" si="20"/>
        <v>1</v>
      </c>
      <c r="F644" s="16" t="str">
        <f t="shared" si="21"/>
        <v>12</v>
      </c>
      <c r="G644" s="18">
        <v>12103</v>
      </c>
      <c r="H644" s="19" t="s">
        <v>418</v>
      </c>
      <c r="I644" s="20">
        <v>9588</v>
      </c>
      <c r="J644" s="20">
        <v>0</v>
      </c>
      <c r="K644" s="20">
        <v>9588</v>
      </c>
      <c r="L644" s="20">
        <v>9876</v>
      </c>
      <c r="M644" s="20">
        <v>9876</v>
      </c>
      <c r="N644" s="20">
        <v>7316.29</v>
      </c>
      <c r="O644" s="20">
        <v>7316.29</v>
      </c>
    </row>
    <row r="645" spans="1:15" x14ac:dyDescent="0.25">
      <c r="A645" s="14" t="str">
        <f>MID(Tabla1[[#This Row],[Org 2]],1,2)</f>
        <v>06</v>
      </c>
      <c r="B645" s="22" t="s">
        <v>122</v>
      </c>
      <c r="C645" s="22" t="s">
        <v>127</v>
      </c>
      <c r="D645" s="15" t="str">
        <f>VLOOKUP(Tabla1[[#This Row],[Prog.]],Hoja2!B:C,2,FALSE)</f>
        <v>Conservación y mantenimiento de centros de educación infantil y primaria</v>
      </c>
      <c r="E645" s="16" t="str">
        <f t="shared" si="20"/>
        <v>1</v>
      </c>
      <c r="F645" s="16" t="str">
        <f t="shared" si="21"/>
        <v>13</v>
      </c>
      <c r="G645" s="18">
        <v>13000</v>
      </c>
      <c r="H645" s="19" t="s">
        <v>410</v>
      </c>
      <c r="I645" s="20">
        <v>888568</v>
      </c>
      <c r="J645" s="20">
        <v>0</v>
      </c>
      <c r="K645" s="20">
        <v>888568</v>
      </c>
      <c r="L645" s="20">
        <v>599671</v>
      </c>
      <c r="M645" s="20">
        <v>599671</v>
      </c>
      <c r="N645" s="20">
        <v>501996.65</v>
      </c>
      <c r="O645" s="20">
        <v>501996.65</v>
      </c>
    </row>
    <row r="646" spans="1:15" x14ac:dyDescent="0.25">
      <c r="A646" s="14" t="str">
        <f>MID(Tabla1[[#This Row],[Org 2]],1,2)</f>
        <v>06</v>
      </c>
      <c r="B646" s="22" t="s">
        <v>122</v>
      </c>
      <c r="C646" s="22" t="s">
        <v>127</v>
      </c>
      <c r="D646" s="15" t="str">
        <f>VLOOKUP(Tabla1[[#This Row],[Prog.]],Hoja2!B:C,2,FALSE)</f>
        <v>Conservación y mantenimiento de centros de educación infantil y primaria</v>
      </c>
      <c r="E646" s="16" t="str">
        <f t="shared" si="20"/>
        <v>1</v>
      </c>
      <c r="F646" s="16" t="str">
        <f t="shared" si="21"/>
        <v>13</v>
      </c>
      <c r="G646" s="18">
        <v>13002</v>
      </c>
      <c r="H646" s="19" t="s">
        <v>419</v>
      </c>
      <c r="I646" s="20">
        <v>797756</v>
      </c>
      <c r="J646" s="20">
        <v>0</v>
      </c>
      <c r="K646" s="20">
        <v>797756</v>
      </c>
      <c r="L646" s="20">
        <v>591539.55000000005</v>
      </c>
      <c r="M646" s="20">
        <v>591539.55000000005</v>
      </c>
      <c r="N646" s="20">
        <v>497030.46</v>
      </c>
      <c r="O646" s="20">
        <v>497030.46</v>
      </c>
    </row>
    <row r="647" spans="1:15" x14ac:dyDescent="0.25">
      <c r="A647" s="14" t="str">
        <f>MID(Tabla1[[#This Row],[Org 2]],1,2)</f>
        <v>06</v>
      </c>
      <c r="B647" s="22" t="s">
        <v>122</v>
      </c>
      <c r="C647" s="22" t="s">
        <v>127</v>
      </c>
      <c r="D647" s="15" t="str">
        <f>VLOOKUP(Tabla1[[#This Row],[Prog.]],Hoja2!B:C,2,FALSE)</f>
        <v>Conservación y mantenimiento de centros de educación infantil y primaria</v>
      </c>
      <c r="E647" s="16" t="str">
        <f t="shared" si="20"/>
        <v>1</v>
      </c>
      <c r="F647" s="16" t="str">
        <f t="shared" si="21"/>
        <v>13</v>
      </c>
      <c r="G647" s="18">
        <v>131</v>
      </c>
      <c r="H647" s="19" t="s">
        <v>420</v>
      </c>
      <c r="I647" s="20">
        <v>9000</v>
      </c>
      <c r="J647" s="20">
        <v>0</v>
      </c>
      <c r="K647" s="20">
        <v>9000</v>
      </c>
      <c r="L647" s="20">
        <v>34000</v>
      </c>
      <c r="M647" s="20">
        <v>34000</v>
      </c>
      <c r="N647" s="20">
        <v>11593.75</v>
      </c>
      <c r="O647" s="20">
        <v>11593.75</v>
      </c>
    </row>
    <row r="648" spans="1:15" x14ac:dyDescent="0.25">
      <c r="A648" s="14" t="str">
        <f>MID(Tabla1[[#This Row],[Org 2]],1,2)</f>
        <v>06</v>
      </c>
      <c r="B648" s="22" t="s">
        <v>122</v>
      </c>
      <c r="C648" s="22" t="s">
        <v>127</v>
      </c>
      <c r="D648" s="15" t="str">
        <f>VLOOKUP(Tabla1[[#This Row],[Prog.]],Hoja2!B:C,2,FALSE)</f>
        <v>Conservación y mantenimiento de centros de educación infantil y primaria</v>
      </c>
      <c r="E648" s="16" t="str">
        <f t="shared" si="20"/>
        <v>2</v>
      </c>
      <c r="F648" s="16" t="str">
        <f t="shared" si="21"/>
        <v>20</v>
      </c>
      <c r="G648" s="18">
        <v>203</v>
      </c>
      <c r="H648" s="19" t="s">
        <v>422</v>
      </c>
      <c r="I648" s="20">
        <v>22000</v>
      </c>
      <c r="J648" s="20">
        <v>0</v>
      </c>
      <c r="K648" s="20">
        <v>22000</v>
      </c>
      <c r="L648" s="20">
        <v>16421.43</v>
      </c>
      <c r="M648" s="20">
        <v>16421.43</v>
      </c>
      <c r="N648" s="20">
        <v>10711.97</v>
      </c>
      <c r="O648" s="20">
        <v>10309.299999999999</v>
      </c>
    </row>
    <row r="649" spans="1:15" x14ac:dyDescent="0.25">
      <c r="A649" s="14" t="str">
        <f>MID(Tabla1[[#This Row],[Org 2]],1,2)</f>
        <v>06</v>
      </c>
      <c r="B649" s="22" t="s">
        <v>122</v>
      </c>
      <c r="C649" s="22" t="s">
        <v>127</v>
      </c>
      <c r="D649" s="15" t="str">
        <f>VLOOKUP(Tabla1[[#This Row],[Prog.]],Hoja2!B:C,2,FALSE)</f>
        <v>Conservación y mantenimiento de centros de educación infantil y primaria</v>
      </c>
      <c r="E649" s="16" t="str">
        <f t="shared" si="20"/>
        <v>2</v>
      </c>
      <c r="F649" s="16" t="str">
        <f t="shared" si="21"/>
        <v>21</v>
      </c>
      <c r="G649" s="18">
        <v>212</v>
      </c>
      <c r="H649" s="19" t="s">
        <v>424</v>
      </c>
      <c r="I649" s="20">
        <v>280000</v>
      </c>
      <c r="J649" s="20">
        <v>0</v>
      </c>
      <c r="K649" s="20">
        <v>280000</v>
      </c>
      <c r="L649" s="20">
        <v>128186.23</v>
      </c>
      <c r="M649" s="20">
        <v>87725.02</v>
      </c>
      <c r="N649" s="20">
        <v>43160.53</v>
      </c>
      <c r="O649" s="20">
        <v>43148.76</v>
      </c>
    </row>
    <row r="650" spans="1:15" x14ac:dyDescent="0.25">
      <c r="A650" s="14" t="str">
        <f>MID(Tabla1[[#This Row],[Org 2]],1,2)</f>
        <v>06</v>
      </c>
      <c r="B650" s="22" t="s">
        <v>122</v>
      </c>
      <c r="C650" s="22" t="s">
        <v>127</v>
      </c>
      <c r="D650" s="15" t="str">
        <f>VLOOKUP(Tabla1[[#This Row],[Prog.]],Hoja2!B:C,2,FALSE)</f>
        <v>Conservación y mantenimiento de centros de educación infantil y primaria</v>
      </c>
      <c r="E650" s="16" t="str">
        <f t="shared" si="20"/>
        <v>2</v>
      </c>
      <c r="F650" s="16" t="str">
        <f t="shared" si="21"/>
        <v>21</v>
      </c>
      <c r="G650" s="18">
        <v>213</v>
      </c>
      <c r="H650" s="19" t="s">
        <v>425</v>
      </c>
      <c r="I650" s="20">
        <v>184023</v>
      </c>
      <c r="J650" s="20">
        <v>0</v>
      </c>
      <c r="K650" s="20">
        <v>184023</v>
      </c>
      <c r="L650" s="20">
        <v>200984.73</v>
      </c>
      <c r="M650" s="20">
        <v>200984.73</v>
      </c>
      <c r="N650" s="20">
        <v>116386.9</v>
      </c>
      <c r="O650" s="20">
        <v>104734.77</v>
      </c>
    </row>
    <row r="651" spans="1:15" x14ac:dyDescent="0.25">
      <c r="A651" s="14" t="str">
        <f>MID(Tabla1[[#This Row],[Org 2]],1,2)</f>
        <v>06</v>
      </c>
      <c r="B651" s="22" t="s">
        <v>122</v>
      </c>
      <c r="C651" s="22" t="s">
        <v>127</v>
      </c>
      <c r="D651" s="15" t="str">
        <f>VLOOKUP(Tabla1[[#This Row],[Prog.]],Hoja2!B:C,2,FALSE)</f>
        <v>Conservación y mantenimiento de centros de educación infantil y primaria</v>
      </c>
      <c r="E651" s="16" t="str">
        <f t="shared" si="20"/>
        <v>2</v>
      </c>
      <c r="F651" s="16" t="str">
        <f t="shared" si="21"/>
        <v>22</v>
      </c>
      <c r="G651" s="18">
        <v>22100</v>
      </c>
      <c r="H651" s="19" t="s">
        <v>429</v>
      </c>
      <c r="I651" s="20">
        <v>460000</v>
      </c>
      <c r="J651" s="20">
        <v>0</v>
      </c>
      <c r="K651" s="20">
        <v>460000</v>
      </c>
      <c r="L651" s="20">
        <v>460000</v>
      </c>
      <c r="M651" s="20">
        <v>460000</v>
      </c>
      <c r="N651" s="20">
        <v>256939.58</v>
      </c>
      <c r="O651" s="20">
        <v>239635.39</v>
      </c>
    </row>
    <row r="652" spans="1:15" x14ac:dyDescent="0.25">
      <c r="A652" s="14" t="str">
        <f>MID(Tabla1[[#This Row],[Org 2]],1,2)</f>
        <v>06</v>
      </c>
      <c r="B652" s="22" t="s">
        <v>122</v>
      </c>
      <c r="C652" s="22" t="s">
        <v>127</v>
      </c>
      <c r="D652" s="15" t="str">
        <f>VLOOKUP(Tabla1[[#This Row],[Prog.]],Hoja2!B:C,2,FALSE)</f>
        <v>Conservación y mantenimiento de centros de educación infantil y primaria</v>
      </c>
      <c r="E652" s="16" t="str">
        <f t="shared" si="20"/>
        <v>2</v>
      </c>
      <c r="F652" s="16" t="str">
        <f t="shared" si="21"/>
        <v>22</v>
      </c>
      <c r="G652" s="18">
        <v>22101</v>
      </c>
      <c r="H652" s="19" t="s">
        <v>507</v>
      </c>
      <c r="I652" s="20">
        <v>20150</v>
      </c>
      <c r="J652" s="20">
        <v>0</v>
      </c>
      <c r="K652" s="20">
        <v>20150</v>
      </c>
      <c r="L652" s="20">
        <v>3090.79</v>
      </c>
      <c r="M652" s="20">
        <v>3090.79</v>
      </c>
      <c r="N652" s="20">
        <v>3090.79</v>
      </c>
      <c r="O652" s="20">
        <v>3090.79</v>
      </c>
    </row>
    <row r="653" spans="1:15" x14ac:dyDescent="0.25">
      <c r="A653" s="14" t="str">
        <f>MID(Tabla1[[#This Row],[Org 2]],1,2)</f>
        <v>06</v>
      </c>
      <c r="B653" s="22" t="s">
        <v>122</v>
      </c>
      <c r="C653" s="22" t="s">
        <v>127</v>
      </c>
      <c r="D653" s="15" t="str">
        <f>VLOOKUP(Tabla1[[#This Row],[Prog.]],Hoja2!B:C,2,FALSE)</f>
        <v>Conservación y mantenimiento de centros de educación infantil y primaria</v>
      </c>
      <c r="E653" s="16" t="str">
        <f t="shared" si="20"/>
        <v>2</v>
      </c>
      <c r="F653" s="16" t="str">
        <f t="shared" si="21"/>
        <v>22</v>
      </c>
      <c r="G653" s="18">
        <v>22102</v>
      </c>
      <c r="H653" s="19" t="s">
        <v>508</v>
      </c>
      <c r="I653" s="20">
        <v>938000</v>
      </c>
      <c r="J653" s="20">
        <v>0</v>
      </c>
      <c r="K653" s="20">
        <v>938000</v>
      </c>
      <c r="L653" s="20">
        <v>690000</v>
      </c>
      <c r="M653" s="20">
        <v>690000</v>
      </c>
      <c r="N653" s="20">
        <v>558583.29</v>
      </c>
      <c r="O653" s="20">
        <v>558475.4</v>
      </c>
    </row>
    <row r="654" spans="1:15" x14ac:dyDescent="0.25">
      <c r="A654" s="14" t="str">
        <f>MID(Tabla1[[#This Row],[Org 2]],1,2)</f>
        <v>06</v>
      </c>
      <c r="B654" s="22" t="s">
        <v>122</v>
      </c>
      <c r="C654" s="22" t="s">
        <v>127</v>
      </c>
      <c r="D654" s="15" t="str">
        <f>VLOOKUP(Tabla1[[#This Row],[Prog.]],Hoja2!B:C,2,FALSE)</f>
        <v>Conservación y mantenimiento de centros de educación infantil y primaria</v>
      </c>
      <c r="E654" s="16" t="str">
        <f t="shared" si="20"/>
        <v>2</v>
      </c>
      <c r="F654" s="16" t="str">
        <f t="shared" si="21"/>
        <v>22</v>
      </c>
      <c r="G654" s="18">
        <v>22104</v>
      </c>
      <c r="H654" s="19" t="s">
        <v>488</v>
      </c>
      <c r="I654" s="20">
        <v>2555</v>
      </c>
      <c r="J654" s="20">
        <v>0</v>
      </c>
      <c r="K654" s="20">
        <v>2555</v>
      </c>
      <c r="L654" s="20">
        <v>2954.16</v>
      </c>
      <c r="M654" s="20">
        <v>2954.16</v>
      </c>
      <c r="N654" s="20">
        <v>103.69</v>
      </c>
      <c r="O654" s="20">
        <v>103.69</v>
      </c>
    </row>
    <row r="655" spans="1:15" x14ac:dyDescent="0.25">
      <c r="A655" s="14" t="str">
        <f>MID(Tabla1[[#This Row],[Org 2]],1,2)</f>
        <v>06</v>
      </c>
      <c r="B655" s="22" t="s">
        <v>122</v>
      </c>
      <c r="C655" s="22" t="s">
        <v>127</v>
      </c>
      <c r="D655" s="15" t="str">
        <f>VLOOKUP(Tabla1[[#This Row],[Prog.]],Hoja2!B:C,2,FALSE)</f>
        <v>Conservación y mantenimiento de centros de educación infantil y primaria</v>
      </c>
      <c r="E655" s="16" t="str">
        <f t="shared" si="20"/>
        <v>2</v>
      </c>
      <c r="F655" s="16" t="str">
        <f t="shared" si="21"/>
        <v>22</v>
      </c>
      <c r="G655" s="18">
        <v>22199</v>
      </c>
      <c r="H655" s="19" t="s">
        <v>431</v>
      </c>
      <c r="I655" s="20">
        <v>0</v>
      </c>
      <c r="J655" s="20">
        <v>0</v>
      </c>
      <c r="K655" s="20">
        <v>0</v>
      </c>
      <c r="L655" s="20">
        <v>1000</v>
      </c>
      <c r="M655" s="20">
        <v>1000</v>
      </c>
      <c r="N655" s="20">
        <v>289.27999999999997</v>
      </c>
      <c r="O655" s="20">
        <v>289.27999999999997</v>
      </c>
    </row>
    <row r="656" spans="1:15" x14ac:dyDescent="0.25">
      <c r="A656" s="14" t="str">
        <f>MID(Tabla1[[#This Row],[Org 2]],1,2)</f>
        <v>06</v>
      </c>
      <c r="B656" s="22" t="s">
        <v>122</v>
      </c>
      <c r="C656" s="22" t="s">
        <v>127</v>
      </c>
      <c r="D656" s="15" t="str">
        <f>VLOOKUP(Tabla1[[#This Row],[Prog.]],Hoja2!B:C,2,FALSE)</f>
        <v>Conservación y mantenimiento de centros de educación infantil y primaria</v>
      </c>
      <c r="E656" s="16" t="str">
        <f t="shared" si="20"/>
        <v>2</v>
      </c>
      <c r="F656" s="16" t="str">
        <f t="shared" si="21"/>
        <v>22</v>
      </c>
      <c r="G656" s="18">
        <v>22700</v>
      </c>
      <c r="H656" s="19" t="s">
        <v>438</v>
      </c>
      <c r="I656" s="20">
        <v>1891868</v>
      </c>
      <c r="J656" s="20">
        <v>0</v>
      </c>
      <c r="K656" s="20">
        <v>1891868</v>
      </c>
      <c r="L656" s="20">
        <v>1891867.67</v>
      </c>
      <c r="M656" s="20">
        <v>1891867.67</v>
      </c>
      <c r="N656" s="20">
        <v>945933.78</v>
      </c>
      <c r="O656" s="20">
        <v>945933.78</v>
      </c>
    </row>
    <row r="657" spans="1:15" x14ac:dyDescent="0.25">
      <c r="A657" s="14" t="str">
        <f>MID(Tabla1[[#This Row],[Org 2]],1,2)</f>
        <v>06</v>
      </c>
      <c r="B657" s="22" t="s">
        <v>122</v>
      </c>
      <c r="C657" s="22" t="s">
        <v>127</v>
      </c>
      <c r="D657" s="15" t="str">
        <f>VLOOKUP(Tabla1[[#This Row],[Prog.]],Hoja2!B:C,2,FALSE)</f>
        <v>Conservación y mantenimiento de centros de educación infantil y primaria</v>
      </c>
      <c r="E657" s="16" t="str">
        <f t="shared" si="20"/>
        <v>2</v>
      </c>
      <c r="F657" s="16" t="str">
        <f t="shared" si="21"/>
        <v>22</v>
      </c>
      <c r="G657" s="18">
        <v>22799</v>
      </c>
      <c r="H657" s="19" t="s">
        <v>440</v>
      </c>
      <c r="I657" s="20">
        <v>305000</v>
      </c>
      <c r="J657" s="20">
        <v>0</v>
      </c>
      <c r="K657" s="20">
        <v>305000</v>
      </c>
      <c r="L657" s="20">
        <v>336457.16</v>
      </c>
      <c r="M657" s="20">
        <v>336457.16</v>
      </c>
      <c r="N657" s="20">
        <v>211857.07</v>
      </c>
      <c r="O657" s="20">
        <v>202279.28</v>
      </c>
    </row>
    <row r="658" spans="1:15" x14ac:dyDescent="0.25">
      <c r="A658" s="14" t="str">
        <f>MID(Tabla1[[#This Row],[Org 2]],1,2)</f>
        <v>06</v>
      </c>
      <c r="B658" s="22" t="s">
        <v>122</v>
      </c>
      <c r="C658" s="22" t="s">
        <v>127</v>
      </c>
      <c r="D658" s="15" t="str">
        <f>VLOOKUP(Tabla1[[#This Row],[Prog.]],Hoja2!B:C,2,FALSE)</f>
        <v>Conservación y mantenimiento de centros de educación infantil y primaria</v>
      </c>
      <c r="E658" s="16" t="str">
        <f t="shared" si="20"/>
        <v>6</v>
      </c>
      <c r="F658" s="16" t="str">
        <f t="shared" si="21"/>
        <v>63</v>
      </c>
      <c r="G658" s="18">
        <v>632</v>
      </c>
      <c r="H658" s="19" t="s">
        <v>510</v>
      </c>
      <c r="I658" s="20">
        <v>401600</v>
      </c>
      <c r="J658" s="20">
        <v>0</v>
      </c>
      <c r="K658" s="20">
        <v>401600</v>
      </c>
      <c r="L658" s="20">
        <v>388385.25</v>
      </c>
      <c r="M658" s="20">
        <v>197673.47</v>
      </c>
      <c r="N658" s="20">
        <v>0</v>
      </c>
      <c r="O658" s="20">
        <v>0</v>
      </c>
    </row>
    <row r="659" spans="1:15" x14ac:dyDescent="0.25">
      <c r="A659" s="14" t="str">
        <f>MID(Tabla1[[#This Row],[Org 2]],1,2)</f>
        <v>06</v>
      </c>
      <c r="B659" s="22" t="s">
        <v>122</v>
      </c>
      <c r="C659" s="22" t="s">
        <v>128</v>
      </c>
      <c r="D659" s="15" t="str">
        <f>VLOOKUP(Tabla1[[#This Row],[Prog.]],Hoja2!B:C,2,FALSE)</f>
        <v>Servicios complementarios de educación</v>
      </c>
      <c r="E659" s="16" t="str">
        <f t="shared" si="20"/>
        <v>2</v>
      </c>
      <c r="F659" s="16" t="str">
        <f t="shared" si="21"/>
        <v>21</v>
      </c>
      <c r="G659" s="18">
        <v>212</v>
      </c>
      <c r="H659" s="19" t="s">
        <v>424</v>
      </c>
      <c r="I659" s="20">
        <v>2000</v>
      </c>
      <c r="J659" s="20">
        <v>0</v>
      </c>
      <c r="K659" s="20">
        <v>2000</v>
      </c>
      <c r="L659" s="20">
        <v>0</v>
      </c>
      <c r="M659" s="20">
        <v>0</v>
      </c>
      <c r="N659" s="20">
        <v>0</v>
      </c>
      <c r="O659" s="20">
        <v>0</v>
      </c>
    </row>
    <row r="660" spans="1:15" x14ac:dyDescent="0.25">
      <c r="A660" s="14" t="str">
        <f>MID(Tabla1[[#This Row],[Org 2]],1,2)</f>
        <v>06</v>
      </c>
      <c r="B660" s="22" t="s">
        <v>122</v>
      </c>
      <c r="C660" s="22" t="s">
        <v>128</v>
      </c>
      <c r="D660" s="15" t="str">
        <f>VLOOKUP(Tabla1[[#This Row],[Prog.]],Hoja2!B:C,2,FALSE)</f>
        <v>Servicios complementarios de educación</v>
      </c>
      <c r="E660" s="16" t="str">
        <f t="shared" si="20"/>
        <v>2</v>
      </c>
      <c r="F660" s="16" t="str">
        <f t="shared" si="21"/>
        <v>21</v>
      </c>
      <c r="G660" s="18">
        <v>213</v>
      </c>
      <c r="H660" s="19" t="s">
        <v>425</v>
      </c>
      <c r="I660" s="20">
        <v>4256</v>
      </c>
      <c r="J660" s="20">
        <v>0</v>
      </c>
      <c r="K660" s="20">
        <v>4256</v>
      </c>
      <c r="L660" s="20">
        <v>1455.68</v>
      </c>
      <c r="M660" s="20">
        <v>1455.68</v>
      </c>
      <c r="N660" s="20">
        <v>783.01</v>
      </c>
      <c r="O660" s="20">
        <v>671.47</v>
      </c>
    </row>
    <row r="661" spans="1:15" x14ac:dyDescent="0.25">
      <c r="A661" s="14" t="str">
        <f>MID(Tabla1[[#This Row],[Org 2]],1,2)</f>
        <v>06</v>
      </c>
      <c r="B661" s="22" t="s">
        <v>122</v>
      </c>
      <c r="C661" s="22" t="s">
        <v>128</v>
      </c>
      <c r="D661" s="15" t="str">
        <f>VLOOKUP(Tabla1[[#This Row],[Prog.]],Hoja2!B:C,2,FALSE)</f>
        <v>Servicios complementarios de educación</v>
      </c>
      <c r="E661" s="16" t="str">
        <f t="shared" si="20"/>
        <v>2</v>
      </c>
      <c r="F661" s="16" t="str">
        <f t="shared" si="21"/>
        <v>21</v>
      </c>
      <c r="G661" s="18">
        <v>214</v>
      </c>
      <c r="H661" s="19" t="s">
        <v>426</v>
      </c>
      <c r="I661" s="20">
        <v>1500</v>
      </c>
      <c r="J661" s="20">
        <v>0</v>
      </c>
      <c r="K661" s="20">
        <v>1500</v>
      </c>
      <c r="L661" s="20">
        <v>0</v>
      </c>
      <c r="M661" s="20">
        <v>0</v>
      </c>
      <c r="N661" s="20">
        <v>0</v>
      </c>
      <c r="O661" s="20">
        <v>0</v>
      </c>
    </row>
    <row r="662" spans="1:15" x14ac:dyDescent="0.25">
      <c r="A662" s="14" t="str">
        <f>MID(Tabla1[[#This Row],[Org 2]],1,2)</f>
        <v>06</v>
      </c>
      <c r="B662" s="22" t="s">
        <v>122</v>
      </c>
      <c r="C662" s="22" t="s">
        <v>128</v>
      </c>
      <c r="D662" s="15" t="str">
        <f>VLOOKUP(Tabla1[[#This Row],[Prog.]],Hoja2!B:C,2,FALSE)</f>
        <v>Servicios complementarios de educación</v>
      </c>
      <c r="E662" s="16" t="str">
        <f t="shared" si="20"/>
        <v>2</v>
      </c>
      <c r="F662" s="16" t="str">
        <f t="shared" si="21"/>
        <v>22</v>
      </c>
      <c r="G662" s="18">
        <v>22103</v>
      </c>
      <c r="H662" s="19" t="s">
        <v>491</v>
      </c>
      <c r="I662" s="20">
        <v>2500</v>
      </c>
      <c r="J662" s="20">
        <v>0</v>
      </c>
      <c r="K662" s="20">
        <v>2500</v>
      </c>
      <c r="L662" s="20">
        <v>2500</v>
      </c>
      <c r="M662" s="20">
        <v>2500</v>
      </c>
      <c r="N662" s="20">
        <v>171.47</v>
      </c>
      <c r="O662" s="20">
        <v>171.47</v>
      </c>
    </row>
    <row r="663" spans="1:15" x14ac:dyDescent="0.25">
      <c r="A663" s="14" t="str">
        <f>MID(Tabla1[[#This Row],[Org 2]],1,2)</f>
        <v>06</v>
      </c>
      <c r="B663" s="22" t="s">
        <v>122</v>
      </c>
      <c r="C663" s="22" t="s">
        <v>128</v>
      </c>
      <c r="D663" s="15" t="str">
        <f>VLOOKUP(Tabla1[[#This Row],[Prog.]],Hoja2!B:C,2,FALSE)</f>
        <v>Servicios complementarios de educación</v>
      </c>
      <c r="E663" s="16" t="str">
        <f t="shared" si="20"/>
        <v>2</v>
      </c>
      <c r="F663" s="16" t="str">
        <f t="shared" si="21"/>
        <v>22</v>
      </c>
      <c r="G663" s="18">
        <v>22602</v>
      </c>
      <c r="H663" s="19" t="s">
        <v>434</v>
      </c>
      <c r="I663" s="20">
        <v>2000</v>
      </c>
      <c r="J663" s="20">
        <v>0</v>
      </c>
      <c r="K663" s="20">
        <v>2000</v>
      </c>
      <c r="L663" s="20">
        <v>0</v>
      </c>
      <c r="M663" s="20">
        <v>0</v>
      </c>
      <c r="N663" s="20">
        <v>0</v>
      </c>
      <c r="O663" s="20">
        <v>0</v>
      </c>
    </row>
    <row r="664" spans="1:15" x14ac:dyDescent="0.25">
      <c r="A664" s="14" t="str">
        <f>MID(Tabla1[[#This Row],[Org 2]],1,2)</f>
        <v>06</v>
      </c>
      <c r="B664" s="22" t="s">
        <v>122</v>
      </c>
      <c r="C664" s="22" t="s">
        <v>128</v>
      </c>
      <c r="D664" s="15" t="str">
        <f>VLOOKUP(Tabla1[[#This Row],[Prog.]],Hoja2!B:C,2,FALSE)</f>
        <v>Servicios complementarios de educación</v>
      </c>
      <c r="E664" s="16" t="str">
        <f t="shared" si="20"/>
        <v>2</v>
      </c>
      <c r="F664" s="16" t="str">
        <f t="shared" si="21"/>
        <v>22</v>
      </c>
      <c r="G664" s="18">
        <v>22614</v>
      </c>
      <c r="H664" s="19" t="s">
        <v>567</v>
      </c>
      <c r="I664" s="20">
        <v>50000</v>
      </c>
      <c r="J664" s="20">
        <v>-10000</v>
      </c>
      <c r="K664" s="20">
        <v>40000</v>
      </c>
      <c r="L664" s="20">
        <v>6150</v>
      </c>
      <c r="M664" s="20">
        <v>6150</v>
      </c>
      <c r="N664" s="20">
        <v>2340</v>
      </c>
      <c r="O664" s="20">
        <v>2340</v>
      </c>
    </row>
    <row r="665" spans="1:15" x14ac:dyDescent="0.25">
      <c r="A665" s="14" t="str">
        <f>MID(Tabla1[[#This Row],[Org 2]],1,2)</f>
        <v>06</v>
      </c>
      <c r="B665" s="22" t="s">
        <v>122</v>
      </c>
      <c r="C665" s="22" t="s">
        <v>128</v>
      </c>
      <c r="D665" s="15" t="str">
        <f>VLOOKUP(Tabla1[[#This Row],[Prog.]],Hoja2!B:C,2,FALSE)</f>
        <v>Servicios complementarios de educación</v>
      </c>
      <c r="E665" s="16" t="str">
        <f t="shared" si="20"/>
        <v>2</v>
      </c>
      <c r="F665" s="16" t="str">
        <f t="shared" si="21"/>
        <v>22</v>
      </c>
      <c r="G665" s="18">
        <v>22699</v>
      </c>
      <c r="H665" s="19" t="s">
        <v>437</v>
      </c>
      <c r="I665" s="20">
        <v>10000</v>
      </c>
      <c r="J665" s="20">
        <v>0</v>
      </c>
      <c r="K665" s="20">
        <v>10000</v>
      </c>
      <c r="L665" s="20">
        <v>1655.72</v>
      </c>
      <c r="M665" s="20">
        <v>1655.72</v>
      </c>
      <c r="N665" s="20">
        <v>1392.87</v>
      </c>
      <c r="O665" s="20">
        <v>1137.1500000000001</v>
      </c>
    </row>
    <row r="666" spans="1:15" x14ac:dyDescent="0.25">
      <c r="A666" s="14" t="str">
        <f>MID(Tabla1[[#This Row],[Org 2]],1,2)</f>
        <v>06</v>
      </c>
      <c r="B666" s="22" t="s">
        <v>122</v>
      </c>
      <c r="C666" s="22" t="s">
        <v>128</v>
      </c>
      <c r="D666" s="15" t="str">
        <f>VLOOKUP(Tabla1[[#This Row],[Prog.]],Hoja2!B:C,2,FALSE)</f>
        <v>Servicios complementarios de educación</v>
      </c>
      <c r="E666" s="16" t="str">
        <f t="shared" si="20"/>
        <v>2</v>
      </c>
      <c r="F666" s="16" t="str">
        <f t="shared" si="21"/>
        <v>22</v>
      </c>
      <c r="G666" s="18">
        <v>22700</v>
      </c>
      <c r="H666" s="19" t="s">
        <v>438</v>
      </c>
      <c r="I666" s="20">
        <v>10972</v>
      </c>
      <c r="J666" s="20">
        <v>0</v>
      </c>
      <c r="K666" s="20">
        <v>10972</v>
      </c>
      <c r="L666" s="20">
        <v>10971.59</v>
      </c>
      <c r="M666" s="20">
        <v>10971.59</v>
      </c>
      <c r="N666" s="20">
        <v>5485.8</v>
      </c>
      <c r="O666" s="20">
        <v>5485.8</v>
      </c>
    </row>
    <row r="667" spans="1:15" x14ac:dyDescent="0.25">
      <c r="A667" s="14" t="str">
        <f>MID(Tabla1[[#This Row],[Org 2]],1,2)</f>
        <v>06</v>
      </c>
      <c r="B667" s="22" t="s">
        <v>122</v>
      </c>
      <c r="C667" s="22" t="s">
        <v>128</v>
      </c>
      <c r="D667" s="15" t="str">
        <f>VLOOKUP(Tabla1[[#This Row],[Prog.]],Hoja2!B:C,2,FALSE)</f>
        <v>Servicios complementarios de educación</v>
      </c>
      <c r="E667" s="16" t="str">
        <f t="shared" si="20"/>
        <v>2</v>
      </c>
      <c r="F667" s="16" t="str">
        <f t="shared" si="21"/>
        <v>22</v>
      </c>
      <c r="G667" s="18">
        <v>22799</v>
      </c>
      <c r="H667" s="19" t="s">
        <v>440</v>
      </c>
      <c r="I667" s="20">
        <v>286500</v>
      </c>
      <c r="J667" s="20">
        <v>0</v>
      </c>
      <c r="K667" s="20">
        <v>286500</v>
      </c>
      <c r="L667" s="20">
        <v>291794.87</v>
      </c>
      <c r="M667" s="20">
        <v>291794.87</v>
      </c>
      <c r="N667" s="20">
        <v>140371.87</v>
      </c>
      <c r="O667" s="20">
        <v>104357.16</v>
      </c>
    </row>
    <row r="668" spans="1:15" x14ac:dyDescent="0.25">
      <c r="A668" s="14" t="str">
        <f>MID(Tabla1[[#This Row],[Org 2]],1,2)</f>
        <v>06</v>
      </c>
      <c r="B668" s="22" t="s">
        <v>122</v>
      </c>
      <c r="C668" s="22" t="s">
        <v>128</v>
      </c>
      <c r="D668" s="15" t="str">
        <f>VLOOKUP(Tabla1[[#This Row],[Prog.]],Hoja2!B:C,2,FALSE)</f>
        <v>Servicios complementarios de educación</v>
      </c>
      <c r="E668" s="16" t="str">
        <f t="shared" si="20"/>
        <v>4</v>
      </c>
      <c r="F668" s="16" t="str">
        <f t="shared" si="21"/>
        <v>48</v>
      </c>
      <c r="G668" s="18">
        <v>48000</v>
      </c>
      <c r="H668" s="19" t="s">
        <v>568</v>
      </c>
      <c r="I668" s="20">
        <v>16800</v>
      </c>
      <c r="J668" s="20">
        <v>0</v>
      </c>
      <c r="K668" s="20">
        <v>16800</v>
      </c>
      <c r="L668" s="20">
        <v>16800</v>
      </c>
      <c r="M668" s="20">
        <v>0</v>
      </c>
      <c r="N668" s="20">
        <v>0</v>
      </c>
      <c r="O668" s="20">
        <v>0</v>
      </c>
    </row>
    <row r="669" spans="1:15" x14ac:dyDescent="0.25">
      <c r="A669" s="14" t="str">
        <f>MID(Tabla1[[#This Row],[Org 2]],1,2)</f>
        <v>06</v>
      </c>
      <c r="B669" s="22" t="s">
        <v>122</v>
      </c>
      <c r="C669" s="22" t="s">
        <v>128</v>
      </c>
      <c r="D669" s="15" t="str">
        <f>VLOOKUP(Tabla1[[#This Row],[Prog.]],Hoja2!B:C,2,FALSE)</f>
        <v>Servicios complementarios de educación</v>
      </c>
      <c r="E669" s="16" t="str">
        <f t="shared" si="20"/>
        <v>4</v>
      </c>
      <c r="F669" s="16" t="str">
        <f t="shared" si="21"/>
        <v>48</v>
      </c>
      <c r="G669" s="18">
        <v>48922</v>
      </c>
      <c r="H669" s="19" t="s">
        <v>542</v>
      </c>
      <c r="I669" s="20">
        <v>12000</v>
      </c>
      <c r="J669" s="20">
        <v>0</v>
      </c>
      <c r="K669" s="20">
        <v>12000</v>
      </c>
      <c r="L669" s="20">
        <v>12000</v>
      </c>
      <c r="M669" s="20">
        <v>12000</v>
      </c>
      <c r="N669" s="20">
        <v>12000</v>
      </c>
      <c r="O669" s="20">
        <v>12000</v>
      </c>
    </row>
    <row r="670" spans="1:15" x14ac:dyDescent="0.25">
      <c r="A670" s="14" t="str">
        <f>MID(Tabla1[[#This Row],[Org 2]],1,2)</f>
        <v>06</v>
      </c>
      <c r="B670" s="22" t="s">
        <v>122</v>
      </c>
      <c r="C670" s="22" t="s">
        <v>128</v>
      </c>
      <c r="D670" s="15" t="str">
        <f>VLOOKUP(Tabla1[[#This Row],[Prog.]],Hoja2!B:C,2,FALSE)</f>
        <v>Servicios complementarios de educación</v>
      </c>
      <c r="E670" s="16" t="str">
        <f t="shared" si="20"/>
        <v>4</v>
      </c>
      <c r="F670" s="16" t="str">
        <f t="shared" si="21"/>
        <v>48</v>
      </c>
      <c r="G670" s="18">
        <v>48930</v>
      </c>
      <c r="H670" s="19" t="s">
        <v>569</v>
      </c>
      <c r="I670" s="20">
        <v>2000</v>
      </c>
      <c r="J670" s="20">
        <v>0</v>
      </c>
      <c r="K670" s="20">
        <v>2000</v>
      </c>
      <c r="L670" s="20">
        <v>2000</v>
      </c>
      <c r="M670" s="20">
        <v>2000</v>
      </c>
      <c r="N670" s="20">
        <v>2000</v>
      </c>
      <c r="O670" s="20">
        <v>2000</v>
      </c>
    </row>
    <row r="671" spans="1:15" x14ac:dyDescent="0.25">
      <c r="A671" s="14" t="str">
        <f>MID(Tabla1[[#This Row],[Org 2]],1,2)</f>
        <v>06</v>
      </c>
      <c r="B671" s="22" t="s">
        <v>122</v>
      </c>
      <c r="C671" s="22" t="s">
        <v>128</v>
      </c>
      <c r="D671" s="15" t="str">
        <f>VLOOKUP(Tabla1[[#This Row],[Prog.]],Hoja2!B:C,2,FALSE)</f>
        <v>Servicios complementarios de educación</v>
      </c>
      <c r="E671" s="16" t="str">
        <f t="shared" si="20"/>
        <v>4</v>
      </c>
      <c r="F671" s="16" t="str">
        <f t="shared" si="21"/>
        <v>48</v>
      </c>
      <c r="G671" s="18">
        <v>48935</v>
      </c>
      <c r="H671" s="19" t="s">
        <v>570</v>
      </c>
      <c r="I671" s="20">
        <v>4500</v>
      </c>
      <c r="J671" s="20">
        <v>0</v>
      </c>
      <c r="K671" s="20">
        <v>4500</v>
      </c>
      <c r="L671" s="20">
        <v>0</v>
      </c>
      <c r="M671" s="20">
        <v>0</v>
      </c>
      <c r="N671" s="20">
        <v>0</v>
      </c>
      <c r="O671" s="20">
        <v>0</v>
      </c>
    </row>
    <row r="672" spans="1:15" x14ac:dyDescent="0.25">
      <c r="A672" s="14" t="str">
        <f>MID(Tabla1[[#This Row],[Org 2]],1,2)</f>
        <v>06</v>
      </c>
      <c r="B672" s="22" t="s">
        <v>122</v>
      </c>
      <c r="C672" s="22" t="s">
        <v>128</v>
      </c>
      <c r="D672" s="15" t="str">
        <f>VLOOKUP(Tabla1[[#This Row],[Prog.]],Hoja2!B:C,2,FALSE)</f>
        <v>Servicios complementarios de educación</v>
      </c>
      <c r="E672" s="16" t="str">
        <f t="shared" si="20"/>
        <v>4</v>
      </c>
      <c r="F672" s="16" t="str">
        <f t="shared" si="21"/>
        <v>48</v>
      </c>
      <c r="G672" s="18">
        <v>48937</v>
      </c>
      <c r="H672" s="19" t="s">
        <v>571</v>
      </c>
      <c r="I672" s="20">
        <v>4900</v>
      </c>
      <c r="J672" s="20">
        <v>0</v>
      </c>
      <c r="K672" s="20">
        <v>4900</v>
      </c>
      <c r="L672" s="20">
        <v>0</v>
      </c>
      <c r="M672" s="20">
        <v>0</v>
      </c>
      <c r="N672" s="20">
        <v>0</v>
      </c>
      <c r="O672" s="20">
        <v>0</v>
      </c>
    </row>
    <row r="673" spans="1:15" x14ac:dyDescent="0.25">
      <c r="A673" s="14" t="str">
        <f>MID(Tabla1[[#This Row],[Org 2]],1,2)</f>
        <v>06</v>
      </c>
      <c r="B673" s="22" t="s">
        <v>122</v>
      </c>
      <c r="C673" s="22" t="s">
        <v>128</v>
      </c>
      <c r="D673" s="15" t="str">
        <f>VLOOKUP(Tabla1[[#This Row],[Prog.]],Hoja2!B:C,2,FALSE)</f>
        <v>Servicios complementarios de educación</v>
      </c>
      <c r="E673" s="16" t="str">
        <f t="shared" si="20"/>
        <v>4</v>
      </c>
      <c r="F673" s="16" t="str">
        <f t="shared" si="21"/>
        <v>48</v>
      </c>
      <c r="G673" s="18">
        <v>48940</v>
      </c>
      <c r="H673" s="19" t="s">
        <v>572</v>
      </c>
      <c r="I673" s="20">
        <v>4000</v>
      </c>
      <c r="J673" s="20">
        <v>0</v>
      </c>
      <c r="K673" s="20">
        <v>4000</v>
      </c>
      <c r="L673" s="20">
        <v>0</v>
      </c>
      <c r="M673" s="20">
        <v>0</v>
      </c>
      <c r="N673" s="20">
        <v>0</v>
      </c>
      <c r="O673" s="20">
        <v>0</v>
      </c>
    </row>
    <row r="674" spans="1:15" x14ac:dyDescent="0.25">
      <c r="A674" s="14" t="str">
        <f>MID(Tabla1[[#This Row],[Org 2]],1,2)</f>
        <v>06</v>
      </c>
      <c r="B674" s="22" t="s">
        <v>122</v>
      </c>
      <c r="C674" s="22" t="s">
        <v>128</v>
      </c>
      <c r="D674" s="15" t="str">
        <f>VLOOKUP(Tabla1[[#This Row],[Prog.]],Hoja2!B:C,2,FALSE)</f>
        <v>Servicios complementarios de educación</v>
      </c>
      <c r="E674" s="16" t="str">
        <f t="shared" si="20"/>
        <v>4</v>
      </c>
      <c r="F674" s="16" t="str">
        <f t="shared" si="21"/>
        <v>48</v>
      </c>
      <c r="G674" s="18">
        <v>48943</v>
      </c>
      <c r="H674" s="19" t="s">
        <v>573</v>
      </c>
      <c r="I674" s="20">
        <v>12000</v>
      </c>
      <c r="J674" s="20">
        <v>0</v>
      </c>
      <c r="K674" s="20">
        <v>12000</v>
      </c>
      <c r="L674" s="20">
        <v>0</v>
      </c>
      <c r="M674" s="20">
        <v>0</v>
      </c>
      <c r="N674" s="20">
        <v>0</v>
      </c>
      <c r="O674" s="20">
        <v>0</v>
      </c>
    </row>
    <row r="675" spans="1:15" x14ac:dyDescent="0.25">
      <c r="A675" s="14" t="str">
        <f>MID(Tabla1[[#This Row],[Org 2]],1,2)</f>
        <v>06</v>
      </c>
      <c r="B675" s="22" t="s">
        <v>122</v>
      </c>
      <c r="C675" s="22" t="s">
        <v>128</v>
      </c>
      <c r="D675" s="15" t="str">
        <f>VLOOKUP(Tabla1[[#This Row],[Prog.]],Hoja2!B:C,2,FALSE)</f>
        <v>Servicios complementarios de educación</v>
      </c>
      <c r="E675" s="16" t="str">
        <f t="shared" si="20"/>
        <v>4</v>
      </c>
      <c r="F675" s="16" t="str">
        <f t="shared" si="21"/>
        <v>48</v>
      </c>
      <c r="G675" s="18">
        <v>48944</v>
      </c>
      <c r="H675" s="19" t="s">
        <v>574</v>
      </c>
      <c r="I675" s="20">
        <v>5000</v>
      </c>
      <c r="J675" s="20">
        <v>0</v>
      </c>
      <c r="K675" s="20">
        <v>5000</v>
      </c>
      <c r="L675" s="20">
        <v>0</v>
      </c>
      <c r="M675" s="20">
        <v>0</v>
      </c>
      <c r="N675" s="20">
        <v>0</v>
      </c>
      <c r="O675" s="20">
        <v>0</v>
      </c>
    </row>
    <row r="676" spans="1:15" x14ac:dyDescent="0.25">
      <c r="A676" s="14" t="str">
        <f>MID(Tabla1[[#This Row],[Org 2]],1,2)</f>
        <v>06</v>
      </c>
      <c r="B676" s="22" t="s">
        <v>122</v>
      </c>
      <c r="C676" s="22" t="s">
        <v>128</v>
      </c>
      <c r="D676" s="15" t="str">
        <f>VLOOKUP(Tabla1[[#This Row],[Prog.]],Hoja2!B:C,2,FALSE)</f>
        <v>Servicios complementarios de educación</v>
      </c>
      <c r="E676" s="16" t="str">
        <f t="shared" si="20"/>
        <v>4</v>
      </c>
      <c r="F676" s="16" t="str">
        <f t="shared" si="21"/>
        <v>48</v>
      </c>
      <c r="G676" s="18">
        <v>48999</v>
      </c>
      <c r="H676" s="19" t="s">
        <v>486</v>
      </c>
      <c r="I676" s="20">
        <v>65100</v>
      </c>
      <c r="J676" s="20">
        <v>0</v>
      </c>
      <c r="K676" s="20">
        <v>65100</v>
      </c>
      <c r="L676" s="20">
        <v>65100</v>
      </c>
      <c r="M676" s="20">
        <v>0</v>
      </c>
      <c r="N676" s="20">
        <v>0</v>
      </c>
      <c r="O676" s="20">
        <v>0</v>
      </c>
    </row>
    <row r="677" spans="1:15" x14ac:dyDescent="0.25">
      <c r="A677" s="14" t="str">
        <f>MID(Tabla1[[#This Row],[Org 2]],1,2)</f>
        <v>06</v>
      </c>
      <c r="B677" s="22" t="s">
        <v>122</v>
      </c>
      <c r="C677" s="22" t="s">
        <v>128</v>
      </c>
      <c r="D677" s="15" t="str">
        <f>VLOOKUP(Tabla1[[#This Row],[Prog.]],Hoja2!B:C,2,FALSE)</f>
        <v>Servicios complementarios de educación</v>
      </c>
      <c r="E677" s="16" t="str">
        <f t="shared" si="20"/>
        <v>6</v>
      </c>
      <c r="F677" s="16" t="str">
        <f t="shared" si="21"/>
        <v>63</v>
      </c>
      <c r="G677" s="18">
        <v>639</v>
      </c>
      <c r="H677" s="19" t="s">
        <v>575</v>
      </c>
      <c r="I677" s="20">
        <v>18000</v>
      </c>
      <c r="J677" s="20">
        <v>0</v>
      </c>
      <c r="K677" s="20">
        <v>18000</v>
      </c>
      <c r="L677" s="20">
        <v>0</v>
      </c>
      <c r="M677" s="20">
        <v>0</v>
      </c>
      <c r="N677" s="20">
        <v>0</v>
      </c>
      <c r="O677" s="20">
        <v>0</v>
      </c>
    </row>
    <row r="678" spans="1:15" x14ac:dyDescent="0.25">
      <c r="A678" s="14" t="str">
        <f>MID(Tabla1[[#This Row],[Org 2]],1,2)</f>
        <v>06</v>
      </c>
      <c r="B678" s="22" t="s">
        <v>122</v>
      </c>
      <c r="C678" s="22" t="s">
        <v>129</v>
      </c>
      <c r="D678" s="15" t="str">
        <f>VLOOKUP(Tabla1[[#This Row],[Prog.]],Hoja2!B:C,2,FALSE)</f>
        <v>Bibliotecas públicas</v>
      </c>
      <c r="E678" s="16" t="str">
        <f t="shared" si="20"/>
        <v>1</v>
      </c>
      <c r="F678" s="16" t="str">
        <f t="shared" si="21"/>
        <v>12</v>
      </c>
      <c r="G678" s="18">
        <v>12001</v>
      </c>
      <c r="H678" s="19" t="s">
        <v>412</v>
      </c>
      <c r="I678" s="20">
        <v>135195</v>
      </c>
      <c r="J678" s="20">
        <v>0</v>
      </c>
      <c r="K678" s="20">
        <v>135195</v>
      </c>
      <c r="L678" s="20">
        <v>137000</v>
      </c>
      <c r="M678" s="20">
        <v>137000</v>
      </c>
      <c r="N678" s="20">
        <v>70056.149999999994</v>
      </c>
      <c r="O678" s="20">
        <v>70056.149999999994</v>
      </c>
    </row>
    <row r="679" spans="1:15" x14ac:dyDescent="0.25">
      <c r="A679" s="14" t="str">
        <f>MID(Tabla1[[#This Row],[Org 2]],1,2)</f>
        <v>06</v>
      </c>
      <c r="B679" s="22" t="s">
        <v>122</v>
      </c>
      <c r="C679" s="22" t="s">
        <v>129</v>
      </c>
      <c r="D679" s="15" t="str">
        <f>VLOOKUP(Tabla1[[#This Row],[Prog.]],Hoja2!B:C,2,FALSE)</f>
        <v>Bibliotecas públicas</v>
      </c>
      <c r="E679" s="16" t="str">
        <f t="shared" si="20"/>
        <v>1</v>
      </c>
      <c r="F679" s="16" t="str">
        <f t="shared" si="21"/>
        <v>12</v>
      </c>
      <c r="G679" s="18">
        <v>12003</v>
      </c>
      <c r="H679" s="19" t="s">
        <v>413</v>
      </c>
      <c r="I679" s="20">
        <v>207089</v>
      </c>
      <c r="J679" s="20">
        <v>0</v>
      </c>
      <c r="K679" s="20">
        <v>207089</v>
      </c>
      <c r="L679" s="20">
        <v>214460.05</v>
      </c>
      <c r="M679" s="20">
        <v>214460.05</v>
      </c>
      <c r="N679" s="20">
        <v>109738.13</v>
      </c>
      <c r="O679" s="20">
        <v>109738.13</v>
      </c>
    </row>
    <row r="680" spans="1:15" x14ac:dyDescent="0.25">
      <c r="A680" s="14" t="str">
        <f>MID(Tabla1[[#This Row],[Org 2]],1,2)</f>
        <v>06</v>
      </c>
      <c r="B680" s="22" t="s">
        <v>122</v>
      </c>
      <c r="C680" s="22" t="s">
        <v>129</v>
      </c>
      <c r="D680" s="15" t="str">
        <f>VLOOKUP(Tabla1[[#This Row],[Prog.]],Hoja2!B:C,2,FALSE)</f>
        <v>Bibliotecas públicas</v>
      </c>
      <c r="E680" s="16" t="str">
        <f t="shared" si="20"/>
        <v>1</v>
      </c>
      <c r="F680" s="16" t="str">
        <f t="shared" si="21"/>
        <v>12</v>
      </c>
      <c r="G680" s="18">
        <v>12004</v>
      </c>
      <c r="H680" s="19" t="s">
        <v>414</v>
      </c>
      <c r="I680" s="20">
        <v>10326</v>
      </c>
      <c r="J680" s="20">
        <v>0</v>
      </c>
      <c r="K680" s="20">
        <v>10326</v>
      </c>
      <c r="L680" s="20">
        <v>10000</v>
      </c>
      <c r="M680" s="20">
        <v>10000</v>
      </c>
      <c r="N680" s="20">
        <v>6739.39</v>
      </c>
      <c r="O680" s="20">
        <v>6739.39</v>
      </c>
    </row>
    <row r="681" spans="1:15" x14ac:dyDescent="0.25">
      <c r="A681" s="14" t="str">
        <f>MID(Tabla1[[#This Row],[Org 2]],1,2)</f>
        <v>06</v>
      </c>
      <c r="B681" s="22" t="s">
        <v>122</v>
      </c>
      <c r="C681" s="22" t="s">
        <v>129</v>
      </c>
      <c r="D681" s="15" t="str">
        <f>VLOOKUP(Tabla1[[#This Row],[Prog.]],Hoja2!B:C,2,FALSE)</f>
        <v>Bibliotecas públicas</v>
      </c>
      <c r="E681" s="16" t="str">
        <f t="shared" si="20"/>
        <v>1</v>
      </c>
      <c r="F681" s="16" t="str">
        <f t="shared" si="21"/>
        <v>12</v>
      </c>
      <c r="G681" s="18">
        <v>12006</v>
      </c>
      <c r="H681" s="19" t="s">
        <v>415</v>
      </c>
      <c r="I681" s="20">
        <v>65030</v>
      </c>
      <c r="J681" s="20">
        <v>0</v>
      </c>
      <c r="K681" s="20">
        <v>65030</v>
      </c>
      <c r="L681" s="20">
        <v>62000</v>
      </c>
      <c r="M681" s="20">
        <v>62000</v>
      </c>
      <c r="N681" s="20">
        <v>39696.61</v>
      </c>
      <c r="O681" s="20">
        <v>39696.61</v>
      </c>
    </row>
    <row r="682" spans="1:15" x14ac:dyDescent="0.25">
      <c r="A682" s="14" t="str">
        <f>MID(Tabla1[[#This Row],[Org 2]],1,2)</f>
        <v>06</v>
      </c>
      <c r="B682" s="22" t="s">
        <v>122</v>
      </c>
      <c r="C682" s="22" t="s">
        <v>129</v>
      </c>
      <c r="D682" s="15" t="str">
        <f>VLOOKUP(Tabla1[[#This Row],[Prog.]],Hoja2!B:C,2,FALSE)</f>
        <v>Bibliotecas públicas</v>
      </c>
      <c r="E682" s="16" t="str">
        <f t="shared" si="20"/>
        <v>1</v>
      </c>
      <c r="F682" s="16" t="str">
        <f t="shared" si="21"/>
        <v>12</v>
      </c>
      <c r="G682" s="18">
        <v>12100</v>
      </c>
      <c r="H682" s="19" t="s">
        <v>416</v>
      </c>
      <c r="I682" s="20">
        <v>196979</v>
      </c>
      <c r="J682" s="20">
        <v>0</v>
      </c>
      <c r="K682" s="20">
        <v>196979</v>
      </c>
      <c r="L682" s="20">
        <v>196803.1</v>
      </c>
      <c r="M682" s="20">
        <v>196803.1</v>
      </c>
      <c r="N682" s="20">
        <v>103883.26</v>
      </c>
      <c r="O682" s="20">
        <v>103883.26</v>
      </c>
    </row>
    <row r="683" spans="1:15" x14ac:dyDescent="0.25">
      <c r="A683" s="14" t="str">
        <f>MID(Tabla1[[#This Row],[Org 2]],1,2)</f>
        <v>06</v>
      </c>
      <c r="B683" s="22" t="s">
        <v>122</v>
      </c>
      <c r="C683" s="22" t="s">
        <v>129</v>
      </c>
      <c r="D683" s="15" t="str">
        <f>VLOOKUP(Tabla1[[#This Row],[Prog.]],Hoja2!B:C,2,FALSE)</f>
        <v>Bibliotecas públicas</v>
      </c>
      <c r="E683" s="16" t="str">
        <f t="shared" si="20"/>
        <v>1</v>
      </c>
      <c r="F683" s="16" t="str">
        <f t="shared" si="21"/>
        <v>12</v>
      </c>
      <c r="G683" s="18">
        <v>12101</v>
      </c>
      <c r="H683" s="19" t="s">
        <v>417</v>
      </c>
      <c r="I683" s="20">
        <v>467688</v>
      </c>
      <c r="J683" s="20">
        <v>0</v>
      </c>
      <c r="K683" s="20">
        <v>467688</v>
      </c>
      <c r="L683" s="20">
        <v>451752.3</v>
      </c>
      <c r="M683" s="20">
        <v>451752.3</v>
      </c>
      <c r="N683" s="20">
        <v>290269.63</v>
      </c>
      <c r="O683" s="20">
        <v>290269.63</v>
      </c>
    </row>
    <row r="684" spans="1:15" x14ac:dyDescent="0.25">
      <c r="A684" s="14" t="str">
        <f>MID(Tabla1[[#This Row],[Org 2]],1,2)</f>
        <v>06</v>
      </c>
      <c r="B684" s="22" t="s">
        <v>122</v>
      </c>
      <c r="C684" s="22" t="s">
        <v>129</v>
      </c>
      <c r="D684" s="15" t="str">
        <f>VLOOKUP(Tabla1[[#This Row],[Prog.]],Hoja2!B:C,2,FALSE)</f>
        <v>Bibliotecas públicas</v>
      </c>
      <c r="E684" s="16" t="str">
        <f t="shared" si="20"/>
        <v>1</v>
      </c>
      <c r="F684" s="16" t="str">
        <f t="shared" si="21"/>
        <v>12</v>
      </c>
      <c r="G684" s="18">
        <v>12103</v>
      </c>
      <c r="H684" s="19" t="s">
        <v>418</v>
      </c>
      <c r="I684" s="20">
        <v>28495</v>
      </c>
      <c r="J684" s="20">
        <v>0</v>
      </c>
      <c r="K684" s="20">
        <v>28495</v>
      </c>
      <c r="L684" s="20">
        <v>29029.5</v>
      </c>
      <c r="M684" s="20">
        <v>29029.5</v>
      </c>
      <c r="N684" s="20">
        <v>19892.32</v>
      </c>
      <c r="O684" s="20">
        <v>19892.32</v>
      </c>
    </row>
    <row r="685" spans="1:15" x14ac:dyDescent="0.25">
      <c r="A685" s="14" t="str">
        <f>MID(Tabla1[[#This Row],[Org 2]],1,2)</f>
        <v>06</v>
      </c>
      <c r="B685" s="22" t="s">
        <v>122</v>
      </c>
      <c r="C685" s="22" t="s">
        <v>129</v>
      </c>
      <c r="D685" s="15" t="str">
        <f>VLOOKUP(Tabla1[[#This Row],[Prog.]],Hoja2!B:C,2,FALSE)</f>
        <v>Bibliotecas públicas</v>
      </c>
      <c r="E685" s="16" t="str">
        <f t="shared" si="20"/>
        <v>1</v>
      </c>
      <c r="F685" s="16" t="str">
        <f t="shared" si="21"/>
        <v>13</v>
      </c>
      <c r="G685" s="18">
        <v>13000</v>
      </c>
      <c r="H685" s="19" t="s">
        <v>410</v>
      </c>
      <c r="I685" s="20">
        <v>218809</v>
      </c>
      <c r="J685" s="20">
        <v>0</v>
      </c>
      <c r="K685" s="20">
        <v>218809</v>
      </c>
      <c r="L685" s="20">
        <v>134245.75</v>
      </c>
      <c r="M685" s="20">
        <v>134245.75</v>
      </c>
      <c r="N685" s="20">
        <v>108568.6</v>
      </c>
      <c r="O685" s="20">
        <v>108568.6</v>
      </c>
    </row>
    <row r="686" spans="1:15" x14ac:dyDescent="0.25">
      <c r="A686" s="14" t="str">
        <f>MID(Tabla1[[#This Row],[Org 2]],1,2)</f>
        <v>06</v>
      </c>
      <c r="B686" s="22" t="s">
        <v>122</v>
      </c>
      <c r="C686" s="22" t="s">
        <v>129</v>
      </c>
      <c r="D686" s="15" t="str">
        <f>VLOOKUP(Tabla1[[#This Row],[Prog.]],Hoja2!B:C,2,FALSE)</f>
        <v>Bibliotecas públicas</v>
      </c>
      <c r="E686" s="16" t="str">
        <f t="shared" si="20"/>
        <v>1</v>
      </c>
      <c r="F686" s="16" t="str">
        <f t="shared" si="21"/>
        <v>13</v>
      </c>
      <c r="G686" s="18">
        <v>13002</v>
      </c>
      <c r="H686" s="19" t="s">
        <v>419</v>
      </c>
      <c r="I686" s="20">
        <v>198774</v>
      </c>
      <c r="J686" s="20">
        <v>0</v>
      </c>
      <c r="K686" s="20">
        <v>198774</v>
      </c>
      <c r="L686" s="20">
        <v>180980.82</v>
      </c>
      <c r="M686" s="20">
        <v>180980.82</v>
      </c>
      <c r="N686" s="20">
        <v>140757.22</v>
      </c>
      <c r="O686" s="20">
        <v>140757.22</v>
      </c>
    </row>
    <row r="687" spans="1:15" x14ac:dyDescent="0.25">
      <c r="A687" s="14" t="str">
        <f>MID(Tabla1[[#This Row],[Org 2]],1,2)</f>
        <v>06</v>
      </c>
      <c r="B687" s="22" t="s">
        <v>122</v>
      </c>
      <c r="C687" s="22" t="s">
        <v>129</v>
      </c>
      <c r="D687" s="15" t="str">
        <f>VLOOKUP(Tabla1[[#This Row],[Prog.]],Hoja2!B:C,2,FALSE)</f>
        <v>Bibliotecas públicas</v>
      </c>
      <c r="E687" s="16" t="str">
        <f t="shared" si="20"/>
        <v>1</v>
      </c>
      <c r="F687" s="16" t="str">
        <f t="shared" si="21"/>
        <v>13</v>
      </c>
      <c r="G687" s="18">
        <v>131</v>
      </c>
      <c r="H687" s="19" t="s">
        <v>420</v>
      </c>
      <c r="I687" s="20">
        <v>10000</v>
      </c>
      <c r="J687" s="20">
        <v>0</v>
      </c>
      <c r="K687" s="20">
        <v>10000</v>
      </c>
      <c r="L687" s="20">
        <v>16350</v>
      </c>
      <c r="M687" s="20">
        <v>16350</v>
      </c>
      <c r="N687" s="20">
        <v>8956.4500000000007</v>
      </c>
      <c r="O687" s="20">
        <v>8956.4500000000007</v>
      </c>
    </row>
    <row r="688" spans="1:15" x14ac:dyDescent="0.25">
      <c r="A688" s="14" t="str">
        <f>MID(Tabla1[[#This Row],[Org 2]],1,2)</f>
        <v>06</v>
      </c>
      <c r="B688" s="22" t="s">
        <v>122</v>
      </c>
      <c r="C688" s="22" t="s">
        <v>129</v>
      </c>
      <c r="D688" s="15" t="str">
        <f>VLOOKUP(Tabla1[[#This Row],[Prog.]],Hoja2!B:C,2,FALSE)</f>
        <v>Bibliotecas públicas</v>
      </c>
      <c r="E688" s="16" t="str">
        <f t="shared" si="20"/>
        <v>1</v>
      </c>
      <c r="F688" s="16" t="str">
        <f t="shared" si="21"/>
        <v>15</v>
      </c>
      <c r="G688" s="18">
        <v>151</v>
      </c>
      <c r="H688" s="19" t="s">
        <v>487</v>
      </c>
      <c r="I688" s="20">
        <v>8000</v>
      </c>
      <c r="J688" s="20">
        <v>0</v>
      </c>
      <c r="K688" s="20">
        <v>8000</v>
      </c>
      <c r="L688" s="20">
        <v>2202.0500000000002</v>
      </c>
      <c r="M688" s="20">
        <v>2202.0500000000002</v>
      </c>
      <c r="N688" s="20">
        <v>2202.0500000000002</v>
      </c>
      <c r="O688" s="20">
        <v>2202.0500000000002</v>
      </c>
    </row>
    <row r="689" spans="1:15" x14ac:dyDescent="0.25">
      <c r="A689" s="14" t="str">
        <f>MID(Tabla1[[#This Row],[Org 2]],1,2)</f>
        <v>06</v>
      </c>
      <c r="B689" s="22" t="s">
        <v>122</v>
      </c>
      <c r="C689" s="22" t="s">
        <v>129</v>
      </c>
      <c r="D689" s="15" t="str">
        <f>VLOOKUP(Tabla1[[#This Row],[Prog.]],Hoja2!B:C,2,FALSE)</f>
        <v>Bibliotecas públicas</v>
      </c>
      <c r="E689" s="16" t="str">
        <f t="shared" si="20"/>
        <v>2</v>
      </c>
      <c r="F689" s="16" t="str">
        <f t="shared" si="21"/>
        <v>20</v>
      </c>
      <c r="G689" s="18">
        <v>203</v>
      </c>
      <c r="H689" s="19" t="s">
        <v>422</v>
      </c>
      <c r="I689" s="20">
        <v>6410</v>
      </c>
      <c r="J689" s="20">
        <v>0</v>
      </c>
      <c r="K689" s="20">
        <v>6410</v>
      </c>
      <c r="L689" s="20">
        <v>3676.78</v>
      </c>
      <c r="M689" s="20">
        <v>3676.78</v>
      </c>
      <c r="N689" s="20">
        <v>878.08</v>
      </c>
      <c r="O689" s="20">
        <v>770.85</v>
      </c>
    </row>
    <row r="690" spans="1:15" x14ac:dyDescent="0.25">
      <c r="A690" s="14" t="str">
        <f>MID(Tabla1[[#This Row],[Org 2]],1,2)</f>
        <v>06</v>
      </c>
      <c r="B690" s="22" t="s">
        <v>122</v>
      </c>
      <c r="C690" s="22" t="s">
        <v>129</v>
      </c>
      <c r="D690" s="15" t="str">
        <f>VLOOKUP(Tabla1[[#This Row],[Prog.]],Hoja2!B:C,2,FALSE)</f>
        <v>Bibliotecas públicas</v>
      </c>
      <c r="E690" s="16" t="str">
        <f t="shared" si="20"/>
        <v>2</v>
      </c>
      <c r="F690" s="16" t="str">
        <f t="shared" si="21"/>
        <v>21</v>
      </c>
      <c r="G690" s="18">
        <v>212</v>
      </c>
      <c r="H690" s="19" t="s">
        <v>424</v>
      </c>
      <c r="I690" s="20">
        <v>12000</v>
      </c>
      <c r="J690" s="20">
        <v>10000</v>
      </c>
      <c r="K690" s="20">
        <v>22000</v>
      </c>
      <c r="L690" s="20">
        <v>23197.52</v>
      </c>
      <c r="M690" s="20">
        <v>14904.86</v>
      </c>
      <c r="N690" s="20">
        <v>6895.69</v>
      </c>
      <c r="O690" s="20">
        <v>6895.69</v>
      </c>
    </row>
    <row r="691" spans="1:15" x14ac:dyDescent="0.25">
      <c r="A691" s="14" t="str">
        <f>MID(Tabla1[[#This Row],[Org 2]],1,2)</f>
        <v>06</v>
      </c>
      <c r="B691" s="22" t="s">
        <v>122</v>
      </c>
      <c r="C691" s="22" t="s">
        <v>129</v>
      </c>
      <c r="D691" s="15" t="str">
        <f>VLOOKUP(Tabla1[[#This Row],[Prog.]],Hoja2!B:C,2,FALSE)</f>
        <v>Bibliotecas públicas</v>
      </c>
      <c r="E691" s="16" t="str">
        <f t="shared" si="20"/>
        <v>2</v>
      </c>
      <c r="F691" s="16" t="str">
        <f t="shared" si="21"/>
        <v>21</v>
      </c>
      <c r="G691" s="18">
        <v>213</v>
      </c>
      <c r="H691" s="19" t="s">
        <v>425</v>
      </c>
      <c r="I691" s="20">
        <v>8135</v>
      </c>
      <c r="J691" s="20">
        <v>0</v>
      </c>
      <c r="K691" s="20">
        <v>8135</v>
      </c>
      <c r="L691" s="20">
        <v>7711.49</v>
      </c>
      <c r="M691" s="20">
        <v>7711.49</v>
      </c>
      <c r="N691" s="20">
        <v>4363.33</v>
      </c>
      <c r="O691" s="20">
        <v>3957.93</v>
      </c>
    </row>
    <row r="692" spans="1:15" x14ac:dyDescent="0.25">
      <c r="A692" s="14" t="str">
        <f>MID(Tabla1[[#This Row],[Org 2]],1,2)</f>
        <v>06</v>
      </c>
      <c r="B692" s="22" t="s">
        <v>122</v>
      </c>
      <c r="C692" s="22" t="s">
        <v>129</v>
      </c>
      <c r="D692" s="15" t="str">
        <f>VLOOKUP(Tabla1[[#This Row],[Prog.]],Hoja2!B:C,2,FALSE)</f>
        <v>Bibliotecas públicas</v>
      </c>
      <c r="E692" s="16" t="str">
        <f t="shared" si="20"/>
        <v>2</v>
      </c>
      <c r="F692" s="16" t="str">
        <f t="shared" si="21"/>
        <v>21</v>
      </c>
      <c r="G692" s="18">
        <v>215</v>
      </c>
      <c r="H692" s="19" t="s">
        <v>479</v>
      </c>
      <c r="I692" s="20">
        <v>2000</v>
      </c>
      <c r="J692" s="20">
        <v>0</v>
      </c>
      <c r="K692" s="20">
        <v>2000</v>
      </c>
      <c r="L692" s="20">
        <v>0</v>
      </c>
      <c r="M692" s="20">
        <v>0</v>
      </c>
      <c r="N692" s="20">
        <v>0</v>
      </c>
      <c r="O692" s="20">
        <v>0</v>
      </c>
    </row>
    <row r="693" spans="1:15" x14ac:dyDescent="0.25">
      <c r="A693" s="14" t="str">
        <f>MID(Tabla1[[#This Row],[Org 2]],1,2)</f>
        <v>06</v>
      </c>
      <c r="B693" s="22" t="s">
        <v>122</v>
      </c>
      <c r="C693" s="22" t="s">
        <v>129</v>
      </c>
      <c r="D693" s="15" t="str">
        <f>VLOOKUP(Tabla1[[#This Row],[Prog.]],Hoja2!B:C,2,FALSE)</f>
        <v>Bibliotecas públicas</v>
      </c>
      <c r="E693" s="16" t="str">
        <f t="shared" si="20"/>
        <v>2</v>
      </c>
      <c r="F693" s="16" t="str">
        <f t="shared" si="21"/>
        <v>22</v>
      </c>
      <c r="G693" s="18">
        <v>22001</v>
      </c>
      <c r="H693" s="19" t="s">
        <v>428</v>
      </c>
      <c r="I693" s="20">
        <v>65000</v>
      </c>
      <c r="J693" s="20">
        <v>0</v>
      </c>
      <c r="K693" s="20">
        <v>65000</v>
      </c>
      <c r="L693" s="20">
        <v>51219</v>
      </c>
      <c r="M693" s="20">
        <v>51219</v>
      </c>
      <c r="N693" s="20">
        <v>50393.279999999999</v>
      </c>
      <c r="O693" s="20">
        <v>50393.279999999999</v>
      </c>
    </row>
    <row r="694" spans="1:15" x14ac:dyDescent="0.25">
      <c r="A694" s="14" t="str">
        <f>MID(Tabla1[[#This Row],[Org 2]],1,2)</f>
        <v>06</v>
      </c>
      <c r="B694" s="22" t="s">
        <v>122</v>
      </c>
      <c r="C694" s="22" t="s">
        <v>129</v>
      </c>
      <c r="D694" s="15" t="str">
        <f>VLOOKUP(Tabla1[[#This Row],[Prog.]],Hoja2!B:C,2,FALSE)</f>
        <v>Bibliotecas públicas</v>
      </c>
      <c r="E694" s="16" t="str">
        <f t="shared" si="20"/>
        <v>2</v>
      </c>
      <c r="F694" s="16" t="str">
        <f t="shared" si="21"/>
        <v>22</v>
      </c>
      <c r="G694" s="18">
        <v>22100</v>
      </c>
      <c r="H694" s="19" t="s">
        <v>429</v>
      </c>
      <c r="I694" s="20">
        <v>5000</v>
      </c>
      <c r="J694" s="20">
        <v>0</v>
      </c>
      <c r="K694" s="20">
        <v>5000</v>
      </c>
      <c r="L694" s="20">
        <v>5000</v>
      </c>
      <c r="M694" s="20">
        <v>5000</v>
      </c>
      <c r="N694" s="20">
        <v>2110.6999999999998</v>
      </c>
      <c r="O694" s="20">
        <v>1930.2</v>
      </c>
    </row>
    <row r="695" spans="1:15" x14ac:dyDescent="0.25">
      <c r="A695" s="14" t="str">
        <f>MID(Tabla1[[#This Row],[Org 2]],1,2)</f>
        <v>06</v>
      </c>
      <c r="B695" s="22" t="s">
        <v>122</v>
      </c>
      <c r="C695" s="22" t="s">
        <v>129</v>
      </c>
      <c r="D695" s="15" t="str">
        <f>VLOOKUP(Tabla1[[#This Row],[Prog.]],Hoja2!B:C,2,FALSE)</f>
        <v>Bibliotecas públicas</v>
      </c>
      <c r="E695" s="16" t="str">
        <f t="shared" si="20"/>
        <v>2</v>
      </c>
      <c r="F695" s="16" t="str">
        <f t="shared" si="21"/>
        <v>22</v>
      </c>
      <c r="G695" s="18">
        <v>22102</v>
      </c>
      <c r="H695" s="19" t="s">
        <v>508</v>
      </c>
      <c r="I695" s="20">
        <v>10750</v>
      </c>
      <c r="J695" s="20">
        <v>0</v>
      </c>
      <c r="K695" s="20">
        <v>10750</v>
      </c>
      <c r="L695" s="20">
        <v>8000</v>
      </c>
      <c r="M695" s="20">
        <v>8000</v>
      </c>
      <c r="N695" s="20">
        <v>2207.75</v>
      </c>
      <c r="O695" s="20">
        <v>2171.16</v>
      </c>
    </row>
    <row r="696" spans="1:15" x14ac:dyDescent="0.25">
      <c r="A696" s="14" t="str">
        <f>MID(Tabla1[[#This Row],[Org 2]],1,2)</f>
        <v>06</v>
      </c>
      <c r="B696" s="22" t="s">
        <v>122</v>
      </c>
      <c r="C696" s="22" t="s">
        <v>129</v>
      </c>
      <c r="D696" s="15" t="str">
        <f>VLOOKUP(Tabla1[[#This Row],[Prog.]],Hoja2!B:C,2,FALSE)</f>
        <v>Bibliotecas públicas</v>
      </c>
      <c r="E696" s="16" t="str">
        <f t="shared" si="20"/>
        <v>2</v>
      </c>
      <c r="F696" s="16" t="str">
        <f t="shared" si="21"/>
        <v>22</v>
      </c>
      <c r="G696" s="18">
        <v>22199</v>
      </c>
      <c r="H696" s="19" t="s">
        <v>431</v>
      </c>
      <c r="I696" s="20">
        <v>15000</v>
      </c>
      <c r="J696" s="20">
        <v>0</v>
      </c>
      <c r="K696" s="20">
        <v>15000</v>
      </c>
      <c r="L696" s="20">
        <v>3428.69</v>
      </c>
      <c r="M696" s="20">
        <v>3428.69</v>
      </c>
      <c r="N696" s="20">
        <v>1258.98</v>
      </c>
      <c r="O696" s="20">
        <v>1258.98</v>
      </c>
    </row>
    <row r="697" spans="1:15" x14ac:dyDescent="0.25">
      <c r="A697" s="14" t="str">
        <f>MID(Tabla1[[#This Row],[Org 2]],1,2)</f>
        <v>06</v>
      </c>
      <c r="B697" s="22" t="s">
        <v>122</v>
      </c>
      <c r="C697" s="22" t="s">
        <v>129</v>
      </c>
      <c r="D697" s="15" t="str">
        <f>VLOOKUP(Tabla1[[#This Row],[Prog.]],Hoja2!B:C,2,FALSE)</f>
        <v>Bibliotecas públicas</v>
      </c>
      <c r="E697" s="16" t="str">
        <f t="shared" si="20"/>
        <v>2</v>
      </c>
      <c r="F697" s="16" t="str">
        <f t="shared" si="21"/>
        <v>22</v>
      </c>
      <c r="G697" s="18">
        <v>223</v>
      </c>
      <c r="H697" s="19" t="s">
        <v>482</v>
      </c>
      <c r="I697" s="20">
        <v>1500</v>
      </c>
      <c r="J697" s="20">
        <v>0</v>
      </c>
      <c r="K697" s="20">
        <v>1500</v>
      </c>
      <c r="L697" s="20">
        <v>3000</v>
      </c>
      <c r="M697" s="20">
        <v>3000</v>
      </c>
      <c r="N697" s="20">
        <v>2977.38</v>
      </c>
      <c r="O697" s="20">
        <v>2977.38</v>
      </c>
    </row>
    <row r="698" spans="1:15" x14ac:dyDescent="0.25">
      <c r="A698" s="14" t="str">
        <f>MID(Tabla1[[#This Row],[Org 2]],1,2)</f>
        <v>06</v>
      </c>
      <c r="B698" s="22" t="s">
        <v>122</v>
      </c>
      <c r="C698" s="22" t="s">
        <v>129</v>
      </c>
      <c r="D698" s="15" t="str">
        <f>VLOOKUP(Tabla1[[#This Row],[Prog.]],Hoja2!B:C,2,FALSE)</f>
        <v>Bibliotecas públicas</v>
      </c>
      <c r="E698" s="16" t="str">
        <f t="shared" si="20"/>
        <v>2</v>
      </c>
      <c r="F698" s="16" t="str">
        <f t="shared" si="21"/>
        <v>22</v>
      </c>
      <c r="G698" s="18">
        <v>22602</v>
      </c>
      <c r="H698" s="19" t="s">
        <v>434</v>
      </c>
      <c r="I698" s="20">
        <v>1000</v>
      </c>
      <c r="J698" s="20">
        <v>0</v>
      </c>
      <c r="K698" s="20">
        <v>1000</v>
      </c>
      <c r="L698" s="20">
        <v>396.88</v>
      </c>
      <c r="M698" s="20">
        <v>396.88</v>
      </c>
      <c r="N698" s="20">
        <v>396.88</v>
      </c>
      <c r="O698" s="20">
        <v>396.88</v>
      </c>
    </row>
    <row r="699" spans="1:15" x14ac:dyDescent="0.25">
      <c r="A699" s="14" t="str">
        <f>MID(Tabla1[[#This Row],[Org 2]],1,2)</f>
        <v>06</v>
      </c>
      <c r="B699" s="22" t="s">
        <v>122</v>
      </c>
      <c r="C699" s="22" t="s">
        <v>129</v>
      </c>
      <c r="D699" s="15" t="str">
        <f>VLOOKUP(Tabla1[[#This Row],[Prog.]],Hoja2!B:C,2,FALSE)</f>
        <v>Bibliotecas públicas</v>
      </c>
      <c r="E699" s="16" t="str">
        <f t="shared" si="20"/>
        <v>2</v>
      </c>
      <c r="F699" s="16" t="str">
        <f t="shared" si="21"/>
        <v>22</v>
      </c>
      <c r="G699" s="18">
        <v>22699</v>
      </c>
      <c r="H699" s="19" t="s">
        <v>437</v>
      </c>
      <c r="I699" s="20">
        <v>8000</v>
      </c>
      <c r="J699" s="20">
        <v>0</v>
      </c>
      <c r="K699" s="20">
        <v>8000</v>
      </c>
      <c r="L699" s="20">
        <v>572.44000000000005</v>
      </c>
      <c r="M699" s="20">
        <v>572.44000000000005</v>
      </c>
      <c r="N699" s="20">
        <v>412.5</v>
      </c>
      <c r="O699" s="20">
        <v>412.5</v>
      </c>
    </row>
    <row r="700" spans="1:15" x14ac:dyDescent="0.25">
      <c r="A700" s="14" t="str">
        <f>MID(Tabla1[[#This Row],[Org 2]],1,2)</f>
        <v>06</v>
      </c>
      <c r="B700" s="22" t="s">
        <v>122</v>
      </c>
      <c r="C700" s="22" t="s">
        <v>129</v>
      </c>
      <c r="D700" s="15" t="str">
        <f>VLOOKUP(Tabla1[[#This Row],[Prog.]],Hoja2!B:C,2,FALSE)</f>
        <v>Bibliotecas públicas</v>
      </c>
      <c r="E700" s="16" t="str">
        <f t="shared" si="20"/>
        <v>2</v>
      </c>
      <c r="F700" s="16" t="str">
        <f t="shared" si="21"/>
        <v>22</v>
      </c>
      <c r="G700" s="18">
        <v>22700</v>
      </c>
      <c r="H700" s="19" t="s">
        <v>438</v>
      </c>
      <c r="I700" s="20">
        <v>65931</v>
      </c>
      <c r="J700" s="20">
        <v>0</v>
      </c>
      <c r="K700" s="20">
        <v>65931</v>
      </c>
      <c r="L700" s="20">
        <v>65930.94</v>
      </c>
      <c r="M700" s="20">
        <v>65930.94</v>
      </c>
      <c r="N700" s="20">
        <v>32965.5</v>
      </c>
      <c r="O700" s="20">
        <v>32965.5</v>
      </c>
    </row>
    <row r="701" spans="1:15" x14ac:dyDescent="0.25">
      <c r="A701" s="14" t="str">
        <f>MID(Tabla1[[#This Row],[Org 2]],1,2)</f>
        <v>06</v>
      </c>
      <c r="B701" s="22" t="s">
        <v>122</v>
      </c>
      <c r="C701" s="22" t="s">
        <v>129</v>
      </c>
      <c r="D701" s="15" t="str">
        <f>VLOOKUP(Tabla1[[#This Row],[Prog.]],Hoja2!B:C,2,FALSE)</f>
        <v>Bibliotecas públicas</v>
      </c>
      <c r="E701" s="16" t="str">
        <f t="shared" si="20"/>
        <v>2</v>
      </c>
      <c r="F701" s="16" t="str">
        <f t="shared" si="21"/>
        <v>22</v>
      </c>
      <c r="G701" s="18">
        <v>22799</v>
      </c>
      <c r="H701" s="19" t="s">
        <v>440</v>
      </c>
      <c r="I701" s="20">
        <v>428367</v>
      </c>
      <c r="J701" s="20">
        <v>0</v>
      </c>
      <c r="K701" s="20">
        <v>428367</v>
      </c>
      <c r="L701" s="20">
        <v>442858.74</v>
      </c>
      <c r="M701" s="20">
        <v>442858.74</v>
      </c>
      <c r="N701" s="20">
        <v>251702.68</v>
      </c>
      <c r="O701" s="20">
        <v>248355.57</v>
      </c>
    </row>
    <row r="702" spans="1:15" x14ac:dyDescent="0.25">
      <c r="A702" s="14" t="str">
        <f>MID(Tabla1[[#This Row],[Org 2]],1,2)</f>
        <v>06</v>
      </c>
      <c r="B702" s="22" t="s">
        <v>122</v>
      </c>
      <c r="C702" s="22" t="s">
        <v>129</v>
      </c>
      <c r="D702" s="15" t="str">
        <f>VLOOKUP(Tabla1[[#This Row],[Prog.]],Hoja2!B:C,2,FALSE)</f>
        <v>Bibliotecas públicas</v>
      </c>
      <c r="E702" s="16" t="str">
        <f t="shared" si="20"/>
        <v>4</v>
      </c>
      <c r="F702" s="16" t="str">
        <f t="shared" si="21"/>
        <v>48</v>
      </c>
      <c r="G702" s="18">
        <v>48945</v>
      </c>
      <c r="H702" s="19" t="s">
        <v>576</v>
      </c>
      <c r="I702" s="20">
        <v>3000</v>
      </c>
      <c r="J702" s="20">
        <v>0</v>
      </c>
      <c r="K702" s="20">
        <v>3000</v>
      </c>
      <c r="L702" s="20">
        <v>3000</v>
      </c>
      <c r="M702" s="20">
        <v>3000</v>
      </c>
      <c r="N702" s="20">
        <v>3000</v>
      </c>
      <c r="O702" s="20">
        <v>3000</v>
      </c>
    </row>
    <row r="703" spans="1:15" x14ac:dyDescent="0.25">
      <c r="A703" s="14" t="str">
        <f>MID(Tabla1[[#This Row],[Org 2]],1,2)</f>
        <v>06</v>
      </c>
      <c r="B703" s="22" t="s">
        <v>122</v>
      </c>
      <c r="C703" s="22" t="s">
        <v>129</v>
      </c>
      <c r="D703" s="15" t="str">
        <f>VLOOKUP(Tabla1[[#This Row],[Prog.]],Hoja2!B:C,2,FALSE)</f>
        <v>Bibliotecas públicas</v>
      </c>
      <c r="E703" s="16" t="str">
        <f t="shared" si="20"/>
        <v>6</v>
      </c>
      <c r="F703" s="16" t="str">
        <f t="shared" si="21"/>
        <v>62</v>
      </c>
      <c r="G703" s="18">
        <v>629</v>
      </c>
      <c r="H703" s="19" t="s">
        <v>577</v>
      </c>
      <c r="I703" s="20">
        <v>120000</v>
      </c>
      <c r="J703" s="20">
        <v>0</v>
      </c>
      <c r="K703" s="20">
        <v>120000</v>
      </c>
      <c r="L703" s="20">
        <v>15600</v>
      </c>
      <c r="M703" s="20">
        <v>15600</v>
      </c>
      <c r="N703" s="20">
        <v>15449.98</v>
      </c>
      <c r="O703" s="20">
        <v>15449.98</v>
      </c>
    </row>
    <row r="704" spans="1:15" x14ac:dyDescent="0.25">
      <c r="A704" s="14" t="str">
        <f>MID(Tabla1[[#This Row],[Org 2]],1,2)</f>
        <v>06</v>
      </c>
      <c r="B704" s="22" t="s">
        <v>122</v>
      </c>
      <c r="C704" s="22" t="s">
        <v>129</v>
      </c>
      <c r="D704" s="15" t="str">
        <f>VLOOKUP(Tabla1[[#This Row],[Prog.]],Hoja2!B:C,2,FALSE)</f>
        <v>Bibliotecas públicas</v>
      </c>
      <c r="E704" s="16" t="str">
        <f t="shared" si="20"/>
        <v>6</v>
      </c>
      <c r="F704" s="16" t="str">
        <f t="shared" si="21"/>
        <v>63</v>
      </c>
      <c r="G704" s="18">
        <v>632</v>
      </c>
      <c r="H704" s="19" t="s">
        <v>510</v>
      </c>
      <c r="I704" s="20">
        <v>68000</v>
      </c>
      <c r="J704" s="20">
        <v>0</v>
      </c>
      <c r="K704" s="20">
        <v>68000</v>
      </c>
      <c r="L704" s="20">
        <v>11979</v>
      </c>
      <c r="M704" s="20">
        <v>11979</v>
      </c>
      <c r="N704" s="20">
        <v>0</v>
      </c>
      <c r="O704" s="20">
        <v>0</v>
      </c>
    </row>
    <row r="705" spans="1:15" x14ac:dyDescent="0.25">
      <c r="A705" s="14" t="str">
        <f>MID(Tabla1[[#This Row],[Org 2]],1,2)</f>
        <v>06</v>
      </c>
      <c r="B705" s="22" t="s">
        <v>122</v>
      </c>
      <c r="C705" s="22" t="s">
        <v>129</v>
      </c>
      <c r="D705" s="15" t="str">
        <f>VLOOKUP(Tabla1[[#This Row],[Prog.]],Hoja2!B:C,2,FALSE)</f>
        <v>Bibliotecas públicas</v>
      </c>
      <c r="E705" s="16" t="str">
        <f t="shared" si="20"/>
        <v>6</v>
      </c>
      <c r="F705" s="16" t="str">
        <f t="shared" si="21"/>
        <v>63</v>
      </c>
      <c r="G705" s="18">
        <v>633</v>
      </c>
      <c r="H705" s="19" t="s">
        <v>478</v>
      </c>
      <c r="I705" s="20">
        <v>9000</v>
      </c>
      <c r="J705" s="20">
        <v>0</v>
      </c>
      <c r="K705" s="20">
        <v>9000</v>
      </c>
      <c r="L705" s="20">
        <v>0</v>
      </c>
      <c r="M705" s="20">
        <v>0</v>
      </c>
      <c r="N705" s="20">
        <v>0</v>
      </c>
      <c r="O705" s="20">
        <v>0</v>
      </c>
    </row>
    <row r="706" spans="1:15" x14ac:dyDescent="0.25">
      <c r="A706" s="14" t="str">
        <f>MID(Tabla1[[#This Row],[Org 2]],1,2)</f>
        <v>06</v>
      </c>
      <c r="B706" s="22" t="s">
        <v>122</v>
      </c>
      <c r="C706" s="22" t="s">
        <v>129</v>
      </c>
      <c r="D706" s="15" t="str">
        <f>VLOOKUP(Tabla1[[#This Row],[Prog.]],Hoja2!B:C,2,FALSE)</f>
        <v>Bibliotecas públicas</v>
      </c>
      <c r="E706" s="16" t="str">
        <f t="shared" ref="E706:E769" si="22">LEFT(G706,1)</f>
        <v>6</v>
      </c>
      <c r="F706" s="16" t="str">
        <f t="shared" ref="F706:F769" si="23">LEFT(G706,2)</f>
        <v>63</v>
      </c>
      <c r="G706" s="18">
        <v>635</v>
      </c>
      <c r="H706" s="19" t="s">
        <v>479</v>
      </c>
      <c r="I706" s="20">
        <v>18000</v>
      </c>
      <c r="J706" s="20">
        <v>0</v>
      </c>
      <c r="K706" s="20">
        <v>18000</v>
      </c>
      <c r="L706" s="20">
        <v>1330.47</v>
      </c>
      <c r="M706" s="20">
        <v>1330.47</v>
      </c>
      <c r="N706" s="20">
        <v>0</v>
      </c>
      <c r="O706" s="20">
        <v>0</v>
      </c>
    </row>
    <row r="707" spans="1:15" x14ac:dyDescent="0.25">
      <c r="A707" s="14" t="str">
        <f>MID(Tabla1[[#This Row],[Org 2]],1,2)</f>
        <v>06</v>
      </c>
      <c r="B707" s="22" t="s">
        <v>122</v>
      </c>
      <c r="C707" s="22" t="s">
        <v>143</v>
      </c>
      <c r="D707" s="15" t="str">
        <f>VLOOKUP(Tabla1[[#This Row],[Prog.]],Hoja2!B:C,2,FALSE)</f>
        <v>Coordinación de políticas culturales</v>
      </c>
      <c r="E707" s="16" t="str">
        <f t="shared" si="22"/>
        <v>1</v>
      </c>
      <c r="F707" s="16" t="str">
        <f t="shared" si="23"/>
        <v>12</v>
      </c>
      <c r="G707" s="18">
        <v>12001</v>
      </c>
      <c r="H707" s="19" t="s">
        <v>412</v>
      </c>
      <c r="I707" s="20">
        <v>15905</v>
      </c>
      <c r="J707" s="20">
        <v>0</v>
      </c>
      <c r="K707" s="20">
        <v>15905</v>
      </c>
      <c r="L707" s="20">
        <v>15000</v>
      </c>
      <c r="M707" s="20">
        <v>15000</v>
      </c>
      <c r="N707" s="20">
        <v>10470.99</v>
      </c>
      <c r="O707" s="20">
        <v>10470.99</v>
      </c>
    </row>
    <row r="708" spans="1:15" x14ac:dyDescent="0.25">
      <c r="A708" s="14" t="str">
        <f>MID(Tabla1[[#This Row],[Org 2]],1,2)</f>
        <v>06</v>
      </c>
      <c r="B708" s="22" t="s">
        <v>122</v>
      </c>
      <c r="C708" s="22" t="s">
        <v>143</v>
      </c>
      <c r="D708" s="15" t="str">
        <f>VLOOKUP(Tabla1[[#This Row],[Prog.]],Hoja2!B:C,2,FALSE)</f>
        <v>Coordinación de políticas culturales</v>
      </c>
      <c r="E708" s="16" t="str">
        <f t="shared" si="22"/>
        <v>1</v>
      </c>
      <c r="F708" s="16" t="str">
        <f t="shared" si="23"/>
        <v>12</v>
      </c>
      <c r="G708" s="18">
        <v>12003</v>
      </c>
      <c r="H708" s="19" t="s">
        <v>413</v>
      </c>
      <c r="I708" s="20">
        <v>21318</v>
      </c>
      <c r="J708" s="20">
        <v>0</v>
      </c>
      <c r="K708" s="20">
        <v>21318</v>
      </c>
      <c r="L708" s="20">
        <v>12000</v>
      </c>
      <c r="M708" s="20">
        <v>12000</v>
      </c>
      <c r="N708" s="20">
        <v>7983.46</v>
      </c>
      <c r="O708" s="20">
        <v>7983.46</v>
      </c>
    </row>
    <row r="709" spans="1:15" x14ac:dyDescent="0.25">
      <c r="A709" s="14" t="str">
        <f>MID(Tabla1[[#This Row],[Org 2]],1,2)</f>
        <v>06</v>
      </c>
      <c r="B709" s="22" t="s">
        <v>122</v>
      </c>
      <c r="C709" s="22" t="s">
        <v>143</v>
      </c>
      <c r="D709" s="15" t="str">
        <f>VLOOKUP(Tabla1[[#This Row],[Prog.]],Hoja2!B:C,2,FALSE)</f>
        <v>Coordinación de políticas culturales</v>
      </c>
      <c r="E709" s="16" t="str">
        <f t="shared" si="22"/>
        <v>1</v>
      </c>
      <c r="F709" s="16" t="str">
        <f t="shared" si="23"/>
        <v>12</v>
      </c>
      <c r="G709" s="18">
        <v>12006</v>
      </c>
      <c r="H709" s="19" t="s">
        <v>415</v>
      </c>
      <c r="I709" s="20">
        <v>6740</v>
      </c>
      <c r="J709" s="20">
        <v>0</v>
      </c>
      <c r="K709" s="20">
        <v>6740</v>
      </c>
      <c r="L709" s="20">
        <v>6000</v>
      </c>
      <c r="M709" s="20">
        <v>6000</v>
      </c>
      <c r="N709" s="20">
        <v>4472.79</v>
      </c>
      <c r="O709" s="20">
        <v>4472.79</v>
      </c>
    </row>
    <row r="710" spans="1:15" x14ac:dyDescent="0.25">
      <c r="A710" s="14" t="str">
        <f>MID(Tabla1[[#This Row],[Org 2]],1,2)</f>
        <v>06</v>
      </c>
      <c r="B710" s="22" t="s">
        <v>122</v>
      </c>
      <c r="C710" s="22" t="s">
        <v>143</v>
      </c>
      <c r="D710" s="15" t="str">
        <f>VLOOKUP(Tabla1[[#This Row],[Prog.]],Hoja2!B:C,2,FALSE)</f>
        <v>Coordinación de políticas culturales</v>
      </c>
      <c r="E710" s="16" t="str">
        <f t="shared" si="22"/>
        <v>1</v>
      </c>
      <c r="F710" s="16" t="str">
        <f t="shared" si="23"/>
        <v>12</v>
      </c>
      <c r="G710" s="18">
        <v>12100</v>
      </c>
      <c r="H710" s="19" t="s">
        <v>416</v>
      </c>
      <c r="I710" s="20">
        <v>25323</v>
      </c>
      <c r="J710" s="20">
        <v>0</v>
      </c>
      <c r="K710" s="20">
        <v>25323</v>
      </c>
      <c r="L710" s="20">
        <v>19000</v>
      </c>
      <c r="M710" s="20">
        <v>19000</v>
      </c>
      <c r="N710" s="20">
        <v>12810.51</v>
      </c>
      <c r="O710" s="20">
        <v>12810.51</v>
      </c>
    </row>
    <row r="711" spans="1:15" x14ac:dyDescent="0.25">
      <c r="A711" s="14" t="str">
        <f>MID(Tabla1[[#This Row],[Org 2]],1,2)</f>
        <v>06</v>
      </c>
      <c r="B711" s="22" t="s">
        <v>122</v>
      </c>
      <c r="C711" s="22" t="s">
        <v>143</v>
      </c>
      <c r="D711" s="15" t="str">
        <f>VLOOKUP(Tabla1[[#This Row],[Prog.]],Hoja2!B:C,2,FALSE)</f>
        <v>Coordinación de políticas culturales</v>
      </c>
      <c r="E711" s="16" t="str">
        <f t="shared" si="22"/>
        <v>1</v>
      </c>
      <c r="F711" s="16" t="str">
        <f t="shared" si="23"/>
        <v>12</v>
      </c>
      <c r="G711" s="18">
        <v>12101</v>
      </c>
      <c r="H711" s="19" t="s">
        <v>417</v>
      </c>
      <c r="I711" s="20">
        <v>58017</v>
      </c>
      <c r="J711" s="20">
        <v>0</v>
      </c>
      <c r="K711" s="20">
        <v>58017</v>
      </c>
      <c r="L711" s="20">
        <v>35000</v>
      </c>
      <c r="M711" s="20">
        <v>35000</v>
      </c>
      <c r="N711" s="20">
        <v>30507.66</v>
      </c>
      <c r="O711" s="20">
        <v>30507.66</v>
      </c>
    </row>
    <row r="712" spans="1:15" x14ac:dyDescent="0.25">
      <c r="A712" s="14" t="str">
        <f>MID(Tabla1[[#This Row],[Org 2]],1,2)</f>
        <v>06</v>
      </c>
      <c r="B712" s="22" t="s">
        <v>122</v>
      </c>
      <c r="C712" s="22" t="s">
        <v>143</v>
      </c>
      <c r="D712" s="15" t="str">
        <f>VLOOKUP(Tabla1[[#This Row],[Prog.]],Hoja2!B:C,2,FALSE)</f>
        <v>Coordinación de políticas culturales</v>
      </c>
      <c r="E712" s="16" t="str">
        <f t="shared" si="22"/>
        <v>1</v>
      </c>
      <c r="F712" s="16" t="str">
        <f t="shared" si="23"/>
        <v>12</v>
      </c>
      <c r="G712" s="18">
        <v>12103</v>
      </c>
      <c r="H712" s="19" t="s">
        <v>418</v>
      </c>
      <c r="I712" s="20">
        <v>2729</v>
      </c>
      <c r="J712" s="20">
        <v>0</v>
      </c>
      <c r="K712" s="20">
        <v>2729</v>
      </c>
      <c r="L712" s="20">
        <v>2135.1999999999998</v>
      </c>
      <c r="M712" s="20">
        <v>2135.1999999999998</v>
      </c>
      <c r="N712" s="20">
        <v>2014</v>
      </c>
      <c r="O712" s="20">
        <v>2014</v>
      </c>
    </row>
    <row r="713" spans="1:15" x14ac:dyDescent="0.25">
      <c r="A713" s="14" t="str">
        <f>MID(Tabla1[[#This Row],[Org 2]],1,2)</f>
        <v>06</v>
      </c>
      <c r="B713" s="22" t="s">
        <v>122</v>
      </c>
      <c r="C713" s="22" t="s">
        <v>143</v>
      </c>
      <c r="D713" s="15" t="str">
        <f>VLOOKUP(Tabla1[[#This Row],[Prog.]],Hoja2!B:C,2,FALSE)</f>
        <v>Coordinación de políticas culturales</v>
      </c>
      <c r="E713" s="16" t="str">
        <f t="shared" si="22"/>
        <v>2</v>
      </c>
      <c r="F713" s="16" t="str">
        <f t="shared" si="23"/>
        <v>21</v>
      </c>
      <c r="G713" s="18">
        <v>215</v>
      </c>
      <c r="H713" s="19" t="s">
        <v>479</v>
      </c>
      <c r="I713" s="20">
        <v>30000</v>
      </c>
      <c r="J713" s="20">
        <v>0</v>
      </c>
      <c r="K713" s="20">
        <v>30000</v>
      </c>
      <c r="L713" s="20">
        <v>6902.68</v>
      </c>
      <c r="M713" s="20">
        <v>6902.68</v>
      </c>
      <c r="N713" s="20">
        <v>1820.67</v>
      </c>
      <c r="O713" s="20">
        <v>1820.67</v>
      </c>
    </row>
    <row r="714" spans="1:15" x14ac:dyDescent="0.25">
      <c r="A714" s="14" t="str">
        <f>MID(Tabla1[[#This Row],[Org 2]],1,2)</f>
        <v>06</v>
      </c>
      <c r="B714" s="22" t="s">
        <v>122</v>
      </c>
      <c r="C714" s="22" t="s">
        <v>143</v>
      </c>
      <c r="D714" s="15" t="str">
        <f>VLOOKUP(Tabla1[[#This Row],[Prog.]],Hoja2!B:C,2,FALSE)</f>
        <v>Coordinación de políticas culturales</v>
      </c>
      <c r="E714" s="16" t="str">
        <f t="shared" si="22"/>
        <v>2</v>
      </c>
      <c r="F714" s="16" t="str">
        <f t="shared" si="23"/>
        <v>22</v>
      </c>
      <c r="G714" s="18">
        <v>22100</v>
      </c>
      <c r="H714" s="19" t="s">
        <v>429</v>
      </c>
      <c r="I714" s="20">
        <v>8000</v>
      </c>
      <c r="J714" s="20">
        <v>0</v>
      </c>
      <c r="K714" s="20">
        <v>8000</v>
      </c>
      <c r="L714" s="20">
        <v>8000</v>
      </c>
      <c r="M714" s="20">
        <v>8000</v>
      </c>
      <c r="N714" s="20">
        <v>2997.9</v>
      </c>
      <c r="O714" s="20">
        <v>2997.9</v>
      </c>
    </row>
    <row r="715" spans="1:15" x14ac:dyDescent="0.25">
      <c r="A715" s="14" t="str">
        <f>MID(Tabla1[[#This Row],[Org 2]],1,2)</f>
        <v>06</v>
      </c>
      <c r="B715" s="22" t="s">
        <v>122</v>
      </c>
      <c r="C715" s="22" t="s">
        <v>143</v>
      </c>
      <c r="D715" s="15" t="str">
        <f>VLOOKUP(Tabla1[[#This Row],[Prog.]],Hoja2!B:C,2,FALSE)</f>
        <v>Coordinación de políticas culturales</v>
      </c>
      <c r="E715" s="16" t="str">
        <f t="shared" si="22"/>
        <v>2</v>
      </c>
      <c r="F715" s="16" t="str">
        <f t="shared" si="23"/>
        <v>22</v>
      </c>
      <c r="G715" s="18">
        <v>22602</v>
      </c>
      <c r="H715" s="19" t="s">
        <v>434</v>
      </c>
      <c r="I715" s="20">
        <v>5000</v>
      </c>
      <c r="J715" s="20">
        <v>0</v>
      </c>
      <c r="K715" s="20">
        <v>5000</v>
      </c>
      <c r="L715" s="20">
        <v>907.5</v>
      </c>
      <c r="M715" s="20">
        <v>907.5</v>
      </c>
      <c r="N715" s="20">
        <v>907.5</v>
      </c>
      <c r="O715" s="20">
        <v>907.5</v>
      </c>
    </row>
    <row r="716" spans="1:15" x14ac:dyDescent="0.25">
      <c r="A716" s="14" t="str">
        <f>MID(Tabla1[[#This Row],[Org 2]],1,2)</f>
        <v>06</v>
      </c>
      <c r="B716" s="22" t="s">
        <v>122</v>
      </c>
      <c r="C716" s="22" t="s">
        <v>143</v>
      </c>
      <c r="D716" s="15" t="str">
        <f>VLOOKUP(Tabla1[[#This Row],[Prog.]],Hoja2!B:C,2,FALSE)</f>
        <v>Coordinación de políticas culturales</v>
      </c>
      <c r="E716" s="16" t="str">
        <f t="shared" si="22"/>
        <v>2</v>
      </c>
      <c r="F716" s="16" t="str">
        <f t="shared" si="23"/>
        <v>22</v>
      </c>
      <c r="G716" s="18">
        <v>22609</v>
      </c>
      <c r="H716" s="19" t="s">
        <v>436</v>
      </c>
      <c r="I716" s="20">
        <v>150000</v>
      </c>
      <c r="J716" s="20">
        <v>0</v>
      </c>
      <c r="K716" s="20">
        <v>150000</v>
      </c>
      <c r="L716" s="20">
        <v>117277.75</v>
      </c>
      <c r="M716" s="20">
        <v>117277.6</v>
      </c>
      <c r="N716" s="20">
        <v>103137.95</v>
      </c>
      <c r="O716" s="20">
        <v>103137.95</v>
      </c>
    </row>
    <row r="717" spans="1:15" x14ac:dyDescent="0.25">
      <c r="A717" s="14" t="str">
        <f>MID(Tabla1[[#This Row],[Org 2]],1,2)</f>
        <v>06</v>
      </c>
      <c r="B717" s="22" t="s">
        <v>122</v>
      </c>
      <c r="C717" s="22" t="s">
        <v>143</v>
      </c>
      <c r="D717" s="15" t="str">
        <f>VLOOKUP(Tabla1[[#This Row],[Prog.]],Hoja2!B:C,2,FALSE)</f>
        <v>Coordinación de políticas culturales</v>
      </c>
      <c r="E717" s="16" t="str">
        <f t="shared" si="22"/>
        <v>2</v>
      </c>
      <c r="F717" s="16" t="str">
        <f t="shared" si="23"/>
        <v>22</v>
      </c>
      <c r="G717" s="18">
        <v>22699</v>
      </c>
      <c r="H717" s="19" t="s">
        <v>437</v>
      </c>
      <c r="I717" s="20">
        <v>20000</v>
      </c>
      <c r="J717" s="20">
        <v>0</v>
      </c>
      <c r="K717" s="20">
        <v>20000</v>
      </c>
      <c r="L717" s="20">
        <v>16607</v>
      </c>
      <c r="M717" s="20">
        <v>16607</v>
      </c>
      <c r="N717" s="20">
        <v>15730</v>
      </c>
      <c r="O717" s="20">
        <v>15730</v>
      </c>
    </row>
    <row r="718" spans="1:15" x14ac:dyDescent="0.25">
      <c r="A718" s="14" t="str">
        <f>MID(Tabla1[[#This Row],[Org 2]],1,2)</f>
        <v>06</v>
      </c>
      <c r="B718" s="22" t="s">
        <v>122</v>
      </c>
      <c r="C718" s="22" t="s">
        <v>143</v>
      </c>
      <c r="D718" s="15" t="str">
        <f>VLOOKUP(Tabla1[[#This Row],[Prog.]],Hoja2!B:C,2,FALSE)</f>
        <v>Coordinación de políticas culturales</v>
      </c>
      <c r="E718" s="16" t="str">
        <f t="shared" si="22"/>
        <v>2</v>
      </c>
      <c r="F718" s="16" t="str">
        <f t="shared" si="23"/>
        <v>22</v>
      </c>
      <c r="G718" s="18">
        <v>22701</v>
      </c>
      <c r="H718" s="19" t="s">
        <v>509</v>
      </c>
      <c r="I718" s="20">
        <v>15560</v>
      </c>
      <c r="J718" s="20">
        <v>0</v>
      </c>
      <c r="K718" s="20">
        <v>15560</v>
      </c>
      <c r="L718" s="20">
        <v>16976.54</v>
      </c>
      <c r="M718" s="20">
        <v>16976.54</v>
      </c>
      <c r="N718" s="20">
        <v>0</v>
      </c>
      <c r="O718" s="20">
        <v>0</v>
      </c>
    </row>
    <row r="719" spans="1:15" x14ac:dyDescent="0.25">
      <c r="A719" s="14" t="str">
        <f>MID(Tabla1[[#This Row],[Org 2]],1,2)</f>
        <v>06</v>
      </c>
      <c r="B719" s="22" t="s">
        <v>122</v>
      </c>
      <c r="C719" s="22" t="s">
        <v>143</v>
      </c>
      <c r="D719" s="15" t="str">
        <f>VLOOKUP(Tabla1[[#This Row],[Prog.]],Hoja2!B:C,2,FALSE)</f>
        <v>Coordinación de políticas culturales</v>
      </c>
      <c r="E719" s="16" t="str">
        <f t="shared" si="22"/>
        <v>2</v>
      </c>
      <c r="F719" s="16" t="str">
        <f t="shared" si="23"/>
        <v>22</v>
      </c>
      <c r="G719" s="18">
        <v>22799</v>
      </c>
      <c r="H719" s="19" t="s">
        <v>440</v>
      </c>
      <c r="I719" s="20">
        <v>228500</v>
      </c>
      <c r="J719" s="20">
        <v>0</v>
      </c>
      <c r="K719" s="20">
        <v>228500</v>
      </c>
      <c r="L719" s="20">
        <v>189785.13</v>
      </c>
      <c r="M719" s="20">
        <v>189785.13</v>
      </c>
      <c r="N719" s="20">
        <v>47914.13</v>
      </c>
      <c r="O719" s="20">
        <v>47456.35</v>
      </c>
    </row>
    <row r="720" spans="1:15" x14ac:dyDescent="0.25">
      <c r="A720" s="14" t="str">
        <f>MID(Tabla1[[#This Row],[Org 2]],1,2)</f>
        <v>06</v>
      </c>
      <c r="B720" s="22" t="s">
        <v>122</v>
      </c>
      <c r="C720" s="22" t="s">
        <v>143</v>
      </c>
      <c r="D720" s="15" t="str">
        <f>VLOOKUP(Tabla1[[#This Row],[Prog.]],Hoja2!B:C,2,FALSE)</f>
        <v>Coordinación de políticas culturales</v>
      </c>
      <c r="E720" s="16" t="str">
        <f t="shared" si="22"/>
        <v>4</v>
      </c>
      <c r="F720" s="16" t="str">
        <f t="shared" si="23"/>
        <v>41</v>
      </c>
      <c r="G720" s="18">
        <v>411</v>
      </c>
      <c r="H720" s="19" t="s">
        <v>578</v>
      </c>
      <c r="I720" s="20">
        <v>11664950</v>
      </c>
      <c r="J720" s="20">
        <v>450000</v>
      </c>
      <c r="K720" s="20">
        <v>12114950</v>
      </c>
      <c r="L720" s="20">
        <v>11664950</v>
      </c>
      <c r="M720" s="20">
        <v>11664950</v>
      </c>
      <c r="N720" s="20">
        <v>11664950</v>
      </c>
      <c r="O720" s="20">
        <v>11664950</v>
      </c>
    </row>
    <row r="721" spans="1:15" x14ac:dyDescent="0.25">
      <c r="A721" s="14" t="str">
        <f>MID(Tabla1[[#This Row],[Org 2]],1,2)</f>
        <v>06</v>
      </c>
      <c r="B721" s="22" t="s">
        <v>122</v>
      </c>
      <c r="C721" s="22" t="s">
        <v>143</v>
      </c>
      <c r="D721" s="15" t="str">
        <f>VLOOKUP(Tabla1[[#This Row],[Prog.]],Hoja2!B:C,2,FALSE)</f>
        <v>Coordinación de políticas culturales</v>
      </c>
      <c r="E721" s="16" t="str">
        <f t="shared" si="22"/>
        <v>4</v>
      </c>
      <c r="F721" s="16" t="str">
        <f t="shared" si="23"/>
        <v>48</v>
      </c>
      <c r="G721" s="18">
        <v>48206</v>
      </c>
      <c r="H721" s="19" t="s">
        <v>579</v>
      </c>
      <c r="I721" s="20">
        <v>5000</v>
      </c>
      <c r="J721" s="20">
        <v>0</v>
      </c>
      <c r="K721" s="20">
        <v>5000</v>
      </c>
      <c r="L721" s="20">
        <v>0</v>
      </c>
      <c r="M721" s="20">
        <v>0</v>
      </c>
      <c r="N721" s="20">
        <v>0</v>
      </c>
      <c r="O721" s="20">
        <v>0</v>
      </c>
    </row>
    <row r="722" spans="1:15" x14ac:dyDescent="0.25">
      <c r="A722" s="14" t="str">
        <f>MID(Tabla1[[#This Row],[Org 2]],1,2)</f>
        <v>06</v>
      </c>
      <c r="B722" s="22" t="s">
        <v>122</v>
      </c>
      <c r="C722" s="22" t="s">
        <v>143</v>
      </c>
      <c r="D722" s="15" t="str">
        <f>VLOOKUP(Tabla1[[#This Row],[Prog.]],Hoja2!B:C,2,FALSE)</f>
        <v>Coordinación de políticas culturales</v>
      </c>
      <c r="E722" s="16" t="str">
        <f t="shared" si="22"/>
        <v>4</v>
      </c>
      <c r="F722" s="16" t="str">
        <f t="shared" si="23"/>
        <v>48</v>
      </c>
      <c r="G722" s="18">
        <v>48207</v>
      </c>
      <c r="H722" s="19" t="s">
        <v>580</v>
      </c>
      <c r="I722" s="20">
        <v>22000</v>
      </c>
      <c r="J722" s="20">
        <v>0</v>
      </c>
      <c r="K722" s="20">
        <v>22000</v>
      </c>
      <c r="L722" s="20">
        <v>22000</v>
      </c>
      <c r="M722" s="20">
        <v>22000</v>
      </c>
      <c r="N722" s="20">
        <v>22000</v>
      </c>
      <c r="O722" s="20">
        <v>22000</v>
      </c>
    </row>
    <row r="723" spans="1:15" x14ac:dyDescent="0.25">
      <c r="A723" s="14" t="str">
        <f>MID(Tabla1[[#This Row],[Org 2]],1,2)</f>
        <v>06</v>
      </c>
      <c r="B723" s="22" t="s">
        <v>122</v>
      </c>
      <c r="C723" s="22" t="s">
        <v>143</v>
      </c>
      <c r="D723" s="15" t="str">
        <f>VLOOKUP(Tabla1[[#This Row],[Prog.]],Hoja2!B:C,2,FALSE)</f>
        <v>Coordinación de políticas culturales</v>
      </c>
      <c r="E723" s="16" t="str">
        <f t="shared" si="22"/>
        <v>4</v>
      </c>
      <c r="F723" s="16" t="str">
        <f t="shared" si="23"/>
        <v>48</v>
      </c>
      <c r="G723" s="18">
        <v>48946</v>
      </c>
      <c r="H723" s="19" t="s">
        <v>581</v>
      </c>
      <c r="I723" s="20">
        <v>126000</v>
      </c>
      <c r="J723" s="20">
        <v>0</v>
      </c>
      <c r="K723" s="20">
        <v>126000</v>
      </c>
      <c r="L723" s="20">
        <v>126000</v>
      </c>
      <c r="M723" s="20">
        <v>126000</v>
      </c>
      <c r="N723" s="20">
        <v>126000</v>
      </c>
      <c r="O723" s="20">
        <v>126000</v>
      </c>
    </row>
    <row r="724" spans="1:15" x14ac:dyDescent="0.25">
      <c r="A724" s="14" t="str">
        <f>MID(Tabla1[[#This Row],[Org 2]],1,2)</f>
        <v>06</v>
      </c>
      <c r="B724" s="22" t="s">
        <v>122</v>
      </c>
      <c r="C724" s="22" t="s">
        <v>143</v>
      </c>
      <c r="D724" s="15" t="str">
        <f>VLOOKUP(Tabla1[[#This Row],[Prog.]],Hoja2!B:C,2,FALSE)</f>
        <v>Coordinación de políticas culturales</v>
      </c>
      <c r="E724" s="16" t="str">
        <f t="shared" si="22"/>
        <v>4</v>
      </c>
      <c r="F724" s="16" t="str">
        <f t="shared" si="23"/>
        <v>48</v>
      </c>
      <c r="G724" s="18">
        <v>48949</v>
      </c>
      <c r="H724" s="19" t="s">
        <v>582</v>
      </c>
      <c r="I724" s="20">
        <v>21000</v>
      </c>
      <c r="J724" s="20">
        <v>0</v>
      </c>
      <c r="K724" s="20">
        <v>21000</v>
      </c>
      <c r="L724" s="20">
        <v>0</v>
      </c>
      <c r="M724" s="20">
        <v>0</v>
      </c>
      <c r="N724" s="20">
        <v>0</v>
      </c>
      <c r="O724" s="20">
        <v>0</v>
      </c>
    </row>
    <row r="725" spans="1:15" x14ac:dyDescent="0.25">
      <c r="A725" s="14" t="str">
        <f>MID(Tabla1[[#This Row],[Org 2]],1,2)</f>
        <v>06</v>
      </c>
      <c r="B725" s="22" t="s">
        <v>122</v>
      </c>
      <c r="C725" s="23" t="s">
        <v>143</v>
      </c>
      <c r="D725" s="15" t="str">
        <f>VLOOKUP(Tabla1[[#This Row],[Prog.]],Hoja2!B:C,2,FALSE)</f>
        <v>Coordinación de políticas culturales</v>
      </c>
      <c r="E725" s="16" t="str">
        <f t="shared" si="22"/>
        <v>4</v>
      </c>
      <c r="F725" s="16" t="str">
        <f t="shared" si="23"/>
        <v>48</v>
      </c>
      <c r="G725" s="24">
        <v>48950</v>
      </c>
      <c r="H725" s="24" t="s">
        <v>583</v>
      </c>
      <c r="I725" s="25">
        <v>40000</v>
      </c>
      <c r="J725" s="25">
        <v>0</v>
      </c>
      <c r="K725" s="25">
        <v>40000</v>
      </c>
      <c r="L725" s="25">
        <v>40000</v>
      </c>
      <c r="M725" s="25">
        <v>40000</v>
      </c>
      <c r="N725" s="25">
        <v>40000</v>
      </c>
      <c r="O725" s="25">
        <v>0</v>
      </c>
    </row>
    <row r="726" spans="1:15" x14ac:dyDescent="0.25">
      <c r="A726" s="14" t="str">
        <f>MID(Tabla1[[#This Row],[Org 2]],1,2)</f>
        <v>06</v>
      </c>
      <c r="B726" s="22" t="s">
        <v>122</v>
      </c>
      <c r="C726" s="22" t="s">
        <v>143</v>
      </c>
      <c r="D726" s="15" t="str">
        <f>VLOOKUP(Tabla1[[#This Row],[Prog.]],Hoja2!B:C,2,FALSE)</f>
        <v>Coordinación de políticas culturales</v>
      </c>
      <c r="E726" s="16" t="str">
        <f t="shared" si="22"/>
        <v>4</v>
      </c>
      <c r="F726" s="16" t="str">
        <f t="shared" si="23"/>
        <v>48</v>
      </c>
      <c r="G726" s="18">
        <v>48951</v>
      </c>
      <c r="H726" s="19" t="s">
        <v>584</v>
      </c>
      <c r="I726" s="20">
        <v>15000</v>
      </c>
      <c r="J726" s="20">
        <v>0</v>
      </c>
      <c r="K726" s="20">
        <v>15000</v>
      </c>
      <c r="L726" s="20">
        <v>0</v>
      </c>
      <c r="M726" s="20">
        <v>0</v>
      </c>
      <c r="N726" s="20">
        <v>0</v>
      </c>
      <c r="O726" s="20">
        <v>0</v>
      </c>
    </row>
    <row r="727" spans="1:15" x14ac:dyDescent="0.25">
      <c r="A727" s="14" t="str">
        <f>MID(Tabla1[[#This Row],[Org 2]],1,2)</f>
        <v>06</v>
      </c>
      <c r="B727" s="22" t="s">
        <v>122</v>
      </c>
      <c r="C727" s="22" t="s">
        <v>143</v>
      </c>
      <c r="D727" s="15" t="str">
        <f>VLOOKUP(Tabla1[[#This Row],[Prog.]],Hoja2!B:C,2,FALSE)</f>
        <v>Coordinación de políticas culturales</v>
      </c>
      <c r="E727" s="16" t="str">
        <f t="shared" si="22"/>
        <v>4</v>
      </c>
      <c r="F727" s="16" t="str">
        <f t="shared" si="23"/>
        <v>48</v>
      </c>
      <c r="G727" s="18">
        <v>48953</v>
      </c>
      <c r="H727" s="19" t="s">
        <v>585</v>
      </c>
      <c r="I727" s="20">
        <v>20000</v>
      </c>
      <c r="J727" s="20">
        <v>0</v>
      </c>
      <c r="K727" s="20">
        <v>20000</v>
      </c>
      <c r="L727" s="20">
        <v>20000</v>
      </c>
      <c r="M727" s="20">
        <v>20000</v>
      </c>
      <c r="N727" s="20">
        <v>20000</v>
      </c>
      <c r="O727" s="20">
        <v>20000</v>
      </c>
    </row>
    <row r="728" spans="1:15" x14ac:dyDescent="0.25">
      <c r="A728" s="14" t="str">
        <f>MID(Tabla1[[#This Row],[Org 2]],1,2)</f>
        <v>06</v>
      </c>
      <c r="B728" s="22" t="s">
        <v>122</v>
      </c>
      <c r="C728" s="22" t="s">
        <v>143</v>
      </c>
      <c r="D728" s="15" t="str">
        <f>VLOOKUP(Tabla1[[#This Row],[Prog.]],Hoja2!B:C,2,FALSE)</f>
        <v>Coordinación de políticas culturales</v>
      </c>
      <c r="E728" s="16" t="str">
        <f t="shared" si="22"/>
        <v>4</v>
      </c>
      <c r="F728" s="16" t="str">
        <f t="shared" si="23"/>
        <v>48</v>
      </c>
      <c r="G728" s="18">
        <v>48955</v>
      </c>
      <c r="H728" s="19" t="s">
        <v>586</v>
      </c>
      <c r="I728" s="20">
        <v>10000</v>
      </c>
      <c r="J728" s="20">
        <v>0</v>
      </c>
      <c r="K728" s="20">
        <v>10000</v>
      </c>
      <c r="L728" s="20">
        <v>0</v>
      </c>
      <c r="M728" s="20">
        <v>0</v>
      </c>
      <c r="N728" s="20">
        <v>0</v>
      </c>
      <c r="O728" s="20">
        <v>0</v>
      </c>
    </row>
    <row r="729" spans="1:15" x14ac:dyDescent="0.25">
      <c r="A729" s="14" t="str">
        <f>MID(Tabla1[[#This Row],[Org 2]],1,2)</f>
        <v>06</v>
      </c>
      <c r="B729" s="22" t="s">
        <v>122</v>
      </c>
      <c r="C729" s="22" t="s">
        <v>143</v>
      </c>
      <c r="D729" s="15" t="str">
        <f>VLOOKUP(Tabla1[[#This Row],[Prog.]],Hoja2!B:C,2,FALSE)</f>
        <v>Coordinación de políticas culturales</v>
      </c>
      <c r="E729" s="16" t="str">
        <f t="shared" si="22"/>
        <v>4</v>
      </c>
      <c r="F729" s="16" t="str">
        <f t="shared" si="23"/>
        <v>48</v>
      </c>
      <c r="G729" s="18">
        <v>48956</v>
      </c>
      <c r="H729" s="19" t="s">
        <v>587</v>
      </c>
      <c r="I729" s="20">
        <v>9000</v>
      </c>
      <c r="J729" s="20">
        <v>0</v>
      </c>
      <c r="K729" s="20">
        <v>9000</v>
      </c>
      <c r="L729" s="20">
        <v>0</v>
      </c>
      <c r="M729" s="20">
        <v>0</v>
      </c>
      <c r="N729" s="20">
        <v>0</v>
      </c>
      <c r="O729" s="20">
        <v>0</v>
      </c>
    </row>
    <row r="730" spans="1:15" x14ac:dyDescent="0.25">
      <c r="A730" s="14" t="str">
        <f>MID(Tabla1[[#This Row],[Org 2]],1,2)</f>
        <v>06</v>
      </c>
      <c r="B730" s="22" t="s">
        <v>122</v>
      </c>
      <c r="C730" s="22" t="s">
        <v>143</v>
      </c>
      <c r="D730" s="15" t="str">
        <f>VLOOKUP(Tabla1[[#This Row],[Prog.]],Hoja2!B:C,2,FALSE)</f>
        <v>Coordinación de políticas culturales</v>
      </c>
      <c r="E730" s="16" t="str">
        <f t="shared" si="22"/>
        <v>4</v>
      </c>
      <c r="F730" s="16" t="str">
        <f t="shared" si="23"/>
        <v>48</v>
      </c>
      <c r="G730" s="18">
        <v>48992</v>
      </c>
      <c r="H730" s="19" t="s">
        <v>588</v>
      </c>
      <c r="I730" s="20">
        <v>10000</v>
      </c>
      <c r="J730" s="20">
        <v>0</v>
      </c>
      <c r="K730" s="20">
        <v>10000</v>
      </c>
      <c r="L730" s="20">
        <v>10000</v>
      </c>
      <c r="M730" s="20">
        <v>10000</v>
      </c>
      <c r="N730" s="20">
        <v>10000</v>
      </c>
      <c r="O730" s="20">
        <v>10000</v>
      </c>
    </row>
    <row r="731" spans="1:15" x14ac:dyDescent="0.25">
      <c r="A731" s="14" t="str">
        <f>MID(Tabla1[[#This Row],[Org 2]],1,2)</f>
        <v>06</v>
      </c>
      <c r="B731" s="22" t="s">
        <v>122</v>
      </c>
      <c r="C731" s="22" t="s">
        <v>143</v>
      </c>
      <c r="D731" s="15" t="str">
        <f>VLOOKUP(Tabla1[[#This Row],[Prog.]],Hoja2!B:C,2,FALSE)</f>
        <v>Coordinación de políticas culturales</v>
      </c>
      <c r="E731" s="16" t="str">
        <f t="shared" si="22"/>
        <v>4</v>
      </c>
      <c r="F731" s="16" t="str">
        <f t="shared" si="23"/>
        <v>48</v>
      </c>
      <c r="G731" s="18">
        <v>48999</v>
      </c>
      <c r="H731" s="19" t="s">
        <v>486</v>
      </c>
      <c r="I731" s="20">
        <v>10000</v>
      </c>
      <c r="J731" s="20">
        <v>0</v>
      </c>
      <c r="K731" s="20">
        <v>10000</v>
      </c>
      <c r="L731" s="20">
        <v>0</v>
      </c>
      <c r="M731" s="20">
        <v>0</v>
      </c>
      <c r="N731" s="20">
        <v>0</v>
      </c>
      <c r="O731" s="20">
        <v>0</v>
      </c>
    </row>
    <row r="732" spans="1:15" x14ac:dyDescent="0.25">
      <c r="A732" s="14" t="str">
        <f>MID(Tabla1[[#This Row],[Org 2]],1,2)</f>
        <v>06</v>
      </c>
      <c r="B732" s="22" t="s">
        <v>122</v>
      </c>
      <c r="C732" s="22" t="s">
        <v>143</v>
      </c>
      <c r="D732" s="15" t="str">
        <f>VLOOKUP(Tabla1[[#This Row],[Prog.]],Hoja2!B:C,2,FALSE)</f>
        <v>Coordinación de políticas culturales</v>
      </c>
      <c r="E732" s="16" t="str">
        <f t="shared" si="22"/>
        <v>6</v>
      </c>
      <c r="F732" s="16" t="str">
        <f t="shared" si="23"/>
        <v>63</v>
      </c>
      <c r="G732" s="18">
        <v>632</v>
      </c>
      <c r="H732" s="19" t="s">
        <v>510</v>
      </c>
      <c r="I732" s="20">
        <v>43500</v>
      </c>
      <c r="J732" s="20">
        <v>0</v>
      </c>
      <c r="K732" s="20">
        <v>43500</v>
      </c>
      <c r="L732" s="20">
        <v>38256.959999999999</v>
      </c>
      <c r="M732" s="20">
        <v>38256.959999999999</v>
      </c>
      <c r="N732" s="20">
        <v>0</v>
      </c>
      <c r="O732" s="20">
        <v>0</v>
      </c>
    </row>
    <row r="733" spans="1:15" x14ac:dyDescent="0.25">
      <c r="A733" s="14" t="str">
        <f>MID(Tabla1[[#This Row],[Org 2]],1,2)</f>
        <v>06</v>
      </c>
      <c r="B733" s="22" t="s">
        <v>122</v>
      </c>
      <c r="C733" s="23" t="s">
        <v>143</v>
      </c>
      <c r="D733" s="15" t="str">
        <f>VLOOKUP(Tabla1[[#This Row],[Prog.]],Hoja2!B:C,2,FALSE)</f>
        <v>Coordinación de políticas culturales</v>
      </c>
      <c r="E733" s="16" t="str">
        <f t="shared" si="22"/>
        <v>7</v>
      </c>
      <c r="F733" s="16" t="str">
        <f t="shared" si="23"/>
        <v>71</v>
      </c>
      <c r="G733" s="24">
        <v>711</v>
      </c>
      <c r="H733" s="24" t="s">
        <v>589</v>
      </c>
      <c r="I733" s="25">
        <v>300000</v>
      </c>
      <c r="J733" s="25">
        <v>300000</v>
      </c>
      <c r="K733" s="25">
        <v>600000</v>
      </c>
      <c r="L733" s="25">
        <v>300000</v>
      </c>
      <c r="M733" s="25">
        <v>300000</v>
      </c>
      <c r="N733" s="25">
        <v>0</v>
      </c>
      <c r="O733" s="25">
        <v>0</v>
      </c>
    </row>
    <row r="734" spans="1:15" x14ac:dyDescent="0.25">
      <c r="A734" s="14" t="str">
        <f>MID(Tabla1[[#This Row],[Org 2]],1,2)</f>
        <v>06</v>
      </c>
      <c r="B734" s="22" t="s">
        <v>122</v>
      </c>
      <c r="C734" s="23" t="s">
        <v>143</v>
      </c>
      <c r="D734" s="15" t="str">
        <f>VLOOKUP(Tabla1[[#This Row],[Prog.]],Hoja2!B:C,2,FALSE)</f>
        <v>Coordinación de políticas culturales</v>
      </c>
      <c r="E734" s="16" t="str">
        <f t="shared" si="22"/>
        <v>7</v>
      </c>
      <c r="F734" s="16" t="str">
        <f t="shared" si="23"/>
        <v>78</v>
      </c>
      <c r="G734" s="24">
        <v>789</v>
      </c>
      <c r="H734" s="24" t="s">
        <v>590</v>
      </c>
      <c r="I734" s="25">
        <v>0</v>
      </c>
      <c r="J734" s="25">
        <v>5000</v>
      </c>
      <c r="K734" s="25">
        <v>5000</v>
      </c>
      <c r="L734" s="25">
        <v>5000</v>
      </c>
      <c r="M734" s="25">
        <v>5000</v>
      </c>
      <c r="N734" s="25">
        <v>5000</v>
      </c>
      <c r="O734" s="25">
        <v>5000</v>
      </c>
    </row>
    <row r="735" spans="1:15" x14ac:dyDescent="0.25">
      <c r="A735" s="14" t="str">
        <f>MID(Tabla1[[#This Row],[Org 2]],1,2)</f>
        <v>06</v>
      </c>
      <c r="B735" s="22" t="s">
        <v>122</v>
      </c>
      <c r="C735" s="22" t="s">
        <v>143</v>
      </c>
      <c r="D735" s="15" t="str">
        <f>VLOOKUP(Tabla1[[#This Row],[Prog.]],Hoja2!B:C,2,FALSE)</f>
        <v>Coordinación de políticas culturales</v>
      </c>
      <c r="E735" s="16" t="str">
        <f t="shared" si="22"/>
        <v>7</v>
      </c>
      <c r="F735" s="16" t="str">
        <f t="shared" si="23"/>
        <v>78</v>
      </c>
      <c r="G735" s="18">
        <v>78901</v>
      </c>
      <c r="H735" s="19" t="s">
        <v>591</v>
      </c>
      <c r="I735" s="20">
        <v>15000</v>
      </c>
      <c r="J735" s="20">
        <v>0</v>
      </c>
      <c r="K735" s="20">
        <v>15000</v>
      </c>
      <c r="L735" s="20">
        <v>15000</v>
      </c>
      <c r="M735" s="20">
        <v>15000</v>
      </c>
      <c r="N735" s="20">
        <v>10000</v>
      </c>
      <c r="O735" s="20">
        <v>10000</v>
      </c>
    </row>
    <row r="736" spans="1:15" x14ac:dyDescent="0.25">
      <c r="A736" s="14" t="str">
        <f>MID(Tabla1[[#This Row],[Org 2]],1,2)</f>
        <v>07</v>
      </c>
      <c r="B736" s="23" t="s">
        <v>130</v>
      </c>
      <c r="C736" s="22" t="s">
        <v>131</v>
      </c>
      <c r="D736" s="15" t="str">
        <f>VLOOKUP(Tabla1[[#This Row],[Prog.]],Hoja2!B:C,2,FALSE)</f>
        <v>Tratamiento de residuos</v>
      </c>
      <c r="E736" s="16" t="str">
        <f t="shared" si="22"/>
        <v>1</v>
      </c>
      <c r="F736" s="16" t="str">
        <f t="shared" si="23"/>
        <v>13</v>
      </c>
      <c r="G736" s="18">
        <v>13000</v>
      </c>
      <c r="H736" s="19" t="s">
        <v>410</v>
      </c>
      <c r="I736" s="20">
        <v>29495</v>
      </c>
      <c r="J736" s="20">
        <v>0</v>
      </c>
      <c r="K736" s="20">
        <v>29495</v>
      </c>
      <c r="L736" s="20">
        <v>26700</v>
      </c>
      <c r="M736" s="20">
        <v>26700</v>
      </c>
      <c r="N736" s="20">
        <v>19858.61</v>
      </c>
      <c r="O736" s="20">
        <v>19858.61</v>
      </c>
    </row>
    <row r="737" spans="1:15" x14ac:dyDescent="0.25">
      <c r="A737" s="14" t="str">
        <f>MID(Tabla1[[#This Row],[Org 2]],1,2)</f>
        <v>07</v>
      </c>
      <c r="B737" s="23" t="s">
        <v>130</v>
      </c>
      <c r="C737" s="22" t="s">
        <v>131</v>
      </c>
      <c r="D737" s="15" t="str">
        <f>VLOOKUP(Tabla1[[#This Row],[Prog.]],Hoja2!B:C,2,FALSE)</f>
        <v>Tratamiento de residuos</v>
      </c>
      <c r="E737" s="16" t="str">
        <f t="shared" si="22"/>
        <v>1</v>
      </c>
      <c r="F737" s="16" t="str">
        <f t="shared" si="23"/>
        <v>13</v>
      </c>
      <c r="G737" s="18">
        <v>13002</v>
      </c>
      <c r="H737" s="19" t="s">
        <v>419</v>
      </c>
      <c r="I737" s="20">
        <v>40752</v>
      </c>
      <c r="J737" s="20">
        <v>0</v>
      </c>
      <c r="K737" s="20">
        <v>40752</v>
      </c>
      <c r="L737" s="20">
        <v>31135.200000000001</v>
      </c>
      <c r="M737" s="20">
        <v>31135.200000000001</v>
      </c>
      <c r="N737" s="20">
        <v>27000.52</v>
      </c>
      <c r="O737" s="20">
        <v>27000.52</v>
      </c>
    </row>
    <row r="738" spans="1:15" x14ac:dyDescent="0.25">
      <c r="A738" s="14" t="str">
        <f>MID(Tabla1[[#This Row],[Org 2]],1,2)</f>
        <v>07</v>
      </c>
      <c r="B738" s="23" t="s">
        <v>130</v>
      </c>
      <c r="C738" s="22" t="s">
        <v>131</v>
      </c>
      <c r="D738" s="15" t="str">
        <f>VLOOKUP(Tabla1[[#This Row],[Prog.]],Hoja2!B:C,2,FALSE)</f>
        <v>Tratamiento de residuos</v>
      </c>
      <c r="E738" s="16" t="str">
        <f t="shared" si="22"/>
        <v>2</v>
      </c>
      <c r="F738" s="16" t="str">
        <f t="shared" si="23"/>
        <v>22</v>
      </c>
      <c r="G738" s="18">
        <v>22700</v>
      </c>
      <c r="H738" s="19" t="s">
        <v>438</v>
      </c>
      <c r="I738" s="20">
        <v>4095684</v>
      </c>
      <c r="J738" s="20">
        <v>2018027.61</v>
      </c>
      <c r="K738" s="20">
        <v>6113711.6100000003</v>
      </c>
      <c r="L738" s="20">
        <v>3674048.15</v>
      </c>
      <c r="M738" s="20">
        <v>3674048.15</v>
      </c>
      <c r="N738" s="20">
        <v>3674048.15</v>
      </c>
      <c r="O738" s="20">
        <v>3218936.98</v>
      </c>
    </row>
    <row r="739" spans="1:15" x14ac:dyDescent="0.25">
      <c r="A739" s="14" t="str">
        <f>MID(Tabla1[[#This Row],[Org 2]],1,2)</f>
        <v>07</v>
      </c>
      <c r="B739" s="23" t="s">
        <v>130</v>
      </c>
      <c r="C739" s="22" t="s">
        <v>131</v>
      </c>
      <c r="D739" s="15" t="str">
        <f>VLOOKUP(Tabla1[[#This Row],[Prog.]],Hoja2!B:C,2,FALSE)</f>
        <v>Tratamiento de residuos</v>
      </c>
      <c r="E739" s="16" t="str">
        <f t="shared" si="22"/>
        <v>6</v>
      </c>
      <c r="F739" s="16" t="str">
        <f t="shared" si="23"/>
        <v>61</v>
      </c>
      <c r="G739" s="18">
        <v>619</v>
      </c>
      <c r="H739" s="19" t="s">
        <v>497</v>
      </c>
      <c r="I739" s="20">
        <v>0</v>
      </c>
      <c r="J739" s="20">
        <v>265418.67</v>
      </c>
      <c r="K739" s="20">
        <v>265418.67</v>
      </c>
      <c r="L739" s="20">
        <v>0</v>
      </c>
      <c r="M739" s="20">
        <v>0</v>
      </c>
      <c r="N739" s="20">
        <v>0</v>
      </c>
      <c r="O739" s="20">
        <v>0</v>
      </c>
    </row>
    <row r="740" spans="1:15" x14ac:dyDescent="0.25">
      <c r="A740" s="14" t="str">
        <f>MID(Tabla1[[#This Row],[Org 2]],1,2)</f>
        <v>07</v>
      </c>
      <c r="B740" s="23" t="s">
        <v>130</v>
      </c>
      <c r="C740" s="22" t="s">
        <v>132</v>
      </c>
      <c r="D740" s="15" t="str">
        <f>VLOOKUP(Tabla1[[#This Row],[Prog.]],Hoja2!B:C,2,FALSE)</f>
        <v>Dirección del área de medio ambiente</v>
      </c>
      <c r="E740" s="16" t="str">
        <f t="shared" si="22"/>
        <v>1</v>
      </c>
      <c r="F740" s="16" t="str">
        <f t="shared" si="23"/>
        <v>12</v>
      </c>
      <c r="G740" s="18">
        <v>12000</v>
      </c>
      <c r="H740" s="19" t="s">
        <v>411</v>
      </c>
      <c r="I740" s="20">
        <v>45219</v>
      </c>
      <c r="J740" s="20">
        <v>0</v>
      </c>
      <c r="K740" s="20">
        <v>45219</v>
      </c>
      <c r="L740" s="20">
        <v>36000</v>
      </c>
      <c r="M740" s="20">
        <v>36000</v>
      </c>
      <c r="N740" s="20">
        <v>33826.269999999997</v>
      </c>
      <c r="O740" s="20">
        <v>33826.269999999997</v>
      </c>
    </row>
    <row r="741" spans="1:15" x14ac:dyDescent="0.25">
      <c r="A741" s="14" t="str">
        <f>MID(Tabla1[[#This Row],[Org 2]],1,2)</f>
        <v>07</v>
      </c>
      <c r="B741" s="23" t="s">
        <v>130</v>
      </c>
      <c r="C741" s="22" t="s">
        <v>132</v>
      </c>
      <c r="D741" s="15" t="str">
        <f>VLOOKUP(Tabla1[[#This Row],[Prog.]],Hoja2!B:C,2,FALSE)</f>
        <v>Dirección del área de medio ambiente</v>
      </c>
      <c r="E741" s="16" t="str">
        <f t="shared" si="22"/>
        <v>1</v>
      </c>
      <c r="F741" s="16" t="str">
        <f t="shared" si="23"/>
        <v>12</v>
      </c>
      <c r="G741" s="18">
        <v>12001</v>
      </c>
      <c r="H741" s="19" t="s">
        <v>412</v>
      </c>
      <c r="I741" s="20">
        <v>31811</v>
      </c>
      <c r="J741" s="20">
        <v>0</v>
      </c>
      <c r="K741" s="20">
        <v>31811</v>
      </c>
      <c r="L741" s="20">
        <v>31000</v>
      </c>
      <c r="M741" s="20">
        <v>31000</v>
      </c>
      <c r="N741" s="20">
        <v>20941.98</v>
      </c>
      <c r="O741" s="20">
        <v>20941.98</v>
      </c>
    </row>
    <row r="742" spans="1:15" x14ac:dyDescent="0.25">
      <c r="A742" s="14" t="str">
        <f>MID(Tabla1[[#This Row],[Org 2]],1,2)</f>
        <v>07</v>
      </c>
      <c r="B742" s="23" t="s">
        <v>130</v>
      </c>
      <c r="C742" s="22" t="s">
        <v>132</v>
      </c>
      <c r="D742" s="15" t="str">
        <f>VLOOKUP(Tabla1[[#This Row],[Prog.]],Hoja2!B:C,2,FALSE)</f>
        <v>Dirección del área de medio ambiente</v>
      </c>
      <c r="E742" s="16" t="str">
        <f t="shared" si="22"/>
        <v>1</v>
      </c>
      <c r="F742" s="16" t="str">
        <f t="shared" si="23"/>
        <v>12</v>
      </c>
      <c r="G742" s="18">
        <v>12003</v>
      </c>
      <c r="H742" s="19" t="s">
        <v>413</v>
      </c>
      <c r="I742" s="20">
        <v>24363</v>
      </c>
      <c r="J742" s="20">
        <v>0</v>
      </c>
      <c r="K742" s="20">
        <v>24363</v>
      </c>
      <c r="L742" s="20">
        <v>24000</v>
      </c>
      <c r="M742" s="20">
        <v>24000</v>
      </c>
      <c r="N742" s="20">
        <v>15966.92</v>
      </c>
      <c r="O742" s="20">
        <v>15966.92</v>
      </c>
    </row>
    <row r="743" spans="1:15" x14ac:dyDescent="0.25">
      <c r="A743" s="14" t="str">
        <f>MID(Tabla1[[#This Row],[Org 2]],1,2)</f>
        <v>07</v>
      </c>
      <c r="B743" s="23" t="s">
        <v>130</v>
      </c>
      <c r="C743" s="22" t="s">
        <v>132</v>
      </c>
      <c r="D743" s="15" t="str">
        <f>VLOOKUP(Tabla1[[#This Row],[Prog.]],Hoja2!B:C,2,FALSE)</f>
        <v>Dirección del área de medio ambiente</v>
      </c>
      <c r="E743" s="16" t="str">
        <f t="shared" si="22"/>
        <v>1</v>
      </c>
      <c r="F743" s="16" t="str">
        <f t="shared" si="23"/>
        <v>12</v>
      </c>
      <c r="G743" s="18">
        <v>12004</v>
      </c>
      <c r="H743" s="19" t="s">
        <v>414</v>
      </c>
      <c r="I743" s="20">
        <v>10326</v>
      </c>
      <c r="J743" s="20">
        <v>0</v>
      </c>
      <c r="K743" s="20">
        <v>10326</v>
      </c>
      <c r="L743" s="20">
        <v>10000</v>
      </c>
      <c r="M743" s="20">
        <v>10000</v>
      </c>
      <c r="N743" s="20">
        <v>6497.58</v>
      </c>
      <c r="O743" s="20">
        <v>6497.58</v>
      </c>
    </row>
    <row r="744" spans="1:15" x14ac:dyDescent="0.25">
      <c r="A744" s="14" t="str">
        <f>MID(Tabla1[[#This Row],[Org 2]],1,2)</f>
        <v>07</v>
      </c>
      <c r="B744" s="23" t="s">
        <v>130</v>
      </c>
      <c r="C744" s="22" t="s">
        <v>132</v>
      </c>
      <c r="D744" s="15" t="str">
        <f>VLOOKUP(Tabla1[[#This Row],[Prog.]],Hoja2!B:C,2,FALSE)</f>
        <v>Dirección del área de medio ambiente</v>
      </c>
      <c r="E744" s="16" t="str">
        <f t="shared" si="22"/>
        <v>1</v>
      </c>
      <c r="F744" s="16" t="str">
        <f t="shared" si="23"/>
        <v>12</v>
      </c>
      <c r="G744" s="18">
        <v>12006</v>
      </c>
      <c r="H744" s="19" t="s">
        <v>415</v>
      </c>
      <c r="I744" s="20">
        <v>38524</v>
      </c>
      <c r="J744" s="20">
        <v>0</v>
      </c>
      <c r="K744" s="20">
        <v>38524</v>
      </c>
      <c r="L744" s="20">
        <v>37000</v>
      </c>
      <c r="M744" s="20">
        <v>37000</v>
      </c>
      <c r="N744" s="20">
        <v>24189.94</v>
      </c>
      <c r="O744" s="20">
        <v>24189.94</v>
      </c>
    </row>
    <row r="745" spans="1:15" x14ac:dyDescent="0.25">
      <c r="A745" s="14" t="str">
        <f>MID(Tabla1[[#This Row],[Org 2]],1,2)</f>
        <v>07</v>
      </c>
      <c r="B745" s="23" t="s">
        <v>130</v>
      </c>
      <c r="C745" s="22" t="s">
        <v>132</v>
      </c>
      <c r="D745" s="15" t="str">
        <f>VLOOKUP(Tabla1[[#This Row],[Prog.]],Hoja2!B:C,2,FALSE)</f>
        <v>Dirección del área de medio ambiente</v>
      </c>
      <c r="E745" s="16" t="str">
        <f t="shared" si="22"/>
        <v>1</v>
      </c>
      <c r="F745" s="16" t="str">
        <f t="shared" si="23"/>
        <v>12</v>
      </c>
      <c r="G745" s="18">
        <v>12100</v>
      </c>
      <c r="H745" s="19" t="s">
        <v>416</v>
      </c>
      <c r="I745" s="20">
        <v>79197</v>
      </c>
      <c r="J745" s="20">
        <v>0</v>
      </c>
      <c r="K745" s="20">
        <v>79197</v>
      </c>
      <c r="L745" s="20">
        <v>79000</v>
      </c>
      <c r="M745" s="20">
        <v>79000</v>
      </c>
      <c r="N745" s="20">
        <v>53873.29</v>
      </c>
      <c r="O745" s="20">
        <v>53873.29</v>
      </c>
    </row>
    <row r="746" spans="1:15" x14ac:dyDescent="0.25">
      <c r="A746" s="14" t="str">
        <f>MID(Tabla1[[#This Row],[Org 2]],1,2)</f>
        <v>07</v>
      </c>
      <c r="B746" s="23" t="s">
        <v>130</v>
      </c>
      <c r="C746" s="22" t="s">
        <v>132</v>
      </c>
      <c r="D746" s="15" t="str">
        <f>VLOOKUP(Tabla1[[#This Row],[Prog.]],Hoja2!B:C,2,FALSE)</f>
        <v>Dirección del área de medio ambiente</v>
      </c>
      <c r="E746" s="16" t="str">
        <f t="shared" si="22"/>
        <v>1</v>
      </c>
      <c r="F746" s="16" t="str">
        <f t="shared" si="23"/>
        <v>12</v>
      </c>
      <c r="G746" s="18">
        <v>12101</v>
      </c>
      <c r="H746" s="19" t="s">
        <v>417</v>
      </c>
      <c r="I746" s="20">
        <v>189868</v>
      </c>
      <c r="J746" s="20">
        <v>0</v>
      </c>
      <c r="K746" s="20">
        <v>189868</v>
      </c>
      <c r="L746" s="20">
        <v>150000</v>
      </c>
      <c r="M746" s="20">
        <v>150000</v>
      </c>
      <c r="N746" s="20">
        <v>131902.76</v>
      </c>
      <c r="O746" s="20">
        <v>131902.76</v>
      </c>
    </row>
    <row r="747" spans="1:15" x14ac:dyDescent="0.25">
      <c r="A747" s="14" t="str">
        <f>MID(Tabla1[[#This Row],[Org 2]],1,2)</f>
        <v>07</v>
      </c>
      <c r="B747" s="23" t="s">
        <v>130</v>
      </c>
      <c r="C747" s="22" t="s">
        <v>132</v>
      </c>
      <c r="D747" s="15" t="str">
        <f>VLOOKUP(Tabla1[[#This Row],[Prog.]],Hoja2!B:C,2,FALSE)</f>
        <v>Dirección del área de medio ambiente</v>
      </c>
      <c r="E747" s="16" t="str">
        <f t="shared" si="22"/>
        <v>1</v>
      </c>
      <c r="F747" s="16" t="str">
        <f t="shared" si="23"/>
        <v>12</v>
      </c>
      <c r="G747" s="18">
        <v>12103</v>
      </c>
      <c r="H747" s="19" t="s">
        <v>418</v>
      </c>
      <c r="I747" s="20">
        <v>15284</v>
      </c>
      <c r="J747" s="20">
        <v>0</v>
      </c>
      <c r="K747" s="20">
        <v>15284</v>
      </c>
      <c r="L747" s="20">
        <v>16081.6</v>
      </c>
      <c r="M747" s="20">
        <v>16081.6</v>
      </c>
      <c r="N747" s="20">
        <v>13360.22</v>
      </c>
      <c r="O747" s="20">
        <v>13360.22</v>
      </c>
    </row>
    <row r="748" spans="1:15" x14ac:dyDescent="0.25">
      <c r="A748" s="14" t="str">
        <f>MID(Tabla1[[#This Row],[Org 2]],1,2)</f>
        <v>07</v>
      </c>
      <c r="B748" s="23" t="s">
        <v>130</v>
      </c>
      <c r="C748" s="22" t="s">
        <v>132</v>
      </c>
      <c r="D748" s="15" t="str">
        <f>VLOOKUP(Tabla1[[#This Row],[Prog.]],Hoja2!B:C,2,FALSE)</f>
        <v>Dirección del área de medio ambiente</v>
      </c>
      <c r="E748" s="16" t="str">
        <f t="shared" si="22"/>
        <v>2</v>
      </c>
      <c r="F748" s="16" t="str">
        <f t="shared" si="23"/>
        <v>21</v>
      </c>
      <c r="G748" s="18">
        <v>213</v>
      </c>
      <c r="H748" s="19" t="s">
        <v>425</v>
      </c>
      <c r="I748" s="20">
        <v>12600</v>
      </c>
      <c r="J748" s="20">
        <v>0</v>
      </c>
      <c r="K748" s="20">
        <v>12600</v>
      </c>
      <c r="L748" s="20">
        <v>8309.18</v>
      </c>
      <c r="M748" s="20">
        <v>8309.18</v>
      </c>
      <c r="N748" s="20">
        <v>6915.32</v>
      </c>
      <c r="O748" s="20">
        <v>6915.32</v>
      </c>
    </row>
    <row r="749" spans="1:15" x14ac:dyDescent="0.25">
      <c r="A749" s="14" t="str">
        <f>MID(Tabla1[[#This Row],[Org 2]],1,2)</f>
        <v>07</v>
      </c>
      <c r="B749" s="23" t="s">
        <v>130</v>
      </c>
      <c r="C749" s="22" t="s">
        <v>132</v>
      </c>
      <c r="D749" s="15" t="str">
        <f>VLOOKUP(Tabla1[[#This Row],[Prog.]],Hoja2!B:C,2,FALSE)</f>
        <v>Dirección del área de medio ambiente</v>
      </c>
      <c r="E749" s="16" t="str">
        <f t="shared" si="22"/>
        <v>2</v>
      </c>
      <c r="F749" s="16" t="str">
        <f t="shared" si="23"/>
        <v>22</v>
      </c>
      <c r="G749" s="18">
        <v>22100</v>
      </c>
      <c r="H749" s="19" t="s">
        <v>429</v>
      </c>
      <c r="I749" s="20">
        <v>23980</v>
      </c>
      <c r="J749" s="20">
        <v>0</v>
      </c>
      <c r="K749" s="20">
        <v>23980</v>
      </c>
      <c r="L749" s="20">
        <v>23980</v>
      </c>
      <c r="M749" s="20">
        <v>23980</v>
      </c>
      <c r="N749" s="20">
        <v>9491.3799999999992</v>
      </c>
      <c r="O749" s="20">
        <v>9438.73</v>
      </c>
    </row>
    <row r="750" spans="1:15" x14ac:dyDescent="0.25">
      <c r="A750" s="14" t="str">
        <f>MID(Tabla1[[#This Row],[Org 2]],1,2)</f>
        <v>07</v>
      </c>
      <c r="B750" s="23" t="s">
        <v>130</v>
      </c>
      <c r="C750" s="22" t="s">
        <v>132</v>
      </c>
      <c r="D750" s="15" t="str">
        <f>VLOOKUP(Tabla1[[#This Row],[Prog.]],Hoja2!B:C,2,FALSE)</f>
        <v>Dirección del área de medio ambiente</v>
      </c>
      <c r="E750" s="16" t="str">
        <f t="shared" si="22"/>
        <v>2</v>
      </c>
      <c r="F750" s="16" t="str">
        <f t="shared" si="23"/>
        <v>22</v>
      </c>
      <c r="G750" s="18">
        <v>22101</v>
      </c>
      <c r="H750" s="19" t="s">
        <v>507</v>
      </c>
      <c r="I750" s="20">
        <v>1575</v>
      </c>
      <c r="J750" s="20">
        <v>0</v>
      </c>
      <c r="K750" s="20">
        <v>1575</v>
      </c>
      <c r="L750" s="20">
        <v>0</v>
      </c>
      <c r="M750" s="20">
        <v>0</v>
      </c>
      <c r="N750" s="20">
        <v>0</v>
      </c>
      <c r="O750" s="20">
        <v>0</v>
      </c>
    </row>
    <row r="751" spans="1:15" x14ac:dyDescent="0.25">
      <c r="A751" s="14" t="str">
        <f>MID(Tabla1[[#This Row],[Org 2]],1,2)</f>
        <v>07</v>
      </c>
      <c r="B751" s="23" t="s">
        <v>130</v>
      </c>
      <c r="C751" s="22" t="s">
        <v>132</v>
      </c>
      <c r="D751" s="15" t="str">
        <f>VLOOKUP(Tabla1[[#This Row],[Prog.]],Hoja2!B:C,2,FALSE)</f>
        <v>Dirección del área de medio ambiente</v>
      </c>
      <c r="E751" s="16" t="str">
        <f t="shared" si="22"/>
        <v>2</v>
      </c>
      <c r="F751" s="16" t="str">
        <f t="shared" si="23"/>
        <v>22</v>
      </c>
      <c r="G751" s="18">
        <v>22102</v>
      </c>
      <c r="H751" s="19" t="s">
        <v>592</v>
      </c>
      <c r="I751" s="20">
        <v>30542</v>
      </c>
      <c r="J751" s="20">
        <v>0</v>
      </c>
      <c r="K751" s="20">
        <v>30542</v>
      </c>
      <c r="L751" s="20">
        <v>26738.86</v>
      </c>
      <c r="M751" s="20">
        <v>26738.86</v>
      </c>
      <c r="N751" s="20">
        <v>17057.04</v>
      </c>
      <c r="O751" s="20">
        <v>17057.04</v>
      </c>
    </row>
    <row r="752" spans="1:15" x14ac:dyDescent="0.25">
      <c r="A752" s="14" t="str">
        <f>MID(Tabla1[[#This Row],[Org 2]],1,2)</f>
        <v>07</v>
      </c>
      <c r="B752" s="23" t="s">
        <v>130</v>
      </c>
      <c r="C752" s="22" t="s">
        <v>132</v>
      </c>
      <c r="D752" s="15" t="str">
        <f>VLOOKUP(Tabla1[[#This Row],[Prog.]],Hoja2!B:C,2,FALSE)</f>
        <v>Dirección del área de medio ambiente</v>
      </c>
      <c r="E752" s="16" t="str">
        <f t="shared" si="22"/>
        <v>2</v>
      </c>
      <c r="F752" s="16" t="str">
        <f t="shared" si="23"/>
        <v>22</v>
      </c>
      <c r="G752" s="18">
        <v>22110</v>
      </c>
      <c r="H752" s="19" t="s">
        <v>492</v>
      </c>
      <c r="I752" s="20">
        <v>1680</v>
      </c>
      <c r="J752" s="20">
        <v>0</v>
      </c>
      <c r="K752" s="20">
        <v>1680</v>
      </c>
      <c r="L752" s="20">
        <v>0</v>
      </c>
      <c r="M752" s="20">
        <v>0</v>
      </c>
      <c r="N752" s="20">
        <v>0</v>
      </c>
      <c r="O752" s="20">
        <v>0</v>
      </c>
    </row>
    <row r="753" spans="1:15" x14ac:dyDescent="0.25">
      <c r="A753" s="14" t="str">
        <f>MID(Tabla1[[#This Row],[Org 2]],1,2)</f>
        <v>07</v>
      </c>
      <c r="B753" s="23" t="s">
        <v>130</v>
      </c>
      <c r="C753" s="22" t="s">
        <v>132</v>
      </c>
      <c r="D753" s="15" t="str">
        <f>VLOOKUP(Tabla1[[#This Row],[Prog.]],Hoja2!B:C,2,FALSE)</f>
        <v>Dirección del área de medio ambiente</v>
      </c>
      <c r="E753" s="16" t="str">
        <f t="shared" si="22"/>
        <v>2</v>
      </c>
      <c r="F753" s="16" t="str">
        <f t="shared" si="23"/>
        <v>22</v>
      </c>
      <c r="G753" s="18">
        <v>224</v>
      </c>
      <c r="H753" s="19" t="s">
        <v>432</v>
      </c>
      <c r="I753" s="20">
        <v>1740</v>
      </c>
      <c r="J753" s="20">
        <v>0</v>
      </c>
      <c r="K753" s="20">
        <v>1740</v>
      </c>
      <c r="L753" s="20">
        <v>1592.69</v>
      </c>
      <c r="M753" s="20">
        <v>1592.69</v>
      </c>
      <c r="N753" s="20">
        <v>0</v>
      </c>
      <c r="O753" s="20">
        <v>0</v>
      </c>
    </row>
    <row r="754" spans="1:15" x14ac:dyDescent="0.25">
      <c r="A754" s="14" t="str">
        <f>MID(Tabla1[[#This Row],[Org 2]],1,2)</f>
        <v>07</v>
      </c>
      <c r="B754" s="23" t="s">
        <v>130</v>
      </c>
      <c r="C754" s="22" t="s">
        <v>132</v>
      </c>
      <c r="D754" s="15" t="str">
        <f>VLOOKUP(Tabla1[[#This Row],[Prog.]],Hoja2!B:C,2,FALSE)</f>
        <v>Dirección del área de medio ambiente</v>
      </c>
      <c r="E754" s="16" t="str">
        <f t="shared" si="22"/>
        <v>2</v>
      </c>
      <c r="F754" s="16" t="str">
        <f t="shared" si="23"/>
        <v>22</v>
      </c>
      <c r="G754" s="18">
        <v>22602</v>
      </c>
      <c r="H754" s="19" t="s">
        <v>434</v>
      </c>
      <c r="I754" s="20">
        <v>3500</v>
      </c>
      <c r="J754" s="20">
        <v>0</v>
      </c>
      <c r="K754" s="20">
        <v>3500</v>
      </c>
      <c r="L754" s="20">
        <v>1500</v>
      </c>
      <c r="M754" s="20">
        <v>1500</v>
      </c>
      <c r="N754" s="20">
        <v>0</v>
      </c>
      <c r="O754" s="20">
        <v>0</v>
      </c>
    </row>
    <row r="755" spans="1:15" x14ac:dyDescent="0.25">
      <c r="A755" s="14" t="str">
        <f>MID(Tabla1[[#This Row],[Org 2]],1,2)</f>
        <v>07</v>
      </c>
      <c r="B755" s="23" t="s">
        <v>130</v>
      </c>
      <c r="C755" s="22" t="s">
        <v>132</v>
      </c>
      <c r="D755" s="15" t="str">
        <f>VLOOKUP(Tabla1[[#This Row],[Prog.]],Hoja2!B:C,2,FALSE)</f>
        <v>Dirección del área de medio ambiente</v>
      </c>
      <c r="E755" s="16" t="str">
        <f t="shared" si="22"/>
        <v>2</v>
      </c>
      <c r="F755" s="16" t="str">
        <f t="shared" si="23"/>
        <v>22</v>
      </c>
      <c r="G755" s="18">
        <v>22606</v>
      </c>
      <c r="H755" s="19" t="s">
        <v>435</v>
      </c>
      <c r="I755" s="20">
        <v>3000</v>
      </c>
      <c r="J755" s="20">
        <v>0</v>
      </c>
      <c r="K755" s="20">
        <v>3000</v>
      </c>
      <c r="L755" s="20">
        <v>0</v>
      </c>
      <c r="M755" s="20">
        <v>0</v>
      </c>
      <c r="N755" s="20">
        <v>0</v>
      </c>
      <c r="O755" s="20">
        <v>0</v>
      </c>
    </row>
    <row r="756" spans="1:15" x14ac:dyDescent="0.25">
      <c r="A756" s="14" t="str">
        <f>MID(Tabla1[[#This Row],[Org 2]],1,2)</f>
        <v>07</v>
      </c>
      <c r="B756" s="23" t="s">
        <v>130</v>
      </c>
      <c r="C756" s="22" t="s">
        <v>132</v>
      </c>
      <c r="D756" s="15" t="str">
        <f>VLOOKUP(Tabla1[[#This Row],[Prog.]],Hoja2!B:C,2,FALSE)</f>
        <v>Dirección del área de medio ambiente</v>
      </c>
      <c r="E756" s="16" t="str">
        <f t="shared" si="22"/>
        <v>2</v>
      </c>
      <c r="F756" s="16" t="str">
        <f t="shared" si="23"/>
        <v>22</v>
      </c>
      <c r="G756" s="18">
        <v>22699</v>
      </c>
      <c r="H756" s="19" t="s">
        <v>437</v>
      </c>
      <c r="I756" s="20">
        <v>18000</v>
      </c>
      <c r="J756" s="20">
        <v>0</v>
      </c>
      <c r="K756" s="20">
        <v>18000</v>
      </c>
      <c r="L756" s="20">
        <v>1400.04</v>
      </c>
      <c r="M756" s="20">
        <v>1400.04</v>
      </c>
      <c r="N756" s="20">
        <v>1070.04</v>
      </c>
      <c r="O756" s="20">
        <v>330</v>
      </c>
    </row>
    <row r="757" spans="1:15" x14ac:dyDescent="0.25">
      <c r="A757" s="14" t="str">
        <f>MID(Tabla1[[#This Row],[Org 2]],1,2)</f>
        <v>07</v>
      </c>
      <c r="B757" s="23" t="s">
        <v>130</v>
      </c>
      <c r="C757" s="22" t="s">
        <v>132</v>
      </c>
      <c r="D757" s="15" t="str">
        <f>VLOOKUP(Tabla1[[#This Row],[Prog.]],Hoja2!B:C,2,FALSE)</f>
        <v>Dirección del área de medio ambiente</v>
      </c>
      <c r="E757" s="16" t="str">
        <f t="shared" si="22"/>
        <v>2</v>
      </c>
      <c r="F757" s="16" t="str">
        <f t="shared" si="23"/>
        <v>22</v>
      </c>
      <c r="G757" s="18">
        <v>22700</v>
      </c>
      <c r="H757" s="19" t="s">
        <v>438</v>
      </c>
      <c r="I757" s="20">
        <v>88131</v>
      </c>
      <c r="J757" s="20">
        <v>0</v>
      </c>
      <c r="K757" s="20">
        <v>88131</v>
      </c>
      <c r="L757" s="20">
        <v>88130.92</v>
      </c>
      <c r="M757" s="20">
        <v>88130.92</v>
      </c>
      <c r="N757" s="20">
        <v>51409.68</v>
      </c>
      <c r="O757" s="20">
        <v>51409.68</v>
      </c>
    </row>
    <row r="758" spans="1:15" x14ac:dyDescent="0.25">
      <c r="A758" s="14" t="str">
        <f>MID(Tabla1[[#This Row],[Org 2]],1,2)</f>
        <v>07</v>
      </c>
      <c r="B758" s="23" t="s">
        <v>130</v>
      </c>
      <c r="C758" s="22" t="s">
        <v>132</v>
      </c>
      <c r="D758" s="15" t="str">
        <f>VLOOKUP(Tabla1[[#This Row],[Prog.]],Hoja2!B:C,2,FALSE)</f>
        <v>Dirección del área de medio ambiente</v>
      </c>
      <c r="E758" s="16" t="str">
        <f t="shared" si="22"/>
        <v>2</v>
      </c>
      <c r="F758" s="16" t="str">
        <f t="shared" si="23"/>
        <v>22</v>
      </c>
      <c r="G758" s="18">
        <v>22706</v>
      </c>
      <c r="H758" s="19" t="s">
        <v>439</v>
      </c>
      <c r="I758" s="20">
        <v>60000</v>
      </c>
      <c r="J758" s="20">
        <v>0</v>
      </c>
      <c r="K758" s="20">
        <v>60000</v>
      </c>
      <c r="L758" s="20">
        <v>38032.22</v>
      </c>
      <c r="M758" s="20">
        <v>38032.22</v>
      </c>
      <c r="N758" s="20">
        <v>29580.6</v>
      </c>
      <c r="O758" s="20">
        <v>25354.799999999999</v>
      </c>
    </row>
    <row r="759" spans="1:15" x14ac:dyDescent="0.25">
      <c r="A759" s="14" t="str">
        <f>MID(Tabla1[[#This Row],[Org 2]],1,2)</f>
        <v>07</v>
      </c>
      <c r="B759" s="23" t="s">
        <v>130</v>
      </c>
      <c r="C759" s="22" t="s">
        <v>132</v>
      </c>
      <c r="D759" s="15" t="str">
        <f>VLOOKUP(Tabla1[[#This Row],[Prog.]],Hoja2!B:C,2,FALSE)</f>
        <v>Dirección del área de medio ambiente</v>
      </c>
      <c r="E759" s="16" t="str">
        <f t="shared" si="22"/>
        <v>2</v>
      </c>
      <c r="F759" s="16" t="str">
        <f t="shared" si="23"/>
        <v>22</v>
      </c>
      <c r="G759" s="18">
        <v>22799</v>
      </c>
      <c r="H759" s="19" t="s">
        <v>440</v>
      </c>
      <c r="I759" s="20">
        <v>52100</v>
      </c>
      <c r="J759" s="20">
        <v>0</v>
      </c>
      <c r="K759" s="20">
        <v>52100</v>
      </c>
      <c r="L759" s="20">
        <v>15257.5</v>
      </c>
      <c r="M759" s="20">
        <v>15257.5</v>
      </c>
      <c r="N759" s="20">
        <v>9365</v>
      </c>
      <c r="O759" s="20">
        <v>9365</v>
      </c>
    </row>
    <row r="760" spans="1:15" x14ac:dyDescent="0.25">
      <c r="A760" s="14" t="str">
        <f>MID(Tabla1[[#This Row],[Org 2]],1,2)</f>
        <v>07</v>
      </c>
      <c r="B760" s="23" t="s">
        <v>130</v>
      </c>
      <c r="C760" s="22" t="s">
        <v>132</v>
      </c>
      <c r="D760" s="15" t="str">
        <f>VLOOKUP(Tabla1[[#This Row],[Prog.]],Hoja2!B:C,2,FALSE)</f>
        <v>Dirección del área de medio ambiente</v>
      </c>
      <c r="E760" s="16" t="str">
        <f t="shared" si="22"/>
        <v>2</v>
      </c>
      <c r="F760" s="16" t="str">
        <f t="shared" si="23"/>
        <v>23</v>
      </c>
      <c r="G760" s="18">
        <v>23020</v>
      </c>
      <c r="H760" s="19" t="s">
        <v>441</v>
      </c>
      <c r="I760" s="20">
        <v>1000</v>
      </c>
      <c r="J760" s="20">
        <v>0</v>
      </c>
      <c r="K760" s="20">
        <v>1000</v>
      </c>
      <c r="L760" s="20">
        <v>0</v>
      </c>
      <c r="M760" s="20">
        <v>0</v>
      </c>
      <c r="N760" s="20">
        <v>0</v>
      </c>
      <c r="O760" s="20">
        <v>0</v>
      </c>
    </row>
    <row r="761" spans="1:15" x14ac:dyDescent="0.25">
      <c r="A761" s="14" t="str">
        <f>MID(Tabla1[[#This Row],[Org 2]],1,2)</f>
        <v>07</v>
      </c>
      <c r="B761" s="23" t="s">
        <v>130</v>
      </c>
      <c r="C761" s="22" t="s">
        <v>132</v>
      </c>
      <c r="D761" s="15" t="str">
        <f>VLOOKUP(Tabla1[[#This Row],[Prog.]],Hoja2!B:C,2,FALSE)</f>
        <v>Dirección del área de medio ambiente</v>
      </c>
      <c r="E761" s="16" t="str">
        <f t="shared" si="22"/>
        <v>2</v>
      </c>
      <c r="F761" s="16" t="str">
        <f t="shared" si="23"/>
        <v>23</v>
      </c>
      <c r="G761" s="18">
        <v>23120</v>
      </c>
      <c r="H761" s="19" t="s">
        <v>442</v>
      </c>
      <c r="I761" s="20">
        <v>1000</v>
      </c>
      <c r="J761" s="20">
        <v>0</v>
      </c>
      <c r="K761" s="20">
        <v>1000</v>
      </c>
      <c r="L761" s="20">
        <v>0</v>
      </c>
      <c r="M761" s="20">
        <v>0</v>
      </c>
      <c r="N761" s="20">
        <v>0</v>
      </c>
      <c r="O761" s="20">
        <v>0</v>
      </c>
    </row>
    <row r="762" spans="1:15" x14ac:dyDescent="0.25">
      <c r="A762" s="14" t="str">
        <f>MID(Tabla1[[#This Row],[Org 2]],1,2)</f>
        <v>07</v>
      </c>
      <c r="B762" s="23" t="s">
        <v>130</v>
      </c>
      <c r="C762" s="22" t="s">
        <v>132</v>
      </c>
      <c r="D762" s="15" t="str">
        <f>VLOOKUP(Tabla1[[#This Row],[Prog.]],Hoja2!B:C,2,FALSE)</f>
        <v>Dirección del área de medio ambiente</v>
      </c>
      <c r="E762" s="16" t="str">
        <f t="shared" si="22"/>
        <v>3</v>
      </c>
      <c r="F762" s="16" t="str">
        <f t="shared" si="23"/>
        <v>35</v>
      </c>
      <c r="G762" s="18">
        <v>352</v>
      </c>
      <c r="H762" s="19" t="s">
        <v>444</v>
      </c>
      <c r="I762" s="20">
        <v>200</v>
      </c>
      <c r="J762" s="20">
        <v>0</v>
      </c>
      <c r="K762" s="20">
        <v>200</v>
      </c>
      <c r="L762" s="20">
        <v>0</v>
      </c>
      <c r="M762" s="20">
        <v>0</v>
      </c>
      <c r="N762" s="20">
        <v>0</v>
      </c>
      <c r="O762" s="20">
        <v>0</v>
      </c>
    </row>
    <row r="763" spans="1:15" x14ac:dyDescent="0.25">
      <c r="A763" s="14" t="str">
        <f>MID(Tabla1[[#This Row],[Org 2]],1,2)</f>
        <v>07</v>
      </c>
      <c r="B763" s="23" t="s">
        <v>130</v>
      </c>
      <c r="C763" s="22" t="s">
        <v>132</v>
      </c>
      <c r="D763" s="15" t="str">
        <f>VLOOKUP(Tabla1[[#This Row],[Prog.]],Hoja2!B:C,2,FALSE)</f>
        <v>Dirección del área de medio ambiente</v>
      </c>
      <c r="E763" s="16" t="str">
        <f t="shared" si="22"/>
        <v>4</v>
      </c>
      <c r="F763" s="16" t="str">
        <f t="shared" si="23"/>
        <v>46</v>
      </c>
      <c r="G763" s="18">
        <v>466</v>
      </c>
      <c r="H763" s="19" t="s">
        <v>495</v>
      </c>
      <c r="I763" s="20">
        <v>6200</v>
      </c>
      <c r="J763" s="20">
        <v>0</v>
      </c>
      <c r="K763" s="20">
        <v>6200</v>
      </c>
      <c r="L763" s="20">
        <v>4200</v>
      </c>
      <c r="M763" s="20">
        <v>4200</v>
      </c>
      <c r="N763" s="20">
        <v>4200</v>
      </c>
      <c r="O763" s="20">
        <v>4200</v>
      </c>
    </row>
    <row r="764" spans="1:15" x14ac:dyDescent="0.25">
      <c r="A764" s="14" t="str">
        <f>MID(Tabla1[[#This Row],[Org 2]],1,2)</f>
        <v>07</v>
      </c>
      <c r="B764" s="23" t="s">
        <v>130</v>
      </c>
      <c r="C764" s="22" t="s">
        <v>132</v>
      </c>
      <c r="D764" s="15" t="str">
        <f>VLOOKUP(Tabla1[[#This Row],[Prog.]],Hoja2!B:C,2,FALSE)</f>
        <v>Dirección del área de medio ambiente</v>
      </c>
      <c r="E764" s="16" t="str">
        <f t="shared" si="22"/>
        <v>7</v>
      </c>
      <c r="F764" s="16" t="str">
        <f t="shared" si="23"/>
        <v>76</v>
      </c>
      <c r="G764" s="18">
        <v>763</v>
      </c>
      <c r="H764" s="19" t="s">
        <v>494</v>
      </c>
      <c r="I764" s="20">
        <v>791582</v>
      </c>
      <c r="J764" s="20">
        <v>0</v>
      </c>
      <c r="K764" s="20">
        <v>791582</v>
      </c>
      <c r="L764" s="20">
        <v>791581.91</v>
      </c>
      <c r="M764" s="20">
        <v>791581.91</v>
      </c>
      <c r="N764" s="20">
        <v>791581.91</v>
      </c>
      <c r="O764" s="20">
        <v>791581.91</v>
      </c>
    </row>
    <row r="765" spans="1:15" x14ac:dyDescent="0.25">
      <c r="A765" s="14" t="str">
        <f>MID(Tabla1[[#This Row],[Org 2]],1,2)</f>
        <v>07</v>
      </c>
      <c r="B765" s="23" t="s">
        <v>130</v>
      </c>
      <c r="C765" s="22" t="s">
        <v>133</v>
      </c>
      <c r="D765" s="15" t="str">
        <f>VLOOKUP(Tabla1[[#This Row],[Prog.]],Hoja2!B:C,2,FALSE)</f>
        <v>Parques y jardines</v>
      </c>
      <c r="E765" s="16" t="str">
        <f t="shared" si="22"/>
        <v>1</v>
      </c>
      <c r="F765" s="16" t="str">
        <f t="shared" si="23"/>
        <v>12</v>
      </c>
      <c r="G765" s="18">
        <v>12000</v>
      </c>
      <c r="H765" s="19" t="s">
        <v>411</v>
      </c>
      <c r="I765" s="20">
        <v>18088</v>
      </c>
      <c r="J765" s="20">
        <v>0</v>
      </c>
      <c r="K765" s="20">
        <v>18088</v>
      </c>
      <c r="L765" s="20">
        <v>35870</v>
      </c>
      <c r="M765" s="20">
        <v>35870</v>
      </c>
      <c r="N765" s="20">
        <v>18788.28</v>
      </c>
      <c r="O765" s="20">
        <v>18788.28</v>
      </c>
    </row>
    <row r="766" spans="1:15" x14ac:dyDescent="0.25">
      <c r="A766" s="14" t="str">
        <f>MID(Tabla1[[#This Row],[Org 2]],1,2)</f>
        <v>07</v>
      </c>
      <c r="B766" s="23" t="s">
        <v>130</v>
      </c>
      <c r="C766" s="22" t="s">
        <v>133</v>
      </c>
      <c r="D766" s="15" t="str">
        <f>VLOOKUP(Tabla1[[#This Row],[Prog.]],Hoja2!B:C,2,FALSE)</f>
        <v>Parques y jardines</v>
      </c>
      <c r="E766" s="16" t="str">
        <f t="shared" si="22"/>
        <v>1</v>
      </c>
      <c r="F766" s="16" t="str">
        <f t="shared" si="23"/>
        <v>12</v>
      </c>
      <c r="G766" s="18">
        <v>12003</v>
      </c>
      <c r="H766" s="19" t="s">
        <v>413</v>
      </c>
      <c r="I766" s="20">
        <v>24363</v>
      </c>
      <c r="J766" s="20">
        <v>0</v>
      </c>
      <c r="K766" s="20">
        <v>24363</v>
      </c>
      <c r="L766" s="20">
        <v>11500</v>
      </c>
      <c r="M766" s="20">
        <v>11500</v>
      </c>
      <c r="N766" s="20">
        <v>8761.8799999999992</v>
      </c>
      <c r="O766" s="20">
        <v>8761.8799999999992</v>
      </c>
    </row>
    <row r="767" spans="1:15" x14ac:dyDescent="0.25">
      <c r="A767" s="14" t="str">
        <f>MID(Tabla1[[#This Row],[Org 2]],1,2)</f>
        <v>07</v>
      </c>
      <c r="B767" s="23" t="s">
        <v>130</v>
      </c>
      <c r="C767" s="22" t="s">
        <v>133</v>
      </c>
      <c r="D767" s="15" t="str">
        <f>VLOOKUP(Tabla1[[#This Row],[Prog.]],Hoja2!B:C,2,FALSE)</f>
        <v>Parques y jardines</v>
      </c>
      <c r="E767" s="16" t="str">
        <f t="shared" si="22"/>
        <v>1</v>
      </c>
      <c r="F767" s="16" t="str">
        <f t="shared" si="23"/>
        <v>12</v>
      </c>
      <c r="G767" s="18">
        <v>12004</v>
      </c>
      <c r="H767" s="19" t="s">
        <v>414</v>
      </c>
      <c r="I767" s="20">
        <v>20651</v>
      </c>
      <c r="J767" s="20">
        <v>0</v>
      </c>
      <c r="K767" s="20">
        <v>20651</v>
      </c>
      <c r="L767" s="20">
        <v>15300</v>
      </c>
      <c r="M767" s="20">
        <v>15300</v>
      </c>
      <c r="N767" s="20">
        <v>11489.17</v>
      </c>
      <c r="O767" s="20">
        <v>11489.17</v>
      </c>
    </row>
    <row r="768" spans="1:15" x14ac:dyDescent="0.25">
      <c r="A768" s="14" t="str">
        <f>MID(Tabla1[[#This Row],[Org 2]],1,2)</f>
        <v>07</v>
      </c>
      <c r="B768" s="23" t="s">
        <v>130</v>
      </c>
      <c r="C768" s="22" t="s">
        <v>133</v>
      </c>
      <c r="D768" s="15" t="str">
        <f>VLOOKUP(Tabla1[[#This Row],[Prog.]],Hoja2!B:C,2,FALSE)</f>
        <v>Parques y jardines</v>
      </c>
      <c r="E768" s="16" t="str">
        <f t="shared" si="22"/>
        <v>1</v>
      </c>
      <c r="F768" s="16" t="str">
        <f t="shared" si="23"/>
        <v>12</v>
      </c>
      <c r="G768" s="18">
        <v>12006</v>
      </c>
      <c r="H768" s="19" t="s">
        <v>415</v>
      </c>
      <c r="I768" s="20">
        <v>7279</v>
      </c>
      <c r="J768" s="20">
        <v>0</v>
      </c>
      <c r="K768" s="20">
        <v>7279</v>
      </c>
      <c r="L768" s="20">
        <v>4400</v>
      </c>
      <c r="M768" s="20">
        <v>4400</v>
      </c>
      <c r="N768" s="20">
        <v>2482.0500000000002</v>
      </c>
      <c r="O768" s="20">
        <v>2482.0500000000002</v>
      </c>
    </row>
    <row r="769" spans="1:15" x14ac:dyDescent="0.25">
      <c r="A769" s="14" t="str">
        <f>MID(Tabla1[[#This Row],[Org 2]],1,2)</f>
        <v>07</v>
      </c>
      <c r="B769" s="23" t="s">
        <v>130</v>
      </c>
      <c r="C769" s="22" t="s">
        <v>133</v>
      </c>
      <c r="D769" s="15" t="str">
        <f>VLOOKUP(Tabla1[[#This Row],[Prog.]],Hoja2!B:C,2,FALSE)</f>
        <v>Parques y jardines</v>
      </c>
      <c r="E769" s="16" t="str">
        <f t="shared" si="22"/>
        <v>1</v>
      </c>
      <c r="F769" s="16" t="str">
        <f t="shared" si="23"/>
        <v>12</v>
      </c>
      <c r="G769" s="18">
        <v>12100</v>
      </c>
      <c r="H769" s="19" t="s">
        <v>416</v>
      </c>
      <c r="I769" s="20">
        <v>39286</v>
      </c>
      <c r="J769" s="20">
        <v>0</v>
      </c>
      <c r="K769" s="20">
        <v>39286</v>
      </c>
      <c r="L769" s="20">
        <v>29370</v>
      </c>
      <c r="M769" s="20">
        <v>29370</v>
      </c>
      <c r="N769" s="20">
        <v>21519.49</v>
      </c>
      <c r="O769" s="20">
        <v>21519.49</v>
      </c>
    </row>
    <row r="770" spans="1:15" x14ac:dyDescent="0.25">
      <c r="A770" s="14" t="str">
        <f>MID(Tabla1[[#This Row],[Org 2]],1,2)</f>
        <v>07</v>
      </c>
      <c r="B770" s="23" t="s">
        <v>130</v>
      </c>
      <c r="C770" s="22" t="s">
        <v>133</v>
      </c>
      <c r="D770" s="15" t="str">
        <f>VLOOKUP(Tabla1[[#This Row],[Prog.]],Hoja2!B:C,2,FALSE)</f>
        <v>Parques y jardines</v>
      </c>
      <c r="E770" s="16" t="str">
        <f t="shared" ref="E770:E833" si="24">LEFT(G770,1)</f>
        <v>1</v>
      </c>
      <c r="F770" s="16" t="str">
        <f t="shared" ref="F770:F833" si="25">LEFT(G770,2)</f>
        <v>12</v>
      </c>
      <c r="G770" s="18">
        <v>12101</v>
      </c>
      <c r="H770" s="19" t="s">
        <v>417</v>
      </c>
      <c r="I770" s="20">
        <v>88883</v>
      </c>
      <c r="J770" s="20">
        <v>90000</v>
      </c>
      <c r="K770" s="20">
        <v>178883</v>
      </c>
      <c r="L770" s="20">
        <v>102096.4</v>
      </c>
      <c r="M770" s="20">
        <v>102096.4</v>
      </c>
      <c r="N770" s="20">
        <v>80741.100000000006</v>
      </c>
      <c r="O770" s="20">
        <v>80741.100000000006</v>
      </c>
    </row>
    <row r="771" spans="1:15" x14ac:dyDescent="0.25">
      <c r="A771" s="14" t="str">
        <f>MID(Tabla1[[#This Row],[Org 2]],1,2)</f>
        <v>07</v>
      </c>
      <c r="B771" s="23" t="s">
        <v>130</v>
      </c>
      <c r="C771" s="22" t="s">
        <v>133</v>
      </c>
      <c r="D771" s="15" t="str">
        <f>VLOOKUP(Tabla1[[#This Row],[Prog.]],Hoja2!B:C,2,FALSE)</f>
        <v>Parques y jardines</v>
      </c>
      <c r="E771" s="16" t="str">
        <f t="shared" si="24"/>
        <v>1</v>
      </c>
      <c r="F771" s="16" t="str">
        <f t="shared" si="25"/>
        <v>12</v>
      </c>
      <c r="G771" s="18">
        <v>12103</v>
      </c>
      <c r="H771" s="19" t="s">
        <v>418</v>
      </c>
      <c r="I771" s="20">
        <v>2092</v>
      </c>
      <c r="J771" s="20">
        <v>0</v>
      </c>
      <c r="K771" s="20">
        <v>2092</v>
      </c>
      <c r="L771" s="20">
        <v>2105.6</v>
      </c>
      <c r="M771" s="20">
        <v>2105.6</v>
      </c>
      <c r="N771" s="20">
        <v>1714.73</v>
      </c>
      <c r="O771" s="20">
        <v>1714.73</v>
      </c>
    </row>
    <row r="772" spans="1:15" x14ac:dyDescent="0.25">
      <c r="A772" s="14" t="str">
        <f>MID(Tabla1[[#This Row],[Org 2]],1,2)</f>
        <v>07</v>
      </c>
      <c r="B772" s="23" t="s">
        <v>130</v>
      </c>
      <c r="C772" s="22" t="s">
        <v>133</v>
      </c>
      <c r="D772" s="15" t="str">
        <f>VLOOKUP(Tabla1[[#This Row],[Prog.]],Hoja2!B:C,2,FALSE)</f>
        <v>Parques y jardines</v>
      </c>
      <c r="E772" s="16" t="str">
        <f t="shared" si="24"/>
        <v>1</v>
      </c>
      <c r="F772" s="16" t="str">
        <f t="shared" si="25"/>
        <v>13</v>
      </c>
      <c r="G772" s="18">
        <v>13000</v>
      </c>
      <c r="H772" s="19" t="s">
        <v>410</v>
      </c>
      <c r="I772" s="20">
        <v>1879119</v>
      </c>
      <c r="J772" s="20">
        <v>-90000</v>
      </c>
      <c r="K772" s="20">
        <v>1789119</v>
      </c>
      <c r="L772" s="20">
        <v>977840</v>
      </c>
      <c r="M772" s="20">
        <v>977840</v>
      </c>
      <c r="N772" s="20">
        <v>907434.42</v>
      </c>
      <c r="O772" s="20">
        <v>907434.42</v>
      </c>
    </row>
    <row r="773" spans="1:15" x14ac:dyDescent="0.25">
      <c r="A773" s="14" t="str">
        <f>MID(Tabla1[[#This Row],[Org 2]],1,2)</f>
        <v>07</v>
      </c>
      <c r="B773" s="23" t="s">
        <v>130</v>
      </c>
      <c r="C773" s="22" t="s">
        <v>133</v>
      </c>
      <c r="D773" s="15" t="str">
        <f>VLOOKUP(Tabla1[[#This Row],[Prog.]],Hoja2!B:C,2,FALSE)</f>
        <v>Parques y jardines</v>
      </c>
      <c r="E773" s="16" t="str">
        <f t="shared" si="24"/>
        <v>1</v>
      </c>
      <c r="F773" s="16" t="str">
        <f t="shared" si="25"/>
        <v>13</v>
      </c>
      <c r="G773" s="18">
        <v>13001</v>
      </c>
      <c r="H773" s="19" t="s">
        <v>490</v>
      </c>
      <c r="I773" s="20">
        <v>17000</v>
      </c>
      <c r="J773" s="20">
        <v>0</v>
      </c>
      <c r="K773" s="20">
        <v>17000</v>
      </c>
      <c r="L773" s="20">
        <v>19087.330000000002</v>
      </c>
      <c r="M773" s="20">
        <v>19087.330000000002</v>
      </c>
      <c r="N773" s="20">
        <v>4350.18</v>
      </c>
      <c r="O773" s="20">
        <v>4350.18</v>
      </c>
    </row>
    <row r="774" spans="1:15" x14ac:dyDescent="0.25">
      <c r="A774" s="14" t="str">
        <f>MID(Tabla1[[#This Row],[Org 2]],1,2)</f>
        <v>07</v>
      </c>
      <c r="B774" s="23" t="s">
        <v>130</v>
      </c>
      <c r="C774" s="22" t="s">
        <v>133</v>
      </c>
      <c r="D774" s="15" t="str">
        <f>VLOOKUP(Tabla1[[#This Row],[Prog.]],Hoja2!B:C,2,FALSE)</f>
        <v>Parques y jardines</v>
      </c>
      <c r="E774" s="16" t="str">
        <f t="shared" si="24"/>
        <v>1</v>
      </c>
      <c r="F774" s="16" t="str">
        <f t="shared" si="25"/>
        <v>13</v>
      </c>
      <c r="G774" s="18">
        <v>13002</v>
      </c>
      <c r="H774" s="19" t="s">
        <v>419</v>
      </c>
      <c r="I774" s="20">
        <v>1823107</v>
      </c>
      <c r="J774" s="20">
        <v>0</v>
      </c>
      <c r="K774" s="20">
        <v>1823107</v>
      </c>
      <c r="L774" s="20">
        <v>1158037.0900000001</v>
      </c>
      <c r="M774" s="20">
        <v>1158037.0900000001</v>
      </c>
      <c r="N774" s="20">
        <v>941678.26</v>
      </c>
      <c r="O774" s="20">
        <v>941678.26</v>
      </c>
    </row>
    <row r="775" spans="1:15" x14ac:dyDescent="0.25">
      <c r="A775" s="14" t="str">
        <f>MID(Tabla1[[#This Row],[Org 2]],1,2)</f>
        <v>07</v>
      </c>
      <c r="B775" s="23" t="s">
        <v>130</v>
      </c>
      <c r="C775" s="22" t="s">
        <v>133</v>
      </c>
      <c r="D775" s="15" t="str">
        <f>VLOOKUP(Tabla1[[#This Row],[Prog.]],Hoja2!B:C,2,FALSE)</f>
        <v>Parques y jardines</v>
      </c>
      <c r="E775" s="16" t="str">
        <f t="shared" si="24"/>
        <v>1</v>
      </c>
      <c r="F775" s="16" t="str">
        <f t="shared" si="25"/>
        <v>13</v>
      </c>
      <c r="G775" s="18">
        <v>131</v>
      </c>
      <c r="H775" s="19" t="s">
        <v>420</v>
      </c>
      <c r="I775" s="20">
        <v>44200</v>
      </c>
      <c r="J775" s="20">
        <v>0</v>
      </c>
      <c r="K775" s="20">
        <v>44200</v>
      </c>
      <c r="L775" s="20">
        <v>448635.2</v>
      </c>
      <c r="M775" s="20">
        <v>448635.2</v>
      </c>
      <c r="N775" s="20">
        <v>249255.52</v>
      </c>
      <c r="O775" s="20">
        <v>249255.52</v>
      </c>
    </row>
    <row r="776" spans="1:15" x14ac:dyDescent="0.25">
      <c r="A776" s="14" t="str">
        <f>MID(Tabla1[[#This Row],[Org 2]],1,2)</f>
        <v>07</v>
      </c>
      <c r="B776" s="23" t="s">
        <v>130</v>
      </c>
      <c r="C776" s="22" t="s">
        <v>133</v>
      </c>
      <c r="D776" s="15" t="str">
        <f>VLOOKUP(Tabla1[[#This Row],[Prog.]],Hoja2!B:C,2,FALSE)</f>
        <v>Parques y jardines</v>
      </c>
      <c r="E776" s="16" t="str">
        <f t="shared" si="24"/>
        <v>1</v>
      </c>
      <c r="F776" s="16" t="str">
        <f t="shared" si="25"/>
        <v>14</v>
      </c>
      <c r="G776" s="18">
        <v>143</v>
      </c>
      <c r="H776" s="19" t="s">
        <v>421</v>
      </c>
      <c r="I776" s="20">
        <v>827000</v>
      </c>
      <c r="J776" s="20">
        <v>0</v>
      </c>
      <c r="K776" s="20">
        <v>827000</v>
      </c>
      <c r="L776" s="20">
        <v>823696</v>
      </c>
      <c r="M776" s="20">
        <v>823696</v>
      </c>
      <c r="N776" s="20">
        <v>772974.79</v>
      </c>
      <c r="O776" s="20">
        <v>772974.79</v>
      </c>
    </row>
    <row r="777" spans="1:15" x14ac:dyDescent="0.25">
      <c r="A777" s="14" t="str">
        <f>MID(Tabla1[[#This Row],[Org 2]],1,2)</f>
        <v>07</v>
      </c>
      <c r="B777" s="23" t="s">
        <v>130</v>
      </c>
      <c r="C777" s="22" t="s">
        <v>133</v>
      </c>
      <c r="D777" s="15" t="str">
        <f>VLOOKUP(Tabla1[[#This Row],[Prog.]],Hoja2!B:C,2,FALSE)</f>
        <v>Parques y jardines</v>
      </c>
      <c r="E777" s="16" t="str">
        <f t="shared" si="24"/>
        <v>2</v>
      </c>
      <c r="F777" s="16" t="str">
        <f t="shared" si="25"/>
        <v>20</v>
      </c>
      <c r="G777" s="18">
        <v>203</v>
      </c>
      <c r="H777" s="19" t="s">
        <v>422</v>
      </c>
      <c r="I777" s="20">
        <v>31000</v>
      </c>
      <c r="J777" s="20">
        <v>0</v>
      </c>
      <c r="K777" s="20">
        <v>31000</v>
      </c>
      <c r="L777" s="20">
        <v>14345.84</v>
      </c>
      <c r="M777" s="20">
        <v>14345.84</v>
      </c>
      <c r="N777" s="20">
        <v>11437.69</v>
      </c>
      <c r="O777" s="20">
        <v>11437.69</v>
      </c>
    </row>
    <row r="778" spans="1:15" x14ac:dyDescent="0.25">
      <c r="A778" s="14" t="str">
        <f>MID(Tabla1[[#This Row],[Org 2]],1,2)</f>
        <v>07</v>
      </c>
      <c r="B778" s="23" t="s">
        <v>130</v>
      </c>
      <c r="C778" s="22" t="s">
        <v>133</v>
      </c>
      <c r="D778" s="15" t="str">
        <f>VLOOKUP(Tabla1[[#This Row],[Prog.]],Hoja2!B:C,2,FALSE)</f>
        <v>Parques y jardines</v>
      </c>
      <c r="E778" s="16" t="str">
        <f t="shared" si="24"/>
        <v>2</v>
      </c>
      <c r="F778" s="16" t="str">
        <f t="shared" si="25"/>
        <v>21</v>
      </c>
      <c r="G778" s="18">
        <v>210</v>
      </c>
      <c r="H778" s="19" t="s">
        <v>593</v>
      </c>
      <c r="I778" s="20">
        <v>96000</v>
      </c>
      <c r="J778" s="20">
        <v>0</v>
      </c>
      <c r="K778" s="20">
        <v>96000</v>
      </c>
      <c r="L778" s="20">
        <v>0</v>
      </c>
      <c r="M778" s="20">
        <v>0</v>
      </c>
      <c r="N778" s="20">
        <v>0</v>
      </c>
      <c r="O778" s="20">
        <v>0</v>
      </c>
    </row>
    <row r="779" spans="1:15" x14ac:dyDescent="0.25">
      <c r="A779" s="14" t="str">
        <f>MID(Tabla1[[#This Row],[Org 2]],1,2)</f>
        <v>07</v>
      </c>
      <c r="B779" s="23" t="s">
        <v>130</v>
      </c>
      <c r="C779" s="22" t="s">
        <v>133</v>
      </c>
      <c r="D779" s="15" t="str">
        <f>VLOOKUP(Tabla1[[#This Row],[Prog.]],Hoja2!B:C,2,FALSE)</f>
        <v>Parques y jardines</v>
      </c>
      <c r="E779" s="16" t="str">
        <f t="shared" si="24"/>
        <v>2</v>
      </c>
      <c r="F779" s="16" t="str">
        <f t="shared" si="25"/>
        <v>21</v>
      </c>
      <c r="G779" s="18">
        <v>212</v>
      </c>
      <c r="H779" s="19" t="s">
        <v>424</v>
      </c>
      <c r="I779" s="20">
        <v>2500</v>
      </c>
      <c r="J779" s="20">
        <v>0</v>
      </c>
      <c r="K779" s="20">
        <v>2500</v>
      </c>
      <c r="L779" s="20">
        <v>0</v>
      </c>
      <c r="M779" s="20">
        <v>0</v>
      </c>
      <c r="N779" s="20">
        <v>0</v>
      </c>
      <c r="O779" s="20">
        <v>0</v>
      </c>
    </row>
    <row r="780" spans="1:15" x14ac:dyDescent="0.25">
      <c r="A780" s="14" t="str">
        <f>MID(Tabla1[[#This Row],[Org 2]],1,2)</f>
        <v>07</v>
      </c>
      <c r="B780" s="23" t="s">
        <v>130</v>
      </c>
      <c r="C780" s="22" t="s">
        <v>133</v>
      </c>
      <c r="D780" s="15" t="str">
        <f>VLOOKUP(Tabla1[[#This Row],[Prog.]],Hoja2!B:C,2,FALSE)</f>
        <v>Parques y jardines</v>
      </c>
      <c r="E780" s="16" t="str">
        <f t="shared" si="24"/>
        <v>2</v>
      </c>
      <c r="F780" s="16" t="str">
        <f t="shared" si="25"/>
        <v>21</v>
      </c>
      <c r="G780" s="18">
        <v>213</v>
      </c>
      <c r="H780" s="19" t="s">
        <v>425</v>
      </c>
      <c r="I780" s="20">
        <v>95000</v>
      </c>
      <c r="J780" s="20">
        <v>0</v>
      </c>
      <c r="K780" s="20">
        <v>95000</v>
      </c>
      <c r="L780" s="20">
        <v>76500</v>
      </c>
      <c r="M780" s="20">
        <v>41730.15</v>
      </c>
      <c r="N780" s="20">
        <v>40768.58</v>
      </c>
      <c r="O780" s="20">
        <v>40768.58</v>
      </c>
    </row>
    <row r="781" spans="1:15" x14ac:dyDescent="0.25">
      <c r="A781" s="14" t="str">
        <f>MID(Tabla1[[#This Row],[Org 2]],1,2)</f>
        <v>07</v>
      </c>
      <c r="B781" s="23" t="s">
        <v>130</v>
      </c>
      <c r="C781" s="22" t="s">
        <v>133</v>
      </c>
      <c r="D781" s="15" t="str">
        <f>VLOOKUP(Tabla1[[#This Row],[Prog.]],Hoja2!B:C,2,FALSE)</f>
        <v>Parques y jardines</v>
      </c>
      <c r="E781" s="16" t="str">
        <f t="shared" si="24"/>
        <v>2</v>
      </c>
      <c r="F781" s="16" t="str">
        <f t="shared" si="25"/>
        <v>21</v>
      </c>
      <c r="G781" s="18">
        <v>214</v>
      </c>
      <c r="H781" s="19" t="s">
        <v>426</v>
      </c>
      <c r="I781" s="20">
        <v>65000</v>
      </c>
      <c r="J781" s="20">
        <v>0</v>
      </c>
      <c r="K781" s="20">
        <v>65000</v>
      </c>
      <c r="L781" s="20">
        <v>62500</v>
      </c>
      <c r="M781" s="20">
        <v>27484.35</v>
      </c>
      <c r="N781" s="20">
        <v>26307.27</v>
      </c>
      <c r="O781" s="20">
        <v>26307.27</v>
      </c>
    </row>
    <row r="782" spans="1:15" x14ac:dyDescent="0.25">
      <c r="A782" s="14" t="str">
        <f>MID(Tabla1[[#This Row],[Org 2]],1,2)</f>
        <v>07</v>
      </c>
      <c r="B782" s="23" t="s">
        <v>130</v>
      </c>
      <c r="C782" s="22" t="s">
        <v>133</v>
      </c>
      <c r="D782" s="15" t="str">
        <f>VLOOKUP(Tabla1[[#This Row],[Prog.]],Hoja2!B:C,2,FALSE)</f>
        <v>Parques y jardines</v>
      </c>
      <c r="E782" s="16" t="str">
        <f t="shared" si="24"/>
        <v>2</v>
      </c>
      <c r="F782" s="16" t="str">
        <f t="shared" si="25"/>
        <v>22</v>
      </c>
      <c r="G782" s="18">
        <v>22100</v>
      </c>
      <c r="H782" s="19" t="s">
        <v>429</v>
      </c>
      <c r="I782" s="20">
        <v>375000</v>
      </c>
      <c r="J782" s="20">
        <v>0</v>
      </c>
      <c r="K782" s="20">
        <v>375000</v>
      </c>
      <c r="L782" s="20">
        <v>375000</v>
      </c>
      <c r="M782" s="20">
        <v>375000</v>
      </c>
      <c r="N782" s="20">
        <v>178721.05</v>
      </c>
      <c r="O782" s="20">
        <v>147328.01999999999</v>
      </c>
    </row>
    <row r="783" spans="1:15" x14ac:dyDescent="0.25">
      <c r="A783" s="14" t="str">
        <f>MID(Tabla1[[#This Row],[Org 2]],1,2)</f>
        <v>07</v>
      </c>
      <c r="B783" s="23" t="s">
        <v>130</v>
      </c>
      <c r="C783" s="22" t="s">
        <v>133</v>
      </c>
      <c r="D783" s="15" t="str">
        <f>VLOOKUP(Tabla1[[#This Row],[Prog.]],Hoja2!B:C,2,FALSE)</f>
        <v>Parques y jardines</v>
      </c>
      <c r="E783" s="16" t="str">
        <f t="shared" si="24"/>
        <v>2</v>
      </c>
      <c r="F783" s="16" t="str">
        <f t="shared" si="25"/>
        <v>22</v>
      </c>
      <c r="G783" s="18">
        <v>22101</v>
      </c>
      <c r="H783" s="19" t="s">
        <v>507</v>
      </c>
      <c r="I783" s="20">
        <v>90000</v>
      </c>
      <c r="J783" s="20">
        <v>0</v>
      </c>
      <c r="K783" s="20">
        <v>90000</v>
      </c>
      <c r="L783" s="20">
        <v>11355.91</v>
      </c>
      <c r="M783" s="20">
        <v>11355.91</v>
      </c>
      <c r="N783" s="20">
        <v>11355.91</v>
      </c>
      <c r="O783" s="20">
        <v>11355.91</v>
      </c>
    </row>
    <row r="784" spans="1:15" x14ac:dyDescent="0.25">
      <c r="A784" s="14" t="str">
        <f>MID(Tabla1[[#This Row],[Org 2]],1,2)</f>
        <v>07</v>
      </c>
      <c r="B784" s="23" t="s">
        <v>130</v>
      </c>
      <c r="C784" s="22" t="s">
        <v>133</v>
      </c>
      <c r="D784" s="15" t="str">
        <f>VLOOKUP(Tabla1[[#This Row],[Prog.]],Hoja2!B:C,2,FALSE)</f>
        <v>Parques y jardines</v>
      </c>
      <c r="E784" s="16" t="str">
        <f t="shared" si="24"/>
        <v>2</v>
      </c>
      <c r="F784" s="16" t="str">
        <f t="shared" si="25"/>
        <v>22</v>
      </c>
      <c r="G784" s="18">
        <v>22102</v>
      </c>
      <c r="H784" s="19" t="s">
        <v>508</v>
      </c>
      <c r="I784" s="20">
        <v>2000</v>
      </c>
      <c r="J784" s="20">
        <v>0</v>
      </c>
      <c r="K784" s="20">
        <v>2000</v>
      </c>
      <c r="L784" s="20">
        <v>648.24</v>
      </c>
      <c r="M784" s="20">
        <v>648.24</v>
      </c>
      <c r="N784" s="20">
        <v>0</v>
      </c>
      <c r="O784" s="20">
        <v>0</v>
      </c>
    </row>
    <row r="785" spans="1:15" x14ac:dyDescent="0.25">
      <c r="A785" s="14" t="str">
        <f>MID(Tabla1[[#This Row],[Org 2]],1,2)</f>
        <v>07</v>
      </c>
      <c r="B785" s="23" t="s">
        <v>130</v>
      </c>
      <c r="C785" s="22" t="s">
        <v>133</v>
      </c>
      <c r="D785" s="15" t="str">
        <f>VLOOKUP(Tabla1[[#This Row],[Prog.]],Hoja2!B:C,2,FALSE)</f>
        <v>Parques y jardines</v>
      </c>
      <c r="E785" s="16" t="str">
        <f t="shared" si="24"/>
        <v>2</v>
      </c>
      <c r="F785" s="16" t="str">
        <f t="shared" si="25"/>
        <v>22</v>
      </c>
      <c r="G785" s="18">
        <v>22103</v>
      </c>
      <c r="H785" s="19" t="s">
        <v>491</v>
      </c>
      <c r="I785" s="20">
        <v>100000</v>
      </c>
      <c r="J785" s="20">
        <v>0</v>
      </c>
      <c r="K785" s="20">
        <v>100000</v>
      </c>
      <c r="L785" s="20">
        <v>120000</v>
      </c>
      <c r="M785" s="20">
        <v>120000</v>
      </c>
      <c r="N785" s="20">
        <v>14924.09</v>
      </c>
      <c r="O785" s="20">
        <v>14924.09</v>
      </c>
    </row>
    <row r="786" spans="1:15" x14ac:dyDescent="0.25">
      <c r="A786" s="14" t="str">
        <f>MID(Tabla1[[#This Row],[Org 2]],1,2)</f>
        <v>07</v>
      </c>
      <c r="B786" s="23" t="s">
        <v>130</v>
      </c>
      <c r="C786" s="22" t="s">
        <v>133</v>
      </c>
      <c r="D786" s="15" t="str">
        <f>VLOOKUP(Tabla1[[#This Row],[Prog.]],Hoja2!B:C,2,FALSE)</f>
        <v>Parques y jardines</v>
      </c>
      <c r="E786" s="16" t="str">
        <f t="shared" si="24"/>
        <v>2</v>
      </c>
      <c r="F786" s="16" t="str">
        <f t="shared" si="25"/>
        <v>22</v>
      </c>
      <c r="G786" s="18">
        <v>22104</v>
      </c>
      <c r="H786" s="19" t="s">
        <v>488</v>
      </c>
      <c r="I786" s="20">
        <v>40000</v>
      </c>
      <c r="J786" s="20">
        <v>0</v>
      </c>
      <c r="K786" s="20">
        <v>40000</v>
      </c>
      <c r="L786" s="20">
        <v>25500</v>
      </c>
      <c r="M786" s="20">
        <v>3497.08</v>
      </c>
      <c r="N786" s="20">
        <v>3497.08</v>
      </c>
      <c r="O786" s="20">
        <v>3497.08</v>
      </c>
    </row>
    <row r="787" spans="1:15" x14ac:dyDescent="0.25">
      <c r="A787" s="14" t="str">
        <f>MID(Tabla1[[#This Row],[Org 2]],1,2)</f>
        <v>07</v>
      </c>
      <c r="B787" s="23" t="s">
        <v>130</v>
      </c>
      <c r="C787" s="22" t="s">
        <v>133</v>
      </c>
      <c r="D787" s="15" t="str">
        <f>VLOOKUP(Tabla1[[#This Row],[Prog.]],Hoja2!B:C,2,FALSE)</f>
        <v>Parques y jardines</v>
      </c>
      <c r="E787" s="16" t="str">
        <f t="shared" si="24"/>
        <v>2</v>
      </c>
      <c r="F787" s="16" t="str">
        <f t="shared" si="25"/>
        <v>22</v>
      </c>
      <c r="G787" s="18">
        <v>22106</v>
      </c>
      <c r="H787" s="19" t="s">
        <v>546</v>
      </c>
      <c r="I787" s="20">
        <v>15000</v>
      </c>
      <c r="J787" s="20">
        <v>0</v>
      </c>
      <c r="K787" s="20">
        <v>15000</v>
      </c>
      <c r="L787" s="20">
        <v>9200</v>
      </c>
      <c r="M787" s="20">
        <v>7478.48</v>
      </c>
      <c r="N787" s="20">
        <v>5478.48</v>
      </c>
      <c r="O787" s="20">
        <v>5478.48</v>
      </c>
    </row>
    <row r="788" spans="1:15" x14ac:dyDescent="0.25">
      <c r="A788" s="14" t="str">
        <f>MID(Tabla1[[#This Row],[Org 2]],1,2)</f>
        <v>07</v>
      </c>
      <c r="B788" s="23" t="s">
        <v>130</v>
      </c>
      <c r="C788" s="22" t="s">
        <v>133</v>
      </c>
      <c r="D788" s="15" t="str">
        <f>VLOOKUP(Tabla1[[#This Row],[Prog.]],Hoja2!B:C,2,FALSE)</f>
        <v>Parques y jardines</v>
      </c>
      <c r="E788" s="16" t="str">
        <f t="shared" si="24"/>
        <v>2</v>
      </c>
      <c r="F788" s="16" t="str">
        <f t="shared" si="25"/>
        <v>22</v>
      </c>
      <c r="G788" s="18">
        <v>22113</v>
      </c>
      <c r="H788" s="19" t="s">
        <v>594</v>
      </c>
      <c r="I788" s="20">
        <v>6500</v>
      </c>
      <c r="J788" s="20">
        <v>0</v>
      </c>
      <c r="K788" s="20">
        <v>6500</v>
      </c>
      <c r="L788" s="20">
        <v>2500</v>
      </c>
      <c r="M788" s="20">
        <v>1963.91</v>
      </c>
      <c r="N788" s="20">
        <v>1963.91</v>
      </c>
      <c r="O788" s="20">
        <v>1963.91</v>
      </c>
    </row>
    <row r="789" spans="1:15" x14ac:dyDescent="0.25">
      <c r="A789" s="14" t="str">
        <f>MID(Tabla1[[#This Row],[Org 2]],1,2)</f>
        <v>07</v>
      </c>
      <c r="B789" s="23" t="s">
        <v>130</v>
      </c>
      <c r="C789" s="22" t="s">
        <v>133</v>
      </c>
      <c r="D789" s="15" t="str">
        <f>VLOOKUP(Tabla1[[#This Row],[Prog.]],Hoja2!B:C,2,FALSE)</f>
        <v>Parques y jardines</v>
      </c>
      <c r="E789" s="16" t="str">
        <f t="shared" si="24"/>
        <v>2</v>
      </c>
      <c r="F789" s="16" t="str">
        <f t="shared" si="25"/>
        <v>22</v>
      </c>
      <c r="G789" s="18">
        <v>22199</v>
      </c>
      <c r="H789" s="19" t="s">
        <v>431</v>
      </c>
      <c r="I789" s="20">
        <v>90000</v>
      </c>
      <c r="J789" s="20">
        <v>0</v>
      </c>
      <c r="K789" s="20">
        <v>90000</v>
      </c>
      <c r="L789" s="20">
        <v>97282.28</v>
      </c>
      <c r="M789" s="20">
        <v>84588.82</v>
      </c>
      <c r="N789" s="20">
        <v>67496.02</v>
      </c>
      <c r="O789" s="20">
        <v>67496.02</v>
      </c>
    </row>
    <row r="790" spans="1:15" x14ac:dyDescent="0.25">
      <c r="A790" s="14" t="str">
        <f>MID(Tabla1[[#This Row],[Org 2]],1,2)</f>
        <v>07</v>
      </c>
      <c r="B790" s="23" t="s">
        <v>130</v>
      </c>
      <c r="C790" s="22" t="s">
        <v>133</v>
      </c>
      <c r="D790" s="15" t="str">
        <f>VLOOKUP(Tabla1[[#This Row],[Prog.]],Hoja2!B:C,2,FALSE)</f>
        <v>Parques y jardines</v>
      </c>
      <c r="E790" s="16" t="str">
        <f t="shared" si="24"/>
        <v>2</v>
      </c>
      <c r="F790" s="16" t="str">
        <f t="shared" si="25"/>
        <v>22</v>
      </c>
      <c r="G790" s="18">
        <v>224</v>
      </c>
      <c r="H790" s="19" t="s">
        <v>432</v>
      </c>
      <c r="I790" s="20">
        <v>3500</v>
      </c>
      <c r="J790" s="20">
        <v>0</v>
      </c>
      <c r="K790" s="20">
        <v>3500</v>
      </c>
      <c r="L790" s="20">
        <v>3491.56</v>
      </c>
      <c r="M790" s="20">
        <v>3491.56</v>
      </c>
      <c r="N790" s="20">
        <v>3491.56</v>
      </c>
      <c r="O790" s="20">
        <v>3491.56</v>
      </c>
    </row>
    <row r="791" spans="1:15" x14ac:dyDescent="0.25">
      <c r="A791" s="14" t="str">
        <f>MID(Tabla1[[#This Row],[Org 2]],1,2)</f>
        <v>07</v>
      </c>
      <c r="B791" s="23" t="s">
        <v>130</v>
      </c>
      <c r="C791" s="22" t="s">
        <v>133</v>
      </c>
      <c r="D791" s="15" t="str">
        <f>VLOOKUP(Tabla1[[#This Row],[Prog.]],Hoja2!B:C,2,FALSE)</f>
        <v>Parques y jardines</v>
      </c>
      <c r="E791" s="16" t="str">
        <f t="shared" si="24"/>
        <v>2</v>
      </c>
      <c r="F791" s="16" t="str">
        <f t="shared" si="25"/>
        <v>22</v>
      </c>
      <c r="G791" s="18">
        <v>225</v>
      </c>
      <c r="H791" s="19" t="s">
        <v>433</v>
      </c>
      <c r="I791" s="20">
        <v>6500</v>
      </c>
      <c r="J791" s="20">
        <v>0</v>
      </c>
      <c r="K791" s="20">
        <v>6500</v>
      </c>
      <c r="L791" s="20">
        <v>1146.1199999999999</v>
      </c>
      <c r="M791" s="20">
        <v>1146.1199999999999</v>
      </c>
      <c r="N791" s="20">
        <v>1146.1199999999999</v>
      </c>
      <c r="O791" s="20">
        <v>768.36</v>
      </c>
    </row>
    <row r="792" spans="1:15" x14ac:dyDescent="0.25">
      <c r="A792" s="14" t="str">
        <f>MID(Tabla1[[#This Row],[Org 2]],1,2)</f>
        <v>07</v>
      </c>
      <c r="B792" s="23" t="s">
        <v>130</v>
      </c>
      <c r="C792" s="22" t="s">
        <v>133</v>
      </c>
      <c r="D792" s="15" t="str">
        <f>VLOOKUP(Tabla1[[#This Row],[Prog.]],Hoja2!B:C,2,FALSE)</f>
        <v>Parques y jardines</v>
      </c>
      <c r="E792" s="16" t="str">
        <f t="shared" si="24"/>
        <v>2</v>
      </c>
      <c r="F792" s="16" t="str">
        <f t="shared" si="25"/>
        <v>22</v>
      </c>
      <c r="G792" s="18">
        <v>22602</v>
      </c>
      <c r="H792" s="19" t="s">
        <v>434</v>
      </c>
      <c r="I792" s="20">
        <v>6000</v>
      </c>
      <c r="J792" s="20">
        <v>0</v>
      </c>
      <c r="K792" s="20">
        <v>6000</v>
      </c>
      <c r="L792" s="20">
        <v>0</v>
      </c>
      <c r="M792" s="20">
        <v>0</v>
      </c>
      <c r="N792" s="20">
        <v>0</v>
      </c>
      <c r="O792" s="20">
        <v>0</v>
      </c>
    </row>
    <row r="793" spans="1:15" x14ac:dyDescent="0.25">
      <c r="A793" s="14" t="str">
        <f>MID(Tabla1[[#This Row],[Org 2]],1,2)</f>
        <v>07</v>
      </c>
      <c r="B793" s="23" t="s">
        <v>130</v>
      </c>
      <c r="C793" s="22" t="s">
        <v>133</v>
      </c>
      <c r="D793" s="15" t="str">
        <f>VLOOKUP(Tabla1[[#This Row],[Prog.]],Hoja2!B:C,2,FALSE)</f>
        <v>Parques y jardines</v>
      </c>
      <c r="E793" s="16" t="str">
        <f t="shared" si="24"/>
        <v>2</v>
      </c>
      <c r="F793" s="16" t="str">
        <f t="shared" si="25"/>
        <v>22</v>
      </c>
      <c r="G793" s="18">
        <v>22606</v>
      </c>
      <c r="H793" s="19" t="s">
        <v>435</v>
      </c>
      <c r="I793" s="20">
        <v>3000</v>
      </c>
      <c r="J793" s="20">
        <v>0</v>
      </c>
      <c r="K793" s="20">
        <v>3000</v>
      </c>
      <c r="L793" s="20">
        <v>0</v>
      </c>
      <c r="M793" s="20">
        <v>0</v>
      </c>
      <c r="N793" s="20">
        <v>0</v>
      </c>
      <c r="O793" s="20">
        <v>0</v>
      </c>
    </row>
    <row r="794" spans="1:15" x14ac:dyDescent="0.25">
      <c r="A794" s="14" t="str">
        <f>MID(Tabla1[[#This Row],[Org 2]],1,2)</f>
        <v>07</v>
      </c>
      <c r="B794" s="23" t="s">
        <v>130</v>
      </c>
      <c r="C794" s="22" t="s">
        <v>133</v>
      </c>
      <c r="D794" s="15" t="str">
        <f>VLOOKUP(Tabla1[[#This Row],[Prog.]],Hoja2!B:C,2,FALSE)</f>
        <v>Parques y jardines</v>
      </c>
      <c r="E794" s="16" t="str">
        <f t="shared" si="24"/>
        <v>2</v>
      </c>
      <c r="F794" s="16" t="str">
        <f t="shared" si="25"/>
        <v>22</v>
      </c>
      <c r="G794" s="18">
        <v>22699</v>
      </c>
      <c r="H794" s="19" t="s">
        <v>437</v>
      </c>
      <c r="I794" s="20">
        <v>12282</v>
      </c>
      <c r="J794" s="20">
        <v>0</v>
      </c>
      <c r="K794" s="20">
        <v>12282</v>
      </c>
      <c r="L794" s="20">
        <v>9852.67</v>
      </c>
      <c r="M794" s="20">
        <v>9852.67</v>
      </c>
      <c r="N794" s="20">
        <v>9852.67</v>
      </c>
      <c r="O794" s="20">
        <v>9852.67</v>
      </c>
    </row>
    <row r="795" spans="1:15" x14ac:dyDescent="0.25">
      <c r="A795" s="14" t="str">
        <f>MID(Tabla1[[#This Row],[Org 2]],1,2)</f>
        <v>07</v>
      </c>
      <c r="B795" s="23" t="s">
        <v>130</v>
      </c>
      <c r="C795" s="22" t="s">
        <v>133</v>
      </c>
      <c r="D795" s="15" t="str">
        <f>VLOOKUP(Tabla1[[#This Row],[Prog.]],Hoja2!B:C,2,FALSE)</f>
        <v>Parques y jardines</v>
      </c>
      <c r="E795" s="16" t="str">
        <f t="shared" si="24"/>
        <v>2</v>
      </c>
      <c r="F795" s="16" t="str">
        <f t="shared" si="25"/>
        <v>22</v>
      </c>
      <c r="G795" s="18">
        <v>22700</v>
      </c>
      <c r="H795" s="19" t="s">
        <v>438</v>
      </c>
      <c r="I795" s="20">
        <v>36000</v>
      </c>
      <c r="J795" s="20">
        <v>0</v>
      </c>
      <c r="K795" s="20">
        <v>36000</v>
      </c>
      <c r="L795" s="20">
        <v>20937.45</v>
      </c>
      <c r="M795" s="20">
        <v>10096.24</v>
      </c>
      <c r="N795" s="20">
        <v>0</v>
      </c>
      <c r="O795" s="20">
        <v>0</v>
      </c>
    </row>
    <row r="796" spans="1:15" x14ac:dyDescent="0.25">
      <c r="A796" s="14" t="str">
        <f>MID(Tabla1[[#This Row],[Org 2]],1,2)</f>
        <v>07</v>
      </c>
      <c r="B796" s="23" t="s">
        <v>130</v>
      </c>
      <c r="C796" s="22" t="s">
        <v>133</v>
      </c>
      <c r="D796" s="15" t="str">
        <f>VLOOKUP(Tabla1[[#This Row],[Prog.]],Hoja2!B:C,2,FALSE)</f>
        <v>Parques y jardines</v>
      </c>
      <c r="E796" s="16" t="str">
        <f t="shared" si="24"/>
        <v>2</v>
      </c>
      <c r="F796" s="16" t="str">
        <f t="shared" si="25"/>
        <v>22</v>
      </c>
      <c r="G796" s="18">
        <v>22706</v>
      </c>
      <c r="H796" s="19" t="s">
        <v>439</v>
      </c>
      <c r="I796" s="20">
        <v>9000</v>
      </c>
      <c r="J796" s="20">
        <v>0</v>
      </c>
      <c r="K796" s="20">
        <v>9000</v>
      </c>
      <c r="L796" s="20">
        <v>0</v>
      </c>
      <c r="M796" s="20">
        <v>0</v>
      </c>
      <c r="N796" s="20">
        <v>0</v>
      </c>
      <c r="O796" s="20">
        <v>0</v>
      </c>
    </row>
    <row r="797" spans="1:15" x14ac:dyDescent="0.25">
      <c r="A797" s="14" t="str">
        <f>MID(Tabla1[[#This Row],[Org 2]],1,2)</f>
        <v>07</v>
      </c>
      <c r="B797" s="23" t="s">
        <v>130</v>
      </c>
      <c r="C797" s="23" t="s">
        <v>133</v>
      </c>
      <c r="D797" s="15" t="str">
        <f>VLOOKUP(Tabla1[[#This Row],[Prog.]],Hoja2!B:C,2,FALSE)</f>
        <v>Parques y jardines</v>
      </c>
      <c r="E797" s="16" t="str">
        <f t="shared" si="24"/>
        <v>2</v>
      </c>
      <c r="F797" s="16" t="str">
        <f t="shared" si="25"/>
        <v>22</v>
      </c>
      <c r="G797" s="24">
        <v>22799</v>
      </c>
      <c r="H797" s="24" t="s">
        <v>440</v>
      </c>
      <c r="I797" s="25">
        <v>1477729</v>
      </c>
      <c r="J797" s="25">
        <v>0</v>
      </c>
      <c r="K797" s="25">
        <v>1477729</v>
      </c>
      <c r="L797" s="25">
        <v>825073.79</v>
      </c>
      <c r="M797" s="25">
        <v>825073.79</v>
      </c>
      <c r="N797" s="25">
        <v>655197.06999999995</v>
      </c>
      <c r="O797" s="25">
        <v>655197.06999999995</v>
      </c>
    </row>
    <row r="798" spans="1:15" x14ac:dyDescent="0.25">
      <c r="A798" s="14" t="str">
        <f>MID(Tabla1[[#This Row],[Org 2]],1,2)</f>
        <v>07</v>
      </c>
      <c r="B798" s="23" t="s">
        <v>130</v>
      </c>
      <c r="C798" s="22" t="s">
        <v>133</v>
      </c>
      <c r="D798" s="15" t="str">
        <f>VLOOKUP(Tabla1[[#This Row],[Prog.]],Hoja2!B:C,2,FALSE)</f>
        <v>Parques y jardines</v>
      </c>
      <c r="E798" s="16" t="str">
        <f t="shared" si="24"/>
        <v>2</v>
      </c>
      <c r="F798" s="16" t="str">
        <f t="shared" si="25"/>
        <v>23</v>
      </c>
      <c r="G798" s="18">
        <v>23020</v>
      </c>
      <c r="H798" s="19" t="s">
        <v>441</v>
      </c>
      <c r="I798" s="20">
        <v>1000</v>
      </c>
      <c r="J798" s="20">
        <v>0</v>
      </c>
      <c r="K798" s="20">
        <v>1000</v>
      </c>
      <c r="L798" s="20">
        <v>0</v>
      </c>
      <c r="M798" s="20">
        <v>0</v>
      </c>
      <c r="N798" s="20">
        <v>0</v>
      </c>
      <c r="O798" s="20">
        <v>0</v>
      </c>
    </row>
    <row r="799" spans="1:15" x14ac:dyDescent="0.25">
      <c r="A799" s="14" t="str">
        <f>MID(Tabla1[[#This Row],[Org 2]],1,2)</f>
        <v>07</v>
      </c>
      <c r="B799" s="23" t="s">
        <v>130</v>
      </c>
      <c r="C799" s="22" t="s">
        <v>133</v>
      </c>
      <c r="D799" s="15" t="str">
        <f>VLOOKUP(Tabla1[[#This Row],[Prog.]],Hoja2!B:C,2,FALSE)</f>
        <v>Parques y jardines</v>
      </c>
      <c r="E799" s="16" t="str">
        <f t="shared" si="24"/>
        <v>2</v>
      </c>
      <c r="F799" s="16" t="str">
        <f t="shared" si="25"/>
        <v>23</v>
      </c>
      <c r="G799" s="18">
        <v>23120</v>
      </c>
      <c r="H799" s="19" t="s">
        <v>442</v>
      </c>
      <c r="I799" s="20">
        <v>1000</v>
      </c>
      <c r="J799" s="20">
        <v>0</v>
      </c>
      <c r="K799" s="20">
        <v>1000</v>
      </c>
      <c r="L799" s="20">
        <v>0</v>
      </c>
      <c r="M799" s="20">
        <v>0</v>
      </c>
      <c r="N799" s="20">
        <v>0</v>
      </c>
      <c r="O799" s="20">
        <v>0</v>
      </c>
    </row>
    <row r="800" spans="1:15" x14ac:dyDescent="0.25">
      <c r="A800" s="14" t="str">
        <f>MID(Tabla1[[#This Row],[Org 2]],1,2)</f>
        <v>07</v>
      </c>
      <c r="B800" s="23" t="s">
        <v>130</v>
      </c>
      <c r="C800" s="22" t="s">
        <v>133</v>
      </c>
      <c r="D800" s="15" t="str">
        <f>VLOOKUP(Tabla1[[#This Row],[Prog.]],Hoja2!B:C,2,FALSE)</f>
        <v>Parques y jardines</v>
      </c>
      <c r="E800" s="16" t="str">
        <f t="shared" si="24"/>
        <v>4</v>
      </c>
      <c r="F800" s="16" t="str">
        <f t="shared" si="25"/>
        <v>48</v>
      </c>
      <c r="G800" s="18">
        <v>48999</v>
      </c>
      <c r="H800" s="19" t="s">
        <v>486</v>
      </c>
      <c r="I800" s="20">
        <v>198</v>
      </c>
      <c r="J800" s="20">
        <v>0</v>
      </c>
      <c r="K800" s="20">
        <v>198</v>
      </c>
      <c r="L800" s="20">
        <v>0</v>
      </c>
      <c r="M800" s="20">
        <v>0</v>
      </c>
      <c r="N800" s="20">
        <v>0</v>
      </c>
      <c r="O800" s="20">
        <v>0</v>
      </c>
    </row>
    <row r="801" spans="1:15" x14ac:dyDescent="0.25">
      <c r="A801" s="14" t="str">
        <f>MID(Tabla1[[#This Row],[Org 2]],1,2)</f>
        <v>07</v>
      </c>
      <c r="B801" s="23" t="s">
        <v>130</v>
      </c>
      <c r="C801" s="22" t="s">
        <v>133</v>
      </c>
      <c r="D801" s="15" t="str">
        <f>VLOOKUP(Tabla1[[#This Row],[Prog.]],Hoja2!B:C,2,FALSE)</f>
        <v>Parques y jardines</v>
      </c>
      <c r="E801" s="16" t="str">
        <f t="shared" si="24"/>
        <v>6</v>
      </c>
      <c r="F801" s="16" t="str">
        <f t="shared" si="25"/>
        <v>61</v>
      </c>
      <c r="G801" s="18">
        <v>610</v>
      </c>
      <c r="H801" s="19" t="s">
        <v>504</v>
      </c>
      <c r="I801" s="20">
        <v>10767019</v>
      </c>
      <c r="J801" s="20">
        <v>103776.21</v>
      </c>
      <c r="K801" s="20">
        <v>10870795.210000001</v>
      </c>
      <c r="L801" s="20">
        <v>6749498.4800000004</v>
      </c>
      <c r="M801" s="20">
        <v>6724730.9000000004</v>
      </c>
      <c r="N801" s="20">
        <v>3243924.85</v>
      </c>
      <c r="O801" s="20">
        <v>3243924.85</v>
      </c>
    </row>
    <row r="802" spans="1:15" x14ac:dyDescent="0.25">
      <c r="A802" s="14" t="str">
        <f>MID(Tabla1[[#This Row],[Org 2]],1,2)</f>
        <v>07</v>
      </c>
      <c r="B802" s="23" t="s">
        <v>130</v>
      </c>
      <c r="C802" s="22" t="s">
        <v>133</v>
      </c>
      <c r="D802" s="15" t="str">
        <f>VLOOKUP(Tabla1[[#This Row],[Prog.]],Hoja2!B:C,2,FALSE)</f>
        <v>Parques y jardines</v>
      </c>
      <c r="E802" s="16" t="str">
        <f t="shared" si="24"/>
        <v>6</v>
      </c>
      <c r="F802" s="16" t="str">
        <f t="shared" si="25"/>
        <v>61</v>
      </c>
      <c r="G802" s="18">
        <v>619</v>
      </c>
      <c r="H802" s="19" t="s">
        <v>497</v>
      </c>
      <c r="I802" s="20">
        <v>1455000</v>
      </c>
      <c r="J802" s="20">
        <v>113953.48</v>
      </c>
      <c r="K802" s="20">
        <v>1568953.48</v>
      </c>
      <c r="L802" s="20">
        <v>193153.48</v>
      </c>
      <c r="M802" s="20">
        <v>144855.47</v>
      </c>
      <c r="N802" s="20">
        <v>55532.75</v>
      </c>
      <c r="O802" s="20">
        <v>55532.75</v>
      </c>
    </row>
    <row r="803" spans="1:15" x14ac:dyDescent="0.25">
      <c r="A803" s="14" t="str">
        <f>MID(Tabla1[[#This Row],[Org 2]],1,2)</f>
        <v>07</v>
      </c>
      <c r="B803" s="23" t="s">
        <v>130</v>
      </c>
      <c r="C803" s="22" t="s">
        <v>133</v>
      </c>
      <c r="D803" s="15" t="str">
        <f>VLOOKUP(Tabla1[[#This Row],[Prog.]],Hoja2!B:C,2,FALSE)</f>
        <v>Parques y jardines</v>
      </c>
      <c r="E803" s="16" t="str">
        <f t="shared" si="24"/>
        <v>6</v>
      </c>
      <c r="F803" s="16" t="str">
        <f t="shared" si="25"/>
        <v>62</v>
      </c>
      <c r="G803" s="18">
        <v>622</v>
      </c>
      <c r="H803" s="19" t="s">
        <v>510</v>
      </c>
      <c r="I803" s="20">
        <v>50000</v>
      </c>
      <c r="J803" s="20">
        <v>0</v>
      </c>
      <c r="K803" s="20">
        <v>50000</v>
      </c>
      <c r="L803" s="20">
        <v>0</v>
      </c>
      <c r="M803" s="20">
        <v>0</v>
      </c>
      <c r="N803" s="20">
        <v>0</v>
      </c>
      <c r="O803" s="20">
        <v>0</v>
      </c>
    </row>
    <row r="804" spans="1:15" x14ac:dyDescent="0.25">
      <c r="A804" s="14" t="str">
        <f>MID(Tabla1[[#This Row],[Org 2]],1,2)</f>
        <v>07</v>
      </c>
      <c r="B804" s="23" t="s">
        <v>130</v>
      </c>
      <c r="C804" s="22" t="s">
        <v>133</v>
      </c>
      <c r="D804" s="15" t="str">
        <f>VLOOKUP(Tabla1[[#This Row],[Prog.]],Hoja2!B:C,2,FALSE)</f>
        <v>Parques y jardines</v>
      </c>
      <c r="E804" s="16" t="str">
        <f t="shared" si="24"/>
        <v>6</v>
      </c>
      <c r="F804" s="16" t="str">
        <f t="shared" si="25"/>
        <v>62</v>
      </c>
      <c r="G804" s="18">
        <v>623</v>
      </c>
      <c r="H804" s="19" t="s">
        <v>478</v>
      </c>
      <c r="I804" s="20">
        <v>40000</v>
      </c>
      <c r="J804" s="20">
        <v>0</v>
      </c>
      <c r="K804" s="20">
        <v>40000</v>
      </c>
      <c r="L804" s="20">
        <v>40000</v>
      </c>
      <c r="M804" s="20">
        <v>0</v>
      </c>
      <c r="N804" s="20">
        <v>0</v>
      </c>
      <c r="O804" s="20">
        <v>0</v>
      </c>
    </row>
    <row r="805" spans="1:15" x14ac:dyDescent="0.25">
      <c r="A805" s="14" t="str">
        <f>MID(Tabla1[[#This Row],[Org 2]],1,2)</f>
        <v>07</v>
      </c>
      <c r="B805" s="23" t="s">
        <v>130</v>
      </c>
      <c r="C805" s="22" t="s">
        <v>133</v>
      </c>
      <c r="D805" s="15" t="str">
        <f>VLOOKUP(Tabla1[[#This Row],[Prog.]],Hoja2!B:C,2,FALSE)</f>
        <v>Parques y jardines</v>
      </c>
      <c r="E805" s="16" t="str">
        <f t="shared" si="24"/>
        <v>6</v>
      </c>
      <c r="F805" s="16" t="str">
        <f t="shared" si="25"/>
        <v>62</v>
      </c>
      <c r="G805" s="18">
        <v>624</v>
      </c>
      <c r="H805" s="19" t="s">
        <v>595</v>
      </c>
      <c r="I805" s="20">
        <v>0</v>
      </c>
      <c r="J805" s="20">
        <v>0</v>
      </c>
      <c r="K805" s="20">
        <v>0</v>
      </c>
      <c r="L805" s="20">
        <v>0</v>
      </c>
      <c r="M805" s="20">
        <v>0</v>
      </c>
      <c r="N805" s="20">
        <v>0</v>
      </c>
      <c r="O805" s="20">
        <v>0</v>
      </c>
    </row>
    <row r="806" spans="1:15" x14ac:dyDescent="0.25">
      <c r="A806" s="14" t="str">
        <f>MID(Tabla1[[#This Row],[Org 2]],1,2)</f>
        <v>07</v>
      </c>
      <c r="B806" s="23" t="s">
        <v>130</v>
      </c>
      <c r="C806" s="22" t="s">
        <v>133</v>
      </c>
      <c r="D806" s="15" t="str">
        <f>VLOOKUP(Tabla1[[#This Row],[Prog.]],Hoja2!B:C,2,FALSE)</f>
        <v>Parques y jardines</v>
      </c>
      <c r="E806" s="16" t="str">
        <f t="shared" si="24"/>
        <v>6</v>
      </c>
      <c r="F806" s="16" t="str">
        <f t="shared" si="25"/>
        <v>62</v>
      </c>
      <c r="G806" s="18">
        <v>625</v>
      </c>
      <c r="H806" s="19" t="s">
        <v>479</v>
      </c>
      <c r="I806" s="20">
        <v>50000</v>
      </c>
      <c r="J806" s="20">
        <v>0</v>
      </c>
      <c r="K806" s="20">
        <v>50000</v>
      </c>
      <c r="L806" s="20">
        <v>50000</v>
      </c>
      <c r="M806" s="20">
        <v>47249.99</v>
      </c>
      <c r="N806" s="20">
        <v>0</v>
      </c>
      <c r="O806" s="20">
        <v>0</v>
      </c>
    </row>
    <row r="807" spans="1:15" x14ac:dyDescent="0.25">
      <c r="A807" s="14" t="str">
        <f>MID(Tabla1[[#This Row],[Org 2]],1,2)</f>
        <v>07</v>
      </c>
      <c r="B807" s="23" t="s">
        <v>130</v>
      </c>
      <c r="C807" s="22" t="s">
        <v>134</v>
      </c>
      <c r="D807" s="15" t="str">
        <f>VLOOKUP(Tabla1[[#This Row],[Prog.]],Hoja2!B:C,2,FALSE)</f>
        <v>Protección del medio ambiente</v>
      </c>
      <c r="E807" s="16" t="str">
        <f t="shared" si="24"/>
        <v>1</v>
      </c>
      <c r="F807" s="16" t="str">
        <f t="shared" si="25"/>
        <v>12</v>
      </c>
      <c r="G807" s="18">
        <v>12000</v>
      </c>
      <c r="H807" s="19" t="s">
        <v>411</v>
      </c>
      <c r="I807" s="20">
        <v>72351</v>
      </c>
      <c r="J807" s="20">
        <v>0</v>
      </c>
      <c r="K807" s="20">
        <v>72351</v>
      </c>
      <c r="L807" s="20">
        <v>54000</v>
      </c>
      <c r="M807" s="20">
        <v>54000</v>
      </c>
      <c r="N807" s="20">
        <v>42590.559999999998</v>
      </c>
      <c r="O807" s="20">
        <v>42590.559999999998</v>
      </c>
    </row>
    <row r="808" spans="1:15" x14ac:dyDescent="0.25">
      <c r="A808" s="14" t="str">
        <f>MID(Tabla1[[#This Row],[Org 2]],1,2)</f>
        <v>07</v>
      </c>
      <c r="B808" s="23" t="s">
        <v>130</v>
      </c>
      <c r="C808" s="22" t="s">
        <v>134</v>
      </c>
      <c r="D808" s="15" t="str">
        <f>VLOOKUP(Tabla1[[#This Row],[Prog.]],Hoja2!B:C,2,FALSE)</f>
        <v>Protección del medio ambiente</v>
      </c>
      <c r="E808" s="16" t="str">
        <f t="shared" si="24"/>
        <v>1</v>
      </c>
      <c r="F808" s="16" t="str">
        <f t="shared" si="25"/>
        <v>12</v>
      </c>
      <c r="G808" s="18">
        <v>12001</v>
      </c>
      <c r="H808" s="19" t="s">
        <v>412</v>
      </c>
      <c r="I808" s="20">
        <v>71574</v>
      </c>
      <c r="J808" s="20">
        <v>0</v>
      </c>
      <c r="K808" s="20">
        <v>71574</v>
      </c>
      <c r="L808" s="20">
        <v>63000</v>
      </c>
      <c r="M808" s="20">
        <v>63000</v>
      </c>
      <c r="N808" s="20">
        <v>41883.96</v>
      </c>
      <c r="O808" s="20">
        <v>41883.96</v>
      </c>
    </row>
    <row r="809" spans="1:15" x14ac:dyDescent="0.25">
      <c r="A809" s="14" t="str">
        <f>MID(Tabla1[[#This Row],[Org 2]],1,2)</f>
        <v>07</v>
      </c>
      <c r="B809" s="23" t="s">
        <v>130</v>
      </c>
      <c r="C809" s="22" t="s">
        <v>134</v>
      </c>
      <c r="D809" s="15" t="str">
        <f>VLOOKUP(Tabla1[[#This Row],[Prog.]],Hoja2!B:C,2,FALSE)</f>
        <v>Protección del medio ambiente</v>
      </c>
      <c r="E809" s="16" t="str">
        <f t="shared" si="24"/>
        <v>1</v>
      </c>
      <c r="F809" s="16" t="str">
        <f t="shared" si="25"/>
        <v>12</v>
      </c>
      <c r="G809" s="18">
        <v>12003</v>
      </c>
      <c r="H809" s="19" t="s">
        <v>413</v>
      </c>
      <c r="I809" s="20">
        <v>54818</v>
      </c>
      <c r="J809" s="20">
        <v>0</v>
      </c>
      <c r="K809" s="20">
        <v>54818</v>
      </c>
      <c r="L809" s="20">
        <v>54085</v>
      </c>
      <c r="M809" s="20">
        <v>54085</v>
      </c>
      <c r="N809" s="20">
        <v>23311.41</v>
      </c>
      <c r="O809" s="20">
        <v>23311.41</v>
      </c>
    </row>
    <row r="810" spans="1:15" x14ac:dyDescent="0.25">
      <c r="A810" s="14" t="str">
        <f>MID(Tabla1[[#This Row],[Org 2]],1,2)</f>
        <v>07</v>
      </c>
      <c r="B810" s="23" t="s">
        <v>130</v>
      </c>
      <c r="C810" s="22" t="s">
        <v>134</v>
      </c>
      <c r="D810" s="15" t="str">
        <f>VLOOKUP(Tabla1[[#This Row],[Prog.]],Hoja2!B:C,2,FALSE)</f>
        <v>Protección del medio ambiente</v>
      </c>
      <c r="E810" s="16" t="str">
        <f t="shared" si="24"/>
        <v>1</v>
      </c>
      <c r="F810" s="16" t="str">
        <f t="shared" si="25"/>
        <v>12</v>
      </c>
      <c r="G810" s="18">
        <v>12004</v>
      </c>
      <c r="H810" s="19" t="s">
        <v>414</v>
      </c>
      <c r="I810" s="20">
        <v>20651</v>
      </c>
      <c r="J810" s="20">
        <v>0</v>
      </c>
      <c r="K810" s="20">
        <v>20651</v>
      </c>
      <c r="L810" s="20">
        <v>17500</v>
      </c>
      <c r="M810" s="20">
        <v>17500</v>
      </c>
      <c r="N810" s="20">
        <v>12085.12</v>
      </c>
      <c r="O810" s="20">
        <v>12085.12</v>
      </c>
    </row>
    <row r="811" spans="1:15" x14ac:dyDescent="0.25">
      <c r="A811" s="14" t="str">
        <f>MID(Tabla1[[#This Row],[Org 2]],1,2)</f>
        <v>07</v>
      </c>
      <c r="B811" s="23" t="s">
        <v>130</v>
      </c>
      <c r="C811" s="22" t="s">
        <v>134</v>
      </c>
      <c r="D811" s="15" t="str">
        <f>VLOOKUP(Tabla1[[#This Row],[Prog.]],Hoja2!B:C,2,FALSE)</f>
        <v>Protección del medio ambiente</v>
      </c>
      <c r="E811" s="16" t="str">
        <f t="shared" si="24"/>
        <v>1</v>
      </c>
      <c r="F811" s="16" t="str">
        <f t="shared" si="25"/>
        <v>12</v>
      </c>
      <c r="G811" s="18">
        <v>12006</v>
      </c>
      <c r="H811" s="19" t="s">
        <v>415</v>
      </c>
      <c r="I811" s="20">
        <v>37957</v>
      </c>
      <c r="J811" s="20">
        <v>0</v>
      </c>
      <c r="K811" s="20">
        <v>37957</v>
      </c>
      <c r="L811" s="20">
        <v>36000</v>
      </c>
      <c r="M811" s="20">
        <v>36000</v>
      </c>
      <c r="N811" s="20">
        <v>24526.52</v>
      </c>
      <c r="O811" s="20">
        <v>24526.52</v>
      </c>
    </row>
    <row r="812" spans="1:15" x14ac:dyDescent="0.25">
      <c r="A812" s="14" t="str">
        <f>MID(Tabla1[[#This Row],[Org 2]],1,2)</f>
        <v>07</v>
      </c>
      <c r="B812" s="23" t="s">
        <v>130</v>
      </c>
      <c r="C812" s="22" t="s">
        <v>134</v>
      </c>
      <c r="D812" s="15" t="str">
        <f>VLOOKUP(Tabla1[[#This Row],[Prog.]],Hoja2!B:C,2,FALSE)</f>
        <v>Protección del medio ambiente</v>
      </c>
      <c r="E812" s="16" t="str">
        <f t="shared" si="24"/>
        <v>1</v>
      </c>
      <c r="F812" s="16" t="str">
        <f t="shared" si="25"/>
        <v>12</v>
      </c>
      <c r="G812" s="18">
        <v>12100</v>
      </c>
      <c r="H812" s="19" t="s">
        <v>416</v>
      </c>
      <c r="I812" s="20">
        <v>126694</v>
      </c>
      <c r="J812" s="20">
        <v>0</v>
      </c>
      <c r="K812" s="20">
        <v>126694</v>
      </c>
      <c r="L812" s="20">
        <v>107222</v>
      </c>
      <c r="M812" s="20">
        <v>107222</v>
      </c>
      <c r="N812" s="20">
        <v>68487.23</v>
      </c>
      <c r="O812" s="20">
        <v>68487.23</v>
      </c>
    </row>
    <row r="813" spans="1:15" x14ac:dyDescent="0.25">
      <c r="A813" s="14" t="str">
        <f>MID(Tabla1[[#This Row],[Org 2]],1,2)</f>
        <v>07</v>
      </c>
      <c r="B813" s="23" t="s">
        <v>130</v>
      </c>
      <c r="C813" s="22" t="s">
        <v>134</v>
      </c>
      <c r="D813" s="15" t="str">
        <f>VLOOKUP(Tabla1[[#This Row],[Prog.]],Hoja2!B:C,2,FALSE)</f>
        <v>Protección del medio ambiente</v>
      </c>
      <c r="E813" s="16" t="str">
        <f t="shared" si="24"/>
        <v>1</v>
      </c>
      <c r="F813" s="16" t="str">
        <f t="shared" si="25"/>
        <v>12</v>
      </c>
      <c r="G813" s="18">
        <v>12101</v>
      </c>
      <c r="H813" s="19" t="s">
        <v>417</v>
      </c>
      <c r="I813" s="20">
        <v>312364</v>
      </c>
      <c r="J813" s="20">
        <v>0</v>
      </c>
      <c r="K813" s="20">
        <v>312364</v>
      </c>
      <c r="L813" s="20">
        <v>270257</v>
      </c>
      <c r="M813" s="20">
        <v>270257</v>
      </c>
      <c r="N813" s="20">
        <v>185015.82</v>
      </c>
      <c r="O813" s="20">
        <v>185015.82</v>
      </c>
    </row>
    <row r="814" spans="1:15" x14ac:dyDescent="0.25">
      <c r="A814" s="14" t="str">
        <f>MID(Tabla1[[#This Row],[Org 2]],1,2)</f>
        <v>07</v>
      </c>
      <c r="B814" s="23" t="s">
        <v>130</v>
      </c>
      <c r="C814" s="22" t="s">
        <v>134</v>
      </c>
      <c r="D814" s="15" t="str">
        <f>VLOOKUP(Tabla1[[#This Row],[Prog.]],Hoja2!B:C,2,FALSE)</f>
        <v>Protección del medio ambiente</v>
      </c>
      <c r="E814" s="16" t="str">
        <f t="shared" si="24"/>
        <v>1</v>
      </c>
      <c r="F814" s="16" t="str">
        <f t="shared" si="25"/>
        <v>12</v>
      </c>
      <c r="G814" s="18">
        <v>12103</v>
      </c>
      <c r="H814" s="19" t="s">
        <v>418</v>
      </c>
      <c r="I814" s="20">
        <v>16380</v>
      </c>
      <c r="J814" s="20">
        <v>0</v>
      </c>
      <c r="K814" s="20">
        <v>16380</v>
      </c>
      <c r="L814" s="20">
        <v>15352</v>
      </c>
      <c r="M814" s="20">
        <v>15352</v>
      </c>
      <c r="N814" s="20">
        <v>13379.32</v>
      </c>
      <c r="O814" s="20">
        <v>13379.32</v>
      </c>
    </row>
    <row r="815" spans="1:15" x14ac:dyDescent="0.25">
      <c r="A815" s="14" t="str">
        <f>MID(Tabla1[[#This Row],[Org 2]],1,2)</f>
        <v>07</v>
      </c>
      <c r="B815" s="23" t="s">
        <v>130</v>
      </c>
      <c r="C815" s="22" t="s">
        <v>134</v>
      </c>
      <c r="D815" s="15" t="str">
        <f>VLOOKUP(Tabla1[[#This Row],[Prog.]],Hoja2!B:C,2,FALSE)</f>
        <v>Protección del medio ambiente</v>
      </c>
      <c r="E815" s="16" t="str">
        <f t="shared" si="24"/>
        <v>1</v>
      </c>
      <c r="F815" s="16" t="str">
        <f t="shared" si="25"/>
        <v>13</v>
      </c>
      <c r="G815" s="18">
        <v>13000</v>
      </c>
      <c r="H815" s="19" t="s">
        <v>410</v>
      </c>
      <c r="I815" s="20">
        <v>10591</v>
      </c>
      <c r="J815" s="20">
        <v>0</v>
      </c>
      <c r="K815" s="20">
        <v>10591</v>
      </c>
      <c r="L815" s="20">
        <v>10000</v>
      </c>
      <c r="M815" s="20">
        <v>10000</v>
      </c>
      <c r="N815" s="20">
        <v>8080.04</v>
      </c>
      <c r="O815" s="20">
        <v>8080.04</v>
      </c>
    </row>
    <row r="816" spans="1:15" x14ac:dyDescent="0.25">
      <c r="A816" s="14" t="str">
        <f>MID(Tabla1[[#This Row],[Org 2]],1,2)</f>
        <v>07</v>
      </c>
      <c r="B816" s="23" t="s">
        <v>130</v>
      </c>
      <c r="C816" s="22" t="s">
        <v>134</v>
      </c>
      <c r="D816" s="15" t="str">
        <f>VLOOKUP(Tabla1[[#This Row],[Prog.]],Hoja2!B:C,2,FALSE)</f>
        <v>Protección del medio ambiente</v>
      </c>
      <c r="E816" s="16" t="str">
        <f t="shared" si="24"/>
        <v>1</v>
      </c>
      <c r="F816" s="16" t="str">
        <f t="shared" si="25"/>
        <v>13</v>
      </c>
      <c r="G816" s="18">
        <v>13002</v>
      </c>
      <c r="H816" s="19" t="s">
        <v>419</v>
      </c>
      <c r="I816" s="20">
        <v>7882</v>
      </c>
      <c r="J816" s="20">
        <v>0</v>
      </c>
      <c r="K816" s="20">
        <v>7882</v>
      </c>
      <c r="L816" s="20">
        <v>7135.2</v>
      </c>
      <c r="M816" s="20">
        <v>7135.2</v>
      </c>
      <c r="N816" s="20">
        <v>5333.1</v>
      </c>
      <c r="O816" s="20">
        <v>5333.1</v>
      </c>
    </row>
    <row r="817" spans="1:15" x14ac:dyDescent="0.25">
      <c r="A817" s="14" t="str">
        <f>MID(Tabla1[[#This Row],[Org 2]],1,2)</f>
        <v>07</v>
      </c>
      <c r="B817" s="23" t="s">
        <v>130</v>
      </c>
      <c r="C817" s="22" t="s">
        <v>134</v>
      </c>
      <c r="D817" s="15" t="str">
        <f>VLOOKUP(Tabla1[[#This Row],[Prog.]],Hoja2!B:C,2,FALSE)</f>
        <v>Protección del medio ambiente</v>
      </c>
      <c r="E817" s="16" t="str">
        <f t="shared" si="24"/>
        <v>1</v>
      </c>
      <c r="F817" s="16" t="str">
        <f t="shared" si="25"/>
        <v>13</v>
      </c>
      <c r="G817" s="18">
        <v>131</v>
      </c>
      <c r="H817" s="19" t="s">
        <v>420</v>
      </c>
      <c r="I817" s="20">
        <v>18500</v>
      </c>
      <c r="J817" s="20">
        <v>0</v>
      </c>
      <c r="K817" s="20">
        <v>18500</v>
      </c>
      <c r="L817" s="20">
        <v>18300</v>
      </c>
      <c r="M817" s="20">
        <v>18300</v>
      </c>
      <c r="N817" s="20">
        <v>14292.2</v>
      </c>
      <c r="O817" s="20">
        <v>14292.2</v>
      </c>
    </row>
    <row r="818" spans="1:15" x14ac:dyDescent="0.25">
      <c r="A818" s="14" t="str">
        <f>MID(Tabla1[[#This Row],[Org 2]],1,2)</f>
        <v>07</v>
      </c>
      <c r="B818" s="23" t="s">
        <v>130</v>
      </c>
      <c r="C818" s="22" t="s">
        <v>134</v>
      </c>
      <c r="D818" s="15" t="str">
        <f>VLOOKUP(Tabla1[[#This Row],[Prog.]],Hoja2!B:C,2,FALSE)</f>
        <v>Protección del medio ambiente</v>
      </c>
      <c r="E818" s="16" t="str">
        <f t="shared" si="24"/>
        <v>2</v>
      </c>
      <c r="F818" s="16" t="str">
        <f t="shared" si="25"/>
        <v>20</v>
      </c>
      <c r="G818" s="18">
        <v>203</v>
      </c>
      <c r="H818" s="19" t="s">
        <v>422</v>
      </c>
      <c r="I818" s="20">
        <v>5000</v>
      </c>
      <c r="J818" s="20">
        <v>0</v>
      </c>
      <c r="K818" s="20">
        <v>5000</v>
      </c>
      <c r="L818" s="20">
        <v>4554.95</v>
      </c>
      <c r="M818" s="20">
        <v>4554.95</v>
      </c>
      <c r="N818" s="20">
        <v>810.55</v>
      </c>
      <c r="O818" s="20">
        <v>810.55</v>
      </c>
    </row>
    <row r="819" spans="1:15" x14ac:dyDescent="0.25">
      <c r="A819" s="14" t="str">
        <f>MID(Tabla1[[#This Row],[Org 2]],1,2)</f>
        <v>07</v>
      </c>
      <c r="B819" s="23" t="s">
        <v>130</v>
      </c>
      <c r="C819" s="22" t="s">
        <v>134</v>
      </c>
      <c r="D819" s="15" t="str">
        <f>VLOOKUP(Tabla1[[#This Row],[Prog.]],Hoja2!B:C,2,FALSE)</f>
        <v>Protección del medio ambiente</v>
      </c>
      <c r="E819" s="16" t="str">
        <f t="shared" si="24"/>
        <v>2</v>
      </c>
      <c r="F819" s="16" t="str">
        <f t="shared" si="25"/>
        <v>21</v>
      </c>
      <c r="G819" s="18">
        <v>213</v>
      </c>
      <c r="H819" s="19" t="s">
        <v>425</v>
      </c>
      <c r="I819" s="20">
        <v>28000</v>
      </c>
      <c r="J819" s="20">
        <v>0</v>
      </c>
      <c r="K819" s="20">
        <v>28000</v>
      </c>
      <c r="L819" s="20">
        <v>23869.91</v>
      </c>
      <c r="M819" s="20">
        <v>23869.91</v>
      </c>
      <c r="N819" s="20">
        <v>7324.13</v>
      </c>
      <c r="O819" s="20">
        <v>7324.13</v>
      </c>
    </row>
    <row r="820" spans="1:15" x14ac:dyDescent="0.25">
      <c r="A820" s="14" t="str">
        <f>MID(Tabla1[[#This Row],[Org 2]],1,2)</f>
        <v>07</v>
      </c>
      <c r="B820" s="23" t="s">
        <v>130</v>
      </c>
      <c r="C820" s="22" t="s">
        <v>134</v>
      </c>
      <c r="D820" s="15" t="str">
        <f>VLOOKUP(Tabla1[[#This Row],[Prog.]],Hoja2!B:C,2,FALSE)</f>
        <v>Protección del medio ambiente</v>
      </c>
      <c r="E820" s="16" t="str">
        <f t="shared" si="24"/>
        <v>2</v>
      </c>
      <c r="F820" s="16" t="str">
        <f t="shared" si="25"/>
        <v>21</v>
      </c>
      <c r="G820" s="18">
        <v>214</v>
      </c>
      <c r="H820" s="19" t="s">
        <v>426</v>
      </c>
      <c r="I820" s="20">
        <v>2000</v>
      </c>
      <c r="J820" s="20">
        <v>0</v>
      </c>
      <c r="K820" s="20">
        <v>2000</v>
      </c>
      <c r="L820" s="20">
        <v>0</v>
      </c>
      <c r="M820" s="20">
        <v>0</v>
      </c>
      <c r="N820" s="20">
        <v>0</v>
      </c>
      <c r="O820" s="20">
        <v>0</v>
      </c>
    </row>
    <row r="821" spans="1:15" x14ac:dyDescent="0.25">
      <c r="A821" s="14" t="str">
        <f>MID(Tabla1[[#This Row],[Org 2]],1,2)</f>
        <v>07</v>
      </c>
      <c r="B821" s="23" t="s">
        <v>130</v>
      </c>
      <c r="C821" s="22" t="s">
        <v>134</v>
      </c>
      <c r="D821" s="15" t="str">
        <f>VLOOKUP(Tabla1[[#This Row],[Prog.]],Hoja2!B:C,2,FALSE)</f>
        <v>Protección del medio ambiente</v>
      </c>
      <c r="E821" s="16" t="str">
        <f t="shared" si="24"/>
        <v>2</v>
      </c>
      <c r="F821" s="16" t="str">
        <f t="shared" si="25"/>
        <v>22</v>
      </c>
      <c r="G821" s="18">
        <v>22100</v>
      </c>
      <c r="H821" s="19" t="s">
        <v>429</v>
      </c>
      <c r="I821" s="20">
        <v>25000</v>
      </c>
      <c r="J821" s="20">
        <v>0</v>
      </c>
      <c r="K821" s="20">
        <v>25000</v>
      </c>
      <c r="L821" s="20">
        <v>25000</v>
      </c>
      <c r="M821" s="20">
        <v>25000</v>
      </c>
      <c r="N821" s="20">
        <v>12605.73</v>
      </c>
      <c r="O821" s="20">
        <v>12605.73</v>
      </c>
    </row>
    <row r="822" spans="1:15" x14ac:dyDescent="0.25">
      <c r="A822" s="14" t="str">
        <f>MID(Tabla1[[#This Row],[Org 2]],1,2)</f>
        <v>07</v>
      </c>
      <c r="B822" s="23" t="s">
        <v>130</v>
      </c>
      <c r="C822" s="22" t="s">
        <v>134</v>
      </c>
      <c r="D822" s="15" t="str">
        <f>VLOOKUP(Tabla1[[#This Row],[Prog.]],Hoja2!B:C,2,FALSE)</f>
        <v>Protección del medio ambiente</v>
      </c>
      <c r="E822" s="16" t="str">
        <f t="shared" si="24"/>
        <v>2</v>
      </c>
      <c r="F822" s="16" t="str">
        <f t="shared" si="25"/>
        <v>22</v>
      </c>
      <c r="G822" s="18">
        <v>22101</v>
      </c>
      <c r="H822" s="19" t="s">
        <v>507</v>
      </c>
      <c r="I822" s="20">
        <v>500</v>
      </c>
      <c r="J822" s="20">
        <v>0</v>
      </c>
      <c r="K822" s="20">
        <v>500</v>
      </c>
      <c r="L822" s="20">
        <v>0</v>
      </c>
      <c r="M822" s="20">
        <v>0</v>
      </c>
      <c r="N822" s="20">
        <v>0</v>
      </c>
      <c r="O822" s="20">
        <v>0</v>
      </c>
    </row>
    <row r="823" spans="1:15" x14ac:dyDescent="0.25">
      <c r="A823" s="14" t="str">
        <f>MID(Tabla1[[#This Row],[Org 2]],1,2)</f>
        <v>07</v>
      </c>
      <c r="B823" s="23" t="s">
        <v>130</v>
      </c>
      <c r="C823" s="22" t="s">
        <v>134</v>
      </c>
      <c r="D823" s="15" t="str">
        <f>VLOOKUP(Tabla1[[#This Row],[Prog.]],Hoja2!B:C,2,FALSE)</f>
        <v>Protección del medio ambiente</v>
      </c>
      <c r="E823" s="16" t="str">
        <f t="shared" si="24"/>
        <v>2</v>
      </c>
      <c r="F823" s="16" t="str">
        <f t="shared" si="25"/>
        <v>22</v>
      </c>
      <c r="G823" s="18">
        <v>22103</v>
      </c>
      <c r="H823" s="19" t="s">
        <v>491</v>
      </c>
      <c r="I823" s="20">
        <v>1200</v>
      </c>
      <c r="J823" s="20">
        <v>0</v>
      </c>
      <c r="K823" s="20">
        <v>1200</v>
      </c>
      <c r="L823" s="20">
        <v>1000</v>
      </c>
      <c r="M823" s="20">
        <v>1000</v>
      </c>
      <c r="N823" s="20">
        <v>165.45</v>
      </c>
      <c r="O823" s="20">
        <v>165.45</v>
      </c>
    </row>
    <row r="824" spans="1:15" x14ac:dyDescent="0.25">
      <c r="A824" s="14" t="str">
        <f>MID(Tabla1[[#This Row],[Org 2]],1,2)</f>
        <v>07</v>
      </c>
      <c r="B824" s="23" t="s">
        <v>130</v>
      </c>
      <c r="C824" s="22" t="s">
        <v>134</v>
      </c>
      <c r="D824" s="15" t="str">
        <f>VLOOKUP(Tabla1[[#This Row],[Prog.]],Hoja2!B:C,2,FALSE)</f>
        <v>Protección del medio ambiente</v>
      </c>
      <c r="E824" s="16" t="str">
        <f t="shared" si="24"/>
        <v>2</v>
      </c>
      <c r="F824" s="16" t="str">
        <f t="shared" si="25"/>
        <v>22</v>
      </c>
      <c r="G824" s="18">
        <v>22104</v>
      </c>
      <c r="H824" s="19" t="s">
        <v>488</v>
      </c>
      <c r="I824" s="20">
        <v>1000</v>
      </c>
      <c r="J824" s="20">
        <v>0</v>
      </c>
      <c r="K824" s="20">
        <v>1000</v>
      </c>
      <c r="L824" s="20">
        <v>1000</v>
      </c>
      <c r="M824" s="20">
        <v>0</v>
      </c>
      <c r="N824" s="20">
        <v>0</v>
      </c>
      <c r="O824" s="20">
        <v>0</v>
      </c>
    </row>
    <row r="825" spans="1:15" x14ac:dyDescent="0.25">
      <c r="A825" s="14" t="str">
        <f>MID(Tabla1[[#This Row],[Org 2]],1,2)</f>
        <v>07</v>
      </c>
      <c r="B825" s="23" t="s">
        <v>130</v>
      </c>
      <c r="C825" s="22" t="s">
        <v>134</v>
      </c>
      <c r="D825" s="15" t="str">
        <f>VLOOKUP(Tabla1[[#This Row],[Prog.]],Hoja2!B:C,2,FALSE)</f>
        <v>Protección del medio ambiente</v>
      </c>
      <c r="E825" s="16" t="str">
        <f t="shared" si="24"/>
        <v>2</v>
      </c>
      <c r="F825" s="16" t="str">
        <f t="shared" si="25"/>
        <v>22</v>
      </c>
      <c r="G825" s="18">
        <v>22112</v>
      </c>
      <c r="H825" s="19" t="s">
        <v>430</v>
      </c>
      <c r="I825" s="20">
        <v>37000</v>
      </c>
      <c r="J825" s="20">
        <v>0</v>
      </c>
      <c r="K825" s="20">
        <v>37000</v>
      </c>
      <c r="L825" s="20">
        <v>25425.43</v>
      </c>
      <c r="M825" s="20">
        <v>21020.51</v>
      </c>
      <c r="N825" s="20">
        <v>13382.48</v>
      </c>
      <c r="O825" s="20">
        <v>12093.83</v>
      </c>
    </row>
    <row r="826" spans="1:15" x14ac:dyDescent="0.25">
      <c r="A826" s="14" t="str">
        <f>MID(Tabla1[[#This Row],[Org 2]],1,2)</f>
        <v>07</v>
      </c>
      <c r="B826" s="23" t="s">
        <v>130</v>
      </c>
      <c r="C826" s="22" t="s">
        <v>134</v>
      </c>
      <c r="D826" s="15" t="str">
        <f>VLOOKUP(Tabla1[[#This Row],[Prog.]],Hoja2!B:C,2,FALSE)</f>
        <v>Protección del medio ambiente</v>
      </c>
      <c r="E826" s="16" t="str">
        <f t="shared" si="24"/>
        <v>2</v>
      </c>
      <c r="F826" s="16" t="str">
        <f t="shared" si="25"/>
        <v>22</v>
      </c>
      <c r="G826" s="18">
        <v>22199</v>
      </c>
      <c r="H826" s="19" t="s">
        <v>431</v>
      </c>
      <c r="I826" s="20">
        <v>21000</v>
      </c>
      <c r="J826" s="20">
        <v>0</v>
      </c>
      <c r="K826" s="20">
        <v>21000</v>
      </c>
      <c r="L826" s="20">
        <v>17656.91</v>
      </c>
      <c r="M826" s="20">
        <v>15081.53</v>
      </c>
      <c r="N826" s="20">
        <v>13399.14</v>
      </c>
      <c r="O826" s="20">
        <v>13399.14</v>
      </c>
    </row>
    <row r="827" spans="1:15" x14ac:dyDescent="0.25">
      <c r="A827" s="14" t="str">
        <f>MID(Tabla1[[#This Row],[Org 2]],1,2)</f>
        <v>07</v>
      </c>
      <c r="B827" s="23" t="s">
        <v>130</v>
      </c>
      <c r="C827" s="22" t="s">
        <v>134</v>
      </c>
      <c r="D827" s="15" t="str">
        <f>VLOOKUP(Tabla1[[#This Row],[Prog.]],Hoja2!B:C,2,FALSE)</f>
        <v>Protección del medio ambiente</v>
      </c>
      <c r="E827" s="16" t="str">
        <f t="shared" si="24"/>
        <v>2</v>
      </c>
      <c r="F827" s="16" t="str">
        <f t="shared" si="25"/>
        <v>22</v>
      </c>
      <c r="G827" s="18">
        <v>223</v>
      </c>
      <c r="H827" s="19" t="s">
        <v>482</v>
      </c>
      <c r="I827" s="20">
        <v>2000</v>
      </c>
      <c r="J827" s="20">
        <v>0</v>
      </c>
      <c r="K827" s="20">
        <v>2000</v>
      </c>
      <c r="L827" s="20">
        <v>605</v>
      </c>
      <c r="M827" s="20">
        <v>605</v>
      </c>
      <c r="N827" s="20">
        <v>339.81</v>
      </c>
      <c r="O827" s="20">
        <v>339.81</v>
      </c>
    </row>
    <row r="828" spans="1:15" x14ac:dyDescent="0.25">
      <c r="A828" s="14" t="str">
        <f>MID(Tabla1[[#This Row],[Org 2]],1,2)</f>
        <v>07</v>
      </c>
      <c r="B828" s="23" t="s">
        <v>130</v>
      </c>
      <c r="C828" s="22" t="s">
        <v>134</v>
      </c>
      <c r="D828" s="15" t="str">
        <f>VLOOKUP(Tabla1[[#This Row],[Prog.]],Hoja2!B:C,2,FALSE)</f>
        <v>Protección del medio ambiente</v>
      </c>
      <c r="E828" s="16" t="str">
        <f t="shared" si="24"/>
        <v>2</v>
      </c>
      <c r="F828" s="16" t="str">
        <f t="shared" si="25"/>
        <v>22</v>
      </c>
      <c r="G828" s="18">
        <v>224</v>
      </c>
      <c r="H828" s="19" t="s">
        <v>432</v>
      </c>
      <c r="I828" s="20">
        <v>2000</v>
      </c>
      <c r="J828" s="20">
        <v>0</v>
      </c>
      <c r="K828" s="20">
        <v>2000</v>
      </c>
      <c r="L828" s="20">
        <v>0</v>
      </c>
      <c r="M828" s="20">
        <v>0</v>
      </c>
      <c r="N828" s="20">
        <v>0</v>
      </c>
      <c r="O828" s="20">
        <v>0</v>
      </c>
    </row>
    <row r="829" spans="1:15" x14ac:dyDescent="0.25">
      <c r="A829" s="14" t="str">
        <f>MID(Tabla1[[#This Row],[Org 2]],1,2)</f>
        <v>07</v>
      </c>
      <c r="B829" s="23" t="s">
        <v>130</v>
      </c>
      <c r="C829" s="22" t="s">
        <v>134</v>
      </c>
      <c r="D829" s="15" t="str">
        <f>VLOOKUP(Tabla1[[#This Row],[Prog.]],Hoja2!B:C,2,FALSE)</f>
        <v>Protección del medio ambiente</v>
      </c>
      <c r="E829" s="16" t="str">
        <f t="shared" si="24"/>
        <v>2</v>
      </c>
      <c r="F829" s="16" t="str">
        <f t="shared" si="25"/>
        <v>22</v>
      </c>
      <c r="G829" s="18">
        <v>225</v>
      </c>
      <c r="H829" s="19" t="s">
        <v>433</v>
      </c>
      <c r="I829" s="20">
        <v>18000</v>
      </c>
      <c r="J829" s="20">
        <v>0</v>
      </c>
      <c r="K829" s="20">
        <v>18000</v>
      </c>
      <c r="L829" s="20">
        <v>0</v>
      </c>
      <c r="M829" s="20">
        <v>0</v>
      </c>
      <c r="N829" s="20">
        <v>0</v>
      </c>
      <c r="O829" s="20">
        <v>0</v>
      </c>
    </row>
    <row r="830" spans="1:15" x14ac:dyDescent="0.25">
      <c r="A830" s="14" t="str">
        <f>MID(Tabla1[[#This Row],[Org 2]],1,2)</f>
        <v>07</v>
      </c>
      <c r="B830" s="23" t="s">
        <v>130</v>
      </c>
      <c r="C830" s="22" t="s">
        <v>134</v>
      </c>
      <c r="D830" s="15" t="str">
        <f>VLOOKUP(Tabla1[[#This Row],[Prog.]],Hoja2!B:C,2,FALSE)</f>
        <v>Protección del medio ambiente</v>
      </c>
      <c r="E830" s="16" t="str">
        <f t="shared" si="24"/>
        <v>2</v>
      </c>
      <c r="F830" s="16" t="str">
        <f t="shared" si="25"/>
        <v>22</v>
      </c>
      <c r="G830" s="18">
        <v>22602</v>
      </c>
      <c r="H830" s="19" t="s">
        <v>434</v>
      </c>
      <c r="I830" s="20">
        <v>5000</v>
      </c>
      <c r="J830" s="20">
        <v>0</v>
      </c>
      <c r="K830" s="20">
        <v>5000</v>
      </c>
      <c r="L830" s="20">
        <v>0</v>
      </c>
      <c r="M830" s="20">
        <v>0</v>
      </c>
      <c r="N830" s="20">
        <v>0</v>
      </c>
      <c r="O830" s="20">
        <v>0</v>
      </c>
    </row>
    <row r="831" spans="1:15" x14ac:dyDescent="0.25">
      <c r="A831" s="14" t="str">
        <f>MID(Tabla1[[#This Row],[Org 2]],1,2)</f>
        <v>07</v>
      </c>
      <c r="B831" s="23" t="s">
        <v>130</v>
      </c>
      <c r="C831" s="22" t="s">
        <v>134</v>
      </c>
      <c r="D831" s="15" t="str">
        <f>VLOOKUP(Tabla1[[#This Row],[Prog.]],Hoja2!B:C,2,FALSE)</f>
        <v>Protección del medio ambiente</v>
      </c>
      <c r="E831" s="16" t="str">
        <f t="shared" si="24"/>
        <v>2</v>
      </c>
      <c r="F831" s="16" t="str">
        <f t="shared" si="25"/>
        <v>22</v>
      </c>
      <c r="G831" s="18">
        <v>22603</v>
      </c>
      <c r="H831" s="19" t="s">
        <v>561</v>
      </c>
      <c r="I831" s="20">
        <v>1000</v>
      </c>
      <c r="J831" s="20">
        <v>0</v>
      </c>
      <c r="K831" s="20">
        <v>1000</v>
      </c>
      <c r="L831" s="20">
        <v>0</v>
      </c>
      <c r="M831" s="20">
        <v>0</v>
      </c>
      <c r="N831" s="20">
        <v>0</v>
      </c>
      <c r="O831" s="20">
        <v>0</v>
      </c>
    </row>
    <row r="832" spans="1:15" x14ac:dyDescent="0.25">
      <c r="A832" s="14" t="str">
        <f>MID(Tabla1[[#This Row],[Org 2]],1,2)</f>
        <v>07</v>
      </c>
      <c r="B832" s="23" t="s">
        <v>130</v>
      </c>
      <c r="C832" s="22" t="s">
        <v>134</v>
      </c>
      <c r="D832" s="15" t="str">
        <f>VLOOKUP(Tabla1[[#This Row],[Prog.]],Hoja2!B:C,2,FALSE)</f>
        <v>Protección del medio ambiente</v>
      </c>
      <c r="E832" s="16" t="str">
        <f t="shared" si="24"/>
        <v>2</v>
      </c>
      <c r="F832" s="16" t="str">
        <f t="shared" si="25"/>
        <v>22</v>
      </c>
      <c r="G832" s="18">
        <v>22700</v>
      </c>
      <c r="H832" s="19" t="s">
        <v>438</v>
      </c>
      <c r="I832" s="20">
        <v>2500</v>
      </c>
      <c r="J832" s="20">
        <v>0</v>
      </c>
      <c r="K832" s="20">
        <v>2500</v>
      </c>
      <c r="L832" s="20">
        <v>0</v>
      </c>
      <c r="M832" s="20">
        <v>0</v>
      </c>
      <c r="N832" s="20">
        <v>0</v>
      </c>
      <c r="O832" s="20">
        <v>0</v>
      </c>
    </row>
    <row r="833" spans="1:15" x14ac:dyDescent="0.25">
      <c r="A833" s="14" t="str">
        <f>MID(Tabla1[[#This Row],[Org 2]],1,2)</f>
        <v>07</v>
      </c>
      <c r="B833" s="23" t="s">
        <v>130</v>
      </c>
      <c r="C833" s="22" t="s">
        <v>134</v>
      </c>
      <c r="D833" s="15" t="str">
        <f>VLOOKUP(Tabla1[[#This Row],[Prog.]],Hoja2!B:C,2,FALSE)</f>
        <v>Protección del medio ambiente</v>
      </c>
      <c r="E833" s="16" t="str">
        <f t="shared" si="24"/>
        <v>2</v>
      </c>
      <c r="F833" s="16" t="str">
        <f t="shared" si="25"/>
        <v>22</v>
      </c>
      <c r="G833" s="18">
        <v>22706</v>
      </c>
      <c r="H833" s="19" t="s">
        <v>439</v>
      </c>
      <c r="I833" s="20">
        <v>47000</v>
      </c>
      <c r="J833" s="20">
        <v>0</v>
      </c>
      <c r="K833" s="20">
        <v>47000</v>
      </c>
      <c r="L833" s="20">
        <v>41754.800000000003</v>
      </c>
      <c r="M833" s="20">
        <v>41754.800000000003</v>
      </c>
      <c r="N833" s="20">
        <v>6858.28</v>
      </c>
      <c r="O833" s="20">
        <v>6858.28</v>
      </c>
    </row>
    <row r="834" spans="1:15" x14ac:dyDescent="0.25">
      <c r="A834" s="14" t="str">
        <f>MID(Tabla1[[#This Row],[Org 2]],1,2)</f>
        <v>07</v>
      </c>
      <c r="B834" s="23" t="s">
        <v>130</v>
      </c>
      <c r="C834" s="22" t="s">
        <v>134</v>
      </c>
      <c r="D834" s="15" t="str">
        <f>VLOOKUP(Tabla1[[#This Row],[Prog.]],Hoja2!B:C,2,FALSE)</f>
        <v>Protección del medio ambiente</v>
      </c>
      <c r="E834" s="16" t="str">
        <f t="shared" ref="E834:E897" si="26">LEFT(G834,1)</f>
        <v>2</v>
      </c>
      <c r="F834" s="16" t="str">
        <f t="shared" ref="F834:F897" si="27">LEFT(G834,2)</f>
        <v>22</v>
      </c>
      <c r="G834" s="18">
        <v>22799</v>
      </c>
      <c r="H834" s="19" t="s">
        <v>440</v>
      </c>
      <c r="I834" s="20">
        <v>100000</v>
      </c>
      <c r="J834" s="20">
        <v>-16700</v>
      </c>
      <c r="K834" s="20">
        <v>83300</v>
      </c>
      <c r="L834" s="20">
        <v>86751.4</v>
      </c>
      <c r="M834" s="20">
        <v>86751.4</v>
      </c>
      <c r="N834" s="20">
        <v>54565.63</v>
      </c>
      <c r="O834" s="20">
        <v>37867.629999999997</v>
      </c>
    </row>
    <row r="835" spans="1:15" x14ac:dyDescent="0.25">
      <c r="A835" s="14" t="str">
        <f>MID(Tabla1[[#This Row],[Org 2]],1,2)</f>
        <v>07</v>
      </c>
      <c r="B835" s="23" t="s">
        <v>130</v>
      </c>
      <c r="C835" s="22" t="s">
        <v>134</v>
      </c>
      <c r="D835" s="15" t="str">
        <f>VLOOKUP(Tabla1[[#This Row],[Prog.]],Hoja2!B:C,2,FALSE)</f>
        <v>Protección del medio ambiente</v>
      </c>
      <c r="E835" s="16" t="str">
        <f t="shared" si="26"/>
        <v>2</v>
      </c>
      <c r="F835" s="16" t="str">
        <f t="shared" si="27"/>
        <v>23</v>
      </c>
      <c r="G835" s="18">
        <v>23020</v>
      </c>
      <c r="H835" s="19" t="s">
        <v>441</v>
      </c>
      <c r="I835" s="20">
        <v>2000</v>
      </c>
      <c r="J835" s="20">
        <v>0</v>
      </c>
      <c r="K835" s="20">
        <v>2000</v>
      </c>
      <c r="L835" s="20">
        <v>412</v>
      </c>
      <c r="M835" s="20">
        <v>412</v>
      </c>
      <c r="N835" s="20">
        <v>412</v>
      </c>
      <c r="O835" s="20">
        <v>412</v>
      </c>
    </row>
    <row r="836" spans="1:15" x14ac:dyDescent="0.25">
      <c r="A836" s="14" t="str">
        <f>MID(Tabla1[[#This Row],[Org 2]],1,2)</f>
        <v>07</v>
      </c>
      <c r="B836" s="23" t="s">
        <v>130</v>
      </c>
      <c r="C836" s="22" t="s">
        <v>134</v>
      </c>
      <c r="D836" s="15" t="str">
        <f>VLOOKUP(Tabla1[[#This Row],[Prog.]],Hoja2!B:C,2,FALSE)</f>
        <v>Protección del medio ambiente</v>
      </c>
      <c r="E836" s="16" t="str">
        <f t="shared" si="26"/>
        <v>2</v>
      </c>
      <c r="F836" s="16" t="str">
        <f t="shared" si="27"/>
        <v>23</v>
      </c>
      <c r="G836" s="18">
        <v>23120</v>
      </c>
      <c r="H836" s="19" t="s">
        <v>442</v>
      </c>
      <c r="I836" s="20">
        <v>2000</v>
      </c>
      <c r="J836" s="20">
        <v>0</v>
      </c>
      <c r="K836" s="20">
        <v>2000</v>
      </c>
      <c r="L836" s="20">
        <v>254.88</v>
      </c>
      <c r="M836" s="20">
        <v>254.88</v>
      </c>
      <c r="N836" s="20">
        <v>254.88</v>
      </c>
      <c r="O836" s="20">
        <v>254.88</v>
      </c>
    </row>
    <row r="837" spans="1:15" x14ac:dyDescent="0.25">
      <c r="A837" s="14" t="str">
        <f>MID(Tabla1[[#This Row],[Org 2]],1,2)</f>
        <v>07</v>
      </c>
      <c r="B837" s="23" t="s">
        <v>130</v>
      </c>
      <c r="C837" s="22" t="s">
        <v>134</v>
      </c>
      <c r="D837" s="15" t="str">
        <f>VLOOKUP(Tabla1[[#This Row],[Prog.]],Hoja2!B:C,2,FALSE)</f>
        <v>Protección del medio ambiente</v>
      </c>
      <c r="E837" s="16" t="str">
        <f t="shared" si="26"/>
        <v>4</v>
      </c>
      <c r="F837" s="16" t="str">
        <f t="shared" si="27"/>
        <v>48</v>
      </c>
      <c r="G837" s="18">
        <v>48999</v>
      </c>
      <c r="H837" s="19" t="s">
        <v>486</v>
      </c>
      <c r="I837" s="20">
        <v>2500</v>
      </c>
      <c r="J837" s="20">
        <v>0</v>
      </c>
      <c r="K837" s="20">
        <v>2500</v>
      </c>
      <c r="L837" s="20">
        <v>2300</v>
      </c>
      <c r="M837" s="20">
        <v>2300</v>
      </c>
      <c r="N837" s="20">
        <v>2300</v>
      </c>
      <c r="O837" s="20">
        <v>2300</v>
      </c>
    </row>
    <row r="838" spans="1:15" x14ac:dyDescent="0.25">
      <c r="A838" s="14" t="str">
        <f>MID(Tabla1[[#This Row],[Org 2]],1,2)</f>
        <v>07</v>
      </c>
      <c r="B838" s="23" t="s">
        <v>130</v>
      </c>
      <c r="C838" s="22" t="s">
        <v>134</v>
      </c>
      <c r="D838" s="15" t="str">
        <f>VLOOKUP(Tabla1[[#This Row],[Prog.]],Hoja2!B:C,2,FALSE)</f>
        <v>Protección del medio ambiente</v>
      </c>
      <c r="E838" s="16" t="str">
        <f t="shared" si="26"/>
        <v>6</v>
      </c>
      <c r="F838" s="16" t="str">
        <f t="shared" si="27"/>
        <v>63</v>
      </c>
      <c r="G838" s="18">
        <v>633</v>
      </c>
      <c r="H838" s="19" t="s">
        <v>478</v>
      </c>
      <c r="I838" s="20">
        <v>435841</v>
      </c>
      <c r="J838" s="20">
        <v>16700</v>
      </c>
      <c r="K838" s="20">
        <v>452541</v>
      </c>
      <c r="L838" s="20">
        <v>452228.09</v>
      </c>
      <c r="M838" s="20">
        <v>452228.09</v>
      </c>
      <c r="N838" s="20">
        <v>254240</v>
      </c>
      <c r="O838" s="20">
        <v>217920</v>
      </c>
    </row>
    <row r="839" spans="1:15" x14ac:dyDescent="0.25">
      <c r="A839" s="14" t="str">
        <f>MID(Tabla1[[#This Row],[Org 2]],1,2)</f>
        <v>08</v>
      </c>
      <c r="B839" s="22" t="s">
        <v>135</v>
      </c>
      <c r="C839" s="22" t="s">
        <v>136</v>
      </c>
      <c r="D839" s="15" t="str">
        <f>VLOOKUP(Tabla1[[#This Row],[Prog.]],Hoja2!B:C,2,FALSE)</f>
        <v>Dirección del área de tráfico y movilidad</v>
      </c>
      <c r="E839" s="16" t="str">
        <f t="shared" si="26"/>
        <v>1</v>
      </c>
      <c r="F839" s="16" t="str">
        <f t="shared" si="27"/>
        <v>12</v>
      </c>
      <c r="G839" s="18">
        <v>12000</v>
      </c>
      <c r="H839" s="19" t="s">
        <v>411</v>
      </c>
      <c r="I839" s="20">
        <v>108626</v>
      </c>
      <c r="J839" s="20">
        <v>0</v>
      </c>
      <c r="K839" s="20">
        <v>108626</v>
      </c>
      <c r="L839" s="20">
        <v>90000</v>
      </c>
      <c r="M839" s="20">
        <v>90000</v>
      </c>
      <c r="N839" s="20">
        <v>64379.81</v>
      </c>
      <c r="O839" s="20">
        <v>64379.81</v>
      </c>
    </row>
    <row r="840" spans="1:15" x14ac:dyDescent="0.25">
      <c r="A840" s="14" t="str">
        <f>MID(Tabla1[[#This Row],[Org 2]],1,2)</f>
        <v>08</v>
      </c>
      <c r="B840" s="22" t="s">
        <v>135</v>
      </c>
      <c r="C840" s="22" t="s">
        <v>136</v>
      </c>
      <c r="D840" s="15" t="str">
        <f>VLOOKUP(Tabla1[[#This Row],[Prog.]],Hoja2!B:C,2,FALSE)</f>
        <v>Dirección del área de tráfico y movilidad</v>
      </c>
      <c r="E840" s="16" t="str">
        <f t="shared" si="26"/>
        <v>1</v>
      </c>
      <c r="F840" s="16" t="str">
        <f t="shared" si="27"/>
        <v>12</v>
      </c>
      <c r="G840" s="18">
        <v>12001</v>
      </c>
      <c r="H840" s="19" t="s">
        <v>412</v>
      </c>
      <c r="I840" s="20">
        <v>0</v>
      </c>
      <c r="J840" s="20">
        <v>0</v>
      </c>
      <c r="K840" s="20">
        <v>0</v>
      </c>
      <c r="L840" s="20">
        <v>17000</v>
      </c>
      <c r="M840" s="20">
        <v>17000</v>
      </c>
      <c r="N840" s="20">
        <v>10470.99</v>
      </c>
      <c r="O840" s="20">
        <v>10470.99</v>
      </c>
    </row>
    <row r="841" spans="1:15" x14ac:dyDescent="0.25">
      <c r="A841" s="14" t="str">
        <f>MID(Tabla1[[#This Row],[Org 2]],1,2)</f>
        <v>08</v>
      </c>
      <c r="B841" s="22" t="s">
        <v>135</v>
      </c>
      <c r="C841" s="22" t="s">
        <v>136</v>
      </c>
      <c r="D841" s="15" t="str">
        <f>VLOOKUP(Tabla1[[#This Row],[Prog.]],Hoja2!B:C,2,FALSE)</f>
        <v>Dirección del área de tráfico y movilidad</v>
      </c>
      <c r="E841" s="16" t="str">
        <f t="shared" si="26"/>
        <v>1</v>
      </c>
      <c r="F841" s="16" t="str">
        <f t="shared" si="27"/>
        <v>12</v>
      </c>
      <c r="G841" s="18">
        <v>12003</v>
      </c>
      <c r="H841" s="19" t="s">
        <v>413</v>
      </c>
      <c r="I841" s="20">
        <v>36545</v>
      </c>
      <c r="J841" s="20">
        <v>0</v>
      </c>
      <c r="K841" s="20">
        <v>36545</v>
      </c>
      <c r="L841" s="20">
        <v>36000</v>
      </c>
      <c r="M841" s="20">
        <v>36000</v>
      </c>
      <c r="N841" s="20">
        <v>23950.38</v>
      </c>
      <c r="O841" s="20">
        <v>23950.38</v>
      </c>
    </row>
    <row r="842" spans="1:15" x14ac:dyDescent="0.25">
      <c r="A842" s="14" t="str">
        <f>MID(Tabla1[[#This Row],[Org 2]],1,2)</f>
        <v>08</v>
      </c>
      <c r="B842" s="22" t="s">
        <v>135</v>
      </c>
      <c r="C842" s="22" t="s">
        <v>136</v>
      </c>
      <c r="D842" s="15" t="str">
        <f>VLOOKUP(Tabla1[[#This Row],[Prog.]],Hoja2!B:C,2,FALSE)</f>
        <v>Dirección del área de tráfico y movilidad</v>
      </c>
      <c r="E842" s="16" t="str">
        <f t="shared" si="26"/>
        <v>1</v>
      </c>
      <c r="F842" s="16" t="str">
        <f t="shared" si="27"/>
        <v>12</v>
      </c>
      <c r="G842" s="18">
        <v>12004</v>
      </c>
      <c r="H842" s="19" t="s">
        <v>414</v>
      </c>
      <c r="I842" s="20">
        <v>30977</v>
      </c>
      <c r="J842" s="20">
        <v>0</v>
      </c>
      <c r="K842" s="20">
        <v>30977</v>
      </c>
      <c r="L842" s="20">
        <v>15000</v>
      </c>
      <c r="M842" s="20">
        <v>15000</v>
      </c>
      <c r="N842" s="20">
        <v>13478.78</v>
      </c>
      <c r="O842" s="20">
        <v>13478.78</v>
      </c>
    </row>
    <row r="843" spans="1:15" x14ac:dyDescent="0.25">
      <c r="A843" s="14" t="str">
        <f>MID(Tabla1[[#This Row],[Org 2]],1,2)</f>
        <v>08</v>
      </c>
      <c r="B843" s="22" t="s">
        <v>135</v>
      </c>
      <c r="C843" s="22" t="s">
        <v>136</v>
      </c>
      <c r="D843" s="15" t="str">
        <f>VLOOKUP(Tabla1[[#This Row],[Prog.]],Hoja2!B:C,2,FALSE)</f>
        <v>Dirección del área de tráfico y movilidad</v>
      </c>
      <c r="E843" s="16" t="str">
        <f t="shared" si="26"/>
        <v>1</v>
      </c>
      <c r="F843" s="16" t="str">
        <f t="shared" si="27"/>
        <v>12</v>
      </c>
      <c r="G843" s="18">
        <v>12006</v>
      </c>
      <c r="H843" s="19" t="s">
        <v>415</v>
      </c>
      <c r="I843" s="20">
        <v>43668</v>
      </c>
      <c r="J843" s="20">
        <v>0</v>
      </c>
      <c r="K843" s="20">
        <v>43668</v>
      </c>
      <c r="L843" s="20">
        <v>43000</v>
      </c>
      <c r="M843" s="20">
        <v>43000</v>
      </c>
      <c r="N843" s="20">
        <v>31178.03</v>
      </c>
      <c r="O843" s="20">
        <v>31178.03</v>
      </c>
    </row>
    <row r="844" spans="1:15" x14ac:dyDescent="0.25">
      <c r="A844" s="14" t="str">
        <f>MID(Tabla1[[#This Row],[Org 2]],1,2)</f>
        <v>08</v>
      </c>
      <c r="B844" s="22" t="s">
        <v>135</v>
      </c>
      <c r="C844" s="22" t="s">
        <v>136</v>
      </c>
      <c r="D844" s="15" t="str">
        <f>VLOOKUP(Tabla1[[#This Row],[Prog.]],Hoja2!B:C,2,FALSE)</f>
        <v>Dirección del área de tráfico y movilidad</v>
      </c>
      <c r="E844" s="16" t="str">
        <f t="shared" si="26"/>
        <v>1</v>
      </c>
      <c r="F844" s="16" t="str">
        <f t="shared" si="27"/>
        <v>12</v>
      </c>
      <c r="G844" s="18">
        <v>12100</v>
      </c>
      <c r="H844" s="19" t="s">
        <v>416</v>
      </c>
      <c r="I844" s="20">
        <v>125625</v>
      </c>
      <c r="J844" s="20">
        <v>0</v>
      </c>
      <c r="K844" s="20">
        <v>125625</v>
      </c>
      <c r="L844" s="20">
        <v>90000</v>
      </c>
      <c r="M844" s="20">
        <v>90000</v>
      </c>
      <c r="N844" s="20">
        <v>79465.759999999995</v>
      </c>
      <c r="O844" s="20">
        <v>79465.759999999995</v>
      </c>
    </row>
    <row r="845" spans="1:15" x14ac:dyDescent="0.25">
      <c r="A845" s="14" t="str">
        <f>MID(Tabla1[[#This Row],[Org 2]],1,2)</f>
        <v>08</v>
      </c>
      <c r="B845" s="22" t="s">
        <v>135</v>
      </c>
      <c r="C845" s="22" t="s">
        <v>136</v>
      </c>
      <c r="D845" s="15" t="str">
        <f>VLOOKUP(Tabla1[[#This Row],[Prog.]],Hoja2!B:C,2,FALSE)</f>
        <v>Dirección del área de tráfico y movilidad</v>
      </c>
      <c r="E845" s="16" t="str">
        <f t="shared" si="26"/>
        <v>1</v>
      </c>
      <c r="F845" s="16" t="str">
        <f t="shared" si="27"/>
        <v>12</v>
      </c>
      <c r="G845" s="18">
        <v>12101</v>
      </c>
      <c r="H845" s="19" t="s">
        <v>417</v>
      </c>
      <c r="I845" s="20">
        <v>302895</v>
      </c>
      <c r="J845" s="20">
        <v>0</v>
      </c>
      <c r="K845" s="20">
        <v>302895</v>
      </c>
      <c r="L845" s="20">
        <v>230000</v>
      </c>
      <c r="M845" s="20">
        <v>230000</v>
      </c>
      <c r="N845" s="20">
        <v>189087.45</v>
      </c>
      <c r="O845" s="20">
        <v>189087.45</v>
      </c>
    </row>
    <row r="846" spans="1:15" x14ac:dyDescent="0.25">
      <c r="A846" s="14" t="str">
        <f>MID(Tabla1[[#This Row],[Org 2]],1,2)</f>
        <v>08</v>
      </c>
      <c r="B846" s="22" t="s">
        <v>135</v>
      </c>
      <c r="C846" s="22" t="s">
        <v>136</v>
      </c>
      <c r="D846" s="15" t="str">
        <f>VLOOKUP(Tabla1[[#This Row],[Prog.]],Hoja2!B:C,2,FALSE)</f>
        <v>Dirección del área de tráfico y movilidad</v>
      </c>
      <c r="E846" s="16" t="str">
        <f t="shared" si="26"/>
        <v>1</v>
      </c>
      <c r="F846" s="16" t="str">
        <f t="shared" si="27"/>
        <v>12</v>
      </c>
      <c r="G846" s="18">
        <v>12103</v>
      </c>
      <c r="H846" s="19" t="s">
        <v>418</v>
      </c>
      <c r="I846" s="20">
        <v>20968</v>
      </c>
      <c r="J846" s="20">
        <v>0</v>
      </c>
      <c r="K846" s="20">
        <v>20968</v>
      </c>
      <c r="L846" s="20">
        <v>25352</v>
      </c>
      <c r="M846" s="20">
        <v>25352</v>
      </c>
      <c r="N846" s="20">
        <v>19351.419999999998</v>
      </c>
      <c r="O846" s="20">
        <v>19351.419999999998</v>
      </c>
    </row>
    <row r="847" spans="1:15" x14ac:dyDescent="0.25">
      <c r="A847" s="14" t="str">
        <f>MID(Tabla1[[#This Row],[Org 2]],1,2)</f>
        <v>08</v>
      </c>
      <c r="B847" s="22" t="s">
        <v>135</v>
      </c>
      <c r="C847" s="22" t="s">
        <v>136</v>
      </c>
      <c r="D847" s="15" t="str">
        <f>VLOOKUP(Tabla1[[#This Row],[Prog.]],Hoja2!B:C,2,FALSE)</f>
        <v>Dirección del área de tráfico y movilidad</v>
      </c>
      <c r="E847" s="16" t="str">
        <f t="shared" si="26"/>
        <v>1</v>
      </c>
      <c r="F847" s="16" t="str">
        <f t="shared" si="27"/>
        <v>13</v>
      </c>
      <c r="G847" s="18">
        <v>13000</v>
      </c>
      <c r="H847" s="19" t="s">
        <v>410</v>
      </c>
      <c r="I847" s="20">
        <v>24066</v>
      </c>
      <c r="J847" s="20">
        <v>0</v>
      </c>
      <c r="K847" s="20">
        <v>24066</v>
      </c>
      <c r="L847" s="20">
        <v>18000</v>
      </c>
      <c r="M847" s="20">
        <v>18000</v>
      </c>
      <c r="N847" s="20">
        <v>14288.74</v>
      </c>
      <c r="O847" s="20">
        <v>14288.74</v>
      </c>
    </row>
    <row r="848" spans="1:15" x14ac:dyDescent="0.25">
      <c r="A848" s="14" t="str">
        <f>MID(Tabla1[[#This Row],[Org 2]],1,2)</f>
        <v>08</v>
      </c>
      <c r="B848" s="22" t="s">
        <v>135</v>
      </c>
      <c r="C848" s="22" t="s">
        <v>136</v>
      </c>
      <c r="D848" s="15" t="str">
        <f>VLOOKUP(Tabla1[[#This Row],[Prog.]],Hoja2!B:C,2,FALSE)</f>
        <v>Dirección del área de tráfico y movilidad</v>
      </c>
      <c r="E848" s="16" t="str">
        <f t="shared" si="26"/>
        <v>1</v>
      </c>
      <c r="F848" s="16" t="str">
        <f t="shared" si="27"/>
        <v>13</v>
      </c>
      <c r="G848" s="18">
        <v>13002</v>
      </c>
      <c r="H848" s="19" t="s">
        <v>419</v>
      </c>
      <c r="I848" s="20">
        <v>22043</v>
      </c>
      <c r="J848" s="20">
        <v>0</v>
      </c>
      <c r="K848" s="20">
        <v>22043</v>
      </c>
      <c r="L848" s="20">
        <v>16135.2</v>
      </c>
      <c r="M848" s="20">
        <v>16135.2</v>
      </c>
      <c r="N848" s="20">
        <v>14282.99</v>
      </c>
      <c r="O848" s="20">
        <v>14282.99</v>
      </c>
    </row>
    <row r="849" spans="1:15" x14ac:dyDescent="0.25">
      <c r="A849" s="14" t="str">
        <f>MID(Tabla1[[#This Row],[Org 2]],1,2)</f>
        <v>08</v>
      </c>
      <c r="B849" s="22" t="s">
        <v>135</v>
      </c>
      <c r="C849" s="22" t="s">
        <v>136</v>
      </c>
      <c r="D849" s="15" t="str">
        <f>VLOOKUP(Tabla1[[#This Row],[Prog.]],Hoja2!B:C,2,FALSE)</f>
        <v>Dirección del área de tráfico y movilidad</v>
      </c>
      <c r="E849" s="16" t="str">
        <f t="shared" si="26"/>
        <v>2</v>
      </c>
      <c r="F849" s="16" t="str">
        <f t="shared" si="27"/>
        <v>20</v>
      </c>
      <c r="G849" s="18">
        <v>203</v>
      </c>
      <c r="H849" s="19" t="s">
        <v>422</v>
      </c>
      <c r="I849" s="20">
        <v>5550</v>
      </c>
      <c r="J849" s="20">
        <v>0</v>
      </c>
      <c r="K849" s="20">
        <v>5550</v>
      </c>
      <c r="L849" s="20">
        <v>5550</v>
      </c>
      <c r="M849" s="20">
        <v>5550</v>
      </c>
      <c r="N849" s="20">
        <v>934.92</v>
      </c>
      <c r="O849" s="20">
        <v>934.92</v>
      </c>
    </row>
    <row r="850" spans="1:15" x14ac:dyDescent="0.25">
      <c r="A850" s="14" t="str">
        <f>MID(Tabla1[[#This Row],[Org 2]],1,2)</f>
        <v>08</v>
      </c>
      <c r="B850" s="22" t="s">
        <v>135</v>
      </c>
      <c r="C850" s="22" t="s">
        <v>136</v>
      </c>
      <c r="D850" s="15" t="str">
        <f>VLOOKUP(Tabla1[[#This Row],[Prog.]],Hoja2!B:C,2,FALSE)</f>
        <v>Dirección del área de tráfico y movilidad</v>
      </c>
      <c r="E850" s="16" t="str">
        <f t="shared" si="26"/>
        <v>2</v>
      </c>
      <c r="F850" s="16" t="str">
        <f t="shared" si="27"/>
        <v>21</v>
      </c>
      <c r="G850" s="18">
        <v>213</v>
      </c>
      <c r="H850" s="19" t="s">
        <v>425</v>
      </c>
      <c r="I850" s="20">
        <v>6000</v>
      </c>
      <c r="J850" s="20">
        <v>0</v>
      </c>
      <c r="K850" s="20">
        <v>6000</v>
      </c>
      <c r="L850" s="20">
        <v>650</v>
      </c>
      <c r="M850" s="20">
        <v>650</v>
      </c>
      <c r="N850" s="20">
        <v>396.98</v>
      </c>
      <c r="O850" s="20">
        <v>396.98</v>
      </c>
    </row>
    <row r="851" spans="1:15" x14ac:dyDescent="0.25">
      <c r="A851" s="14" t="str">
        <f>MID(Tabla1[[#This Row],[Org 2]],1,2)</f>
        <v>08</v>
      </c>
      <c r="B851" s="22" t="s">
        <v>135</v>
      </c>
      <c r="C851" s="22" t="s">
        <v>136</v>
      </c>
      <c r="D851" s="15" t="str">
        <f>VLOOKUP(Tabla1[[#This Row],[Prog.]],Hoja2!B:C,2,FALSE)</f>
        <v>Dirección del área de tráfico y movilidad</v>
      </c>
      <c r="E851" s="16" t="str">
        <f t="shared" si="26"/>
        <v>2</v>
      </c>
      <c r="F851" s="16" t="str">
        <f t="shared" si="27"/>
        <v>22</v>
      </c>
      <c r="G851" s="18">
        <v>22602</v>
      </c>
      <c r="H851" s="19" t="s">
        <v>434</v>
      </c>
      <c r="I851" s="20">
        <v>2000</v>
      </c>
      <c r="J851" s="20">
        <v>0</v>
      </c>
      <c r="K851" s="20">
        <v>2000</v>
      </c>
      <c r="L851" s="20">
        <v>13195.7</v>
      </c>
      <c r="M851" s="20">
        <v>13195.7</v>
      </c>
      <c r="N851" s="20">
        <v>13195.7</v>
      </c>
      <c r="O851" s="20">
        <v>13195.7</v>
      </c>
    </row>
    <row r="852" spans="1:15" x14ac:dyDescent="0.25">
      <c r="A852" s="14" t="str">
        <f>MID(Tabla1[[#This Row],[Org 2]],1,2)</f>
        <v>08</v>
      </c>
      <c r="B852" s="22" t="s">
        <v>135</v>
      </c>
      <c r="C852" s="22" t="s">
        <v>136</v>
      </c>
      <c r="D852" s="15" t="str">
        <f>VLOOKUP(Tabla1[[#This Row],[Prog.]],Hoja2!B:C,2,FALSE)</f>
        <v>Dirección del área de tráfico y movilidad</v>
      </c>
      <c r="E852" s="16" t="str">
        <f t="shared" si="26"/>
        <v>2</v>
      </c>
      <c r="F852" s="16" t="str">
        <f t="shared" si="27"/>
        <v>22</v>
      </c>
      <c r="G852" s="18">
        <v>22606</v>
      </c>
      <c r="H852" s="19" t="s">
        <v>435</v>
      </c>
      <c r="I852" s="20">
        <v>1350</v>
      </c>
      <c r="J852" s="20">
        <v>0</v>
      </c>
      <c r="K852" s="20">
        <v>1350</v>
      </c>
      <c r="L852" s="20">
        <v>61.85</v>
      </c>
      <c r="M852" s="20">
        <v>61.85</v>
      </c>
      <c r="N852" s="20">
        <v>61.85</v>
      </c>
      <c r="O852" s="20">
        <v>61.85</v>
      </c>
    </row>
    <row r="853" spans="1:15" x14ac:dyDescent="0.25">
      <c r="A853" s="14" t="str">
        <f>MID(Tabla1[[#This Row],[Org 2]],1,2)</f>
        <v>08</v>
      </c>
      <c r="B853" s="22" t="s">
        <v>135</v>
      </c>
      <c r="C853" s="22" t="s">
        <v>136</v>
      </c>
      <c r="D853" s="15" t="str">
        <f>VLOOKUP(Tabla1[[#This Row],[Prog.]],Hoja2!B:C,2,FALSE)</f>
        <v>Dirección del área de tráfico y movilidad</v>
      </c>
      <c r="E853" s="16" t="str">
        <f t="shared" si="26"/>
        <v>2</v>
      </c>
      <c r="F853" s="16" t="str">
        <f t="shared" si="27"/>
        <v>22</v>
      </c>
      <c r="G853" s="18">
        <v>22699</v>
      </c>
      <c r="H853" s="19" t="s">
        <v>437</v>
      </c>
      <c r="I853" s="20">
        <v>10000</v>
      </c>
      <c r="J853" s="20">
        <v>0</v>
      </c>
      <c r="K853" s="20">
        <v>10000</v>
      </c>
      <c r="L853" s="20">
        <v>203.13</v>
      </c>
      <c r="M853" s="20">
        <v>203.13</v>
      </c>
      <c r="N853" s="20">
        <v>203.13</v>
      </c>
      <c r="O853" s="20">
        <v>203.13</v>
      </c>
    </row>
    <row r="854" spans="1:15" x14ac:dyDescent="0.25">
      <c r="A854" s="14" t="str">
        <f>MID(Tabla1[[#This Row],[Org 2]],1,2)</f>
        <v>08</v>
      </c>
      <c r="B854" s="22" t="s">
        <v>135</v>
      </c>
      <c r="C854" s="22" t="s">
        <v>136</v>
      </c>
      <c r="D854" s="15" t="str">
        <f>VLOOKUP(Tabla1[[#This Row],[Prog.]],Hoja2!B:C,2,FALSE)</f>
        <v>Dirección del área de tráfico y movilidad</v>
      </c>
      <c r="E854" s="16" t="str">
        <f t="shared" si="26"/>
        <v>2</v>
      </c>
      <c r="F854" s="16" t="str">
        <f t="shared" si="27"/>
        <v>22</v>
      </c>
      <c r="G854" s="18">
        <v>22706</v>
      </c>
      <c r="H854" s="19" t="s">
        <v>439</v>
      </c>
      <c r="I854" s="20">
        <v>50000</v>
      </c>
      <c r="J854" s="20">
        <v>0</v>
      </c>
      <c r="K854" s="20">
        <v>50000</v>
      </c>
      <c r="L854" s="20">
        <v>11656.33</v>
      </c>
      <c r="M854" s="20">
        <v>11656.33</v>
      </c>
      <c r="N854" s="20">
        <v>8742.2000000000007</v>
      </c>
      <c r="O854" s="20">
        <v>8742.2000000000007</v>
      </c>
    </row>
    <row r="855" spans="1:15" x14ac:dyDescent="0.25">
      <c r="A855" s="14" t="str">
        <f>MID(Tabla1[[#This Row],[Org 2]],1,2)</f>
        <v>08</v>
      </c>
      <c r="B855" s="22" t="s">
        <v>135</v>
      </c>
      <c r="C855" s="22" t="s">
        <v>136</v>
      </c>
      <c r="D855" s="15" t="str">
        <f>VLOOKUP(Tabla1[[#This Row],[Prog.]],Hoja2!B:C,2,FALSE)</f>
        <v>Dirección del área de tráfico y movilidad</v>
      </c>
      <c r="E855" s="16" t="str">
        <f t="shared" si="26"/>
        <v>2</v>
      </c>
      <c r="F855" s="16" t="str">
        <f t="shared" si="27"/>
        <v>23</v>
      </c>
      <c r="G855" s="18">
        <v>23020</v>
      </c>
      <c r="H855" s="19" t="s">
        <v>441</v>
      </c>
      <c r="I855" s="20">
        <v>1000</v>
      </c>
      <c r="J855" s="20">
        <v>0</v>
      </c>
      <c r="K855" s="20">
        <v>1000</v>
      </c>
      <c r="L855" s="20">
        <v>0</v>
      </c>
      <c r="M855" s="20">
        <v>0</v>
      </c>
      <c r="N855" s="20">
        <v>0</v>
      </c>
      <c r="O855" s="20">
        <v>0</v>
      </c>
    </row>
    <row r="856" spans="1:15" x14ac:dyDescent="0.25">
      <c r="A856" s="14" t="str">
        <f>MID(Tabla1[[#This Row],[Org 2]],1,2)</f>
        <v>08</v>
      </c>
      <c r="B856" s="22" t="s">
        <v>135</v>
      </c>
      <c r="C856" s="22" t="s">
        <v>136</v>
      </c>
      <c r="D856" s="15" t="str">
        <f>VLOOKUP(Tabla1[[#This Row],[Prog.]],Hoja2!B:C,2,FALSE)</f>
        <v>Dirección del área de tráfico y movilidad</v>
      </c>
      <c r="E856" s="16" t="str">
        <f t="shared" si="26"/>
        <v>2</v>
      </c>
      <c r="F856" s="16" t="str">
        <f t="shared" si="27"/>
        <v>23</v>
      </c>
      <c r="G856" s="18">
        <v>23120</v>
      </c>
      <c r="H856" s="19" t="s">
        <v>442</v>
      </c>
      <c r="I856" s="20">
        <v>1000</v>
      </c>
      <c r="J856" s="20">
        <v>0</v>
      </c>
      <c r="K856" s="20">
        <v>1000</v>
      </c>
      <c r="L856" s="20">
        <v>0</v>
      </c>
      <c r="M856" s="20">
        <v>0</v>
      </c>
      <c r="N856" s="20">
        <v>0</v>
      </c>
      <c r="O856" s="20">
        <v>0</v>
      </c>
    </row>
    <row r="857" spans="1:15" x14ac:dyDescent="0.25">
      <c r="A857" s="14" t="str">
        <f>MID(Tabla1[[#This Row],[Org 2]],1,2)</f>
        <v>08</v>
      </c>
      <c r="B857" s="22" t="s">
        <v>135</v>
      </c>
      <c r="C857" s="22" t="s">
        <v>136</v>
      </c>
      <c r="D857" s="15" t="str">
        <f>VLOOKUP(Tabla1[[#This Row],[Prog.]],Hoja2!B:C,2,FALSE)</f>
        <v>Dirección del área de tráfico y movilidad</v>
      </c>
      <c r="E857" s="16" t="str">
        <f t="shared" si="26"/>
        <v>3</v>
      </c>
      <c r="F857" s="16" t="str">
        <f t="shared" si="27"/>
        <v>35</v>
      </c>
      <c r="G857" s="18">
        <v>352</v>
      </c>
      <c r="H857" s="19" t="s">
        <v>444</v>
      </c>
      <c r="I857" s="20">
        <v>3000</v>
      </c>
      <c r="J857" s="20">
        <v>0</v>
      </c>
      <c r="K857" s="20">
        <v>3000</v>
      </c>
      <c r="L857" s="20">
        <v>52.67</v>
      </c>
      <c r="M857" s="20">
        <v>52.67</v>
      </c>
      <c r="N857" s="20">
        <v>52.67</v>
      </c>
      <c r="O857" s="20">
        <v>52.67</v>
      </c>
    </row>
    <row r="858" spans="1:15" x14ac:dyDescent="0.25">
      <c r="A858" s="14" t="str">
        <f>MID(Tabla1[[#This Row],[Org 2]],1,2)</f>
        <v>08</v>
      </c>
      <c r="B858" s="22" t="s">
        <v>135</v>
      </c>
      <c r="C858" s="22" t="s">
        <v>136</v>
      </c>
      <c r="D858" s="15" t="str">
        <f>VLOOKUP(Tabla1[[#This Row],[Prog.]],Hoja2!B:C,2,FALSE)</f>
        <v>Dirección del área de tráfico y movilidad</v>
      </c>
      <c r="E858" s="16" t="str">
        <f t="shared" si="26"/>
        <v>4</v>
      </c>
      <c r="F858" s="16" t="str">
        <f t="shared" si="27"/>
        <v>48</v>
      </c>
      <c r="G858" s="18">
        <v>48099</v>
      </c>
      <c r="H858" s="19" t="s">
        <v>596</v>
      </c>
      <c r="I858" s="20">
        <v>0</v>
      </c>
      <c r="J858" s="20">
        <v>99000</v>
      </c>
      <c r="K858" s="20">
        <v>99000</v>
      </c>
      <c r="L858" s="20">
        <v>0</v>
      </c>
      <c r="M858" s="20">
        <v>0</v>
      </c>
      <c r="N858" s="20">
        <v>0</v>
      </c>
      <c r="O858" s="20">
        <v>0</v>
      </c>
    </row>
    <row r="859" spans="1:15" x14ac:dyDescent="0.25">
      <c r="A859" s="14" t="str">
        <f>MID(Tabla1[[#This Row],[Org 2]],1,2)</f>
        <v>08</v>
      </c>
      <c r="B859" s="22" t="s">
        <v>135</v>
      </c>
      <c r="C859" s="22" t="s">
        <v>137</v>
      </c>
      <c r="D859" s="15" t="str">
        <f>VLOOKUP(Tabla1[[#This Row],[Prog.]],Hoja2!B:C,2,FALSE)</f>
        <v>Movilidad</v>
      </c>
      <c r="E859" s="16" t="str">
        <f t="shared" si="26"/>
        <v>1</v>
      </c>
      <c r="F859" s="16" t="str">
        <f t="shared" si="27"/>
        <v>12</v>
      </c>
      <c r="G859" s="18">
        <v>12000</v>
      </c>
      <c r="H859" s="19" t="s">
        <v>411</v>
      </c>
      <c r="I859" s="20">
        <v>54313</v>
      </c>
      <c r="J859" s="20">
        <v>0</v>
      </c>
      <c r="K859" s="20">
        <v>54313</v>
      </c>
      <c r="L859" s="20">
        <v>66080</v>
      </c>
      <c r="M859" s="20">
        <v>66080</v>
      </c>
      <c r="N859" s="20">
        <v>65449.67</v>
      </c>
      <c r="O859" s="20">
        <v>65449.67</v>
      </c>
    </row>
    <row r="860" spans="1:15" x14ac:dyDescent="0.25">
      <c r="A860" s="14" t="str">
        <f>MID(Tabla1[[#This Row],[Org 2]],1,2)</f>
        <v>08</v>
      </c>
      <c r="B860" s="22" t="s">
        <v>135</v>
      </c>
      <c r="C860" s="22" t="s">
        <v>137</v>
      </c>
      <c r="D860" s="15" t="str">
        <f>VLOOKUP(Tabla1[[#This Row],[Prog.]],Hoja2!B:C,2,FALSE)</f>
        <v>Movilidad</v>
      </c>
      <c r="E860" s="16" t="str">
        <f t="shared" si="26"/>
        <v>1</v>
      </c>
      <c r="F860" s="16" t="str">
        <f t="shared" si="27"/>
        <v>12</v>
      </c>
      <c r="G860" s="18">
        <v>12001</v>
      </c>
      <c r="H860" s="19" t="s">
        <v>412</v>
      </c>
      <c r="I860" s="20">
        <v>60970</v>
      </c>
      <c r="J860" s="20">
        <v>0</v>
      </c>
      <c r="K860" s="20">
        <v>60970</v>
      </c>
      <c r="L860" s="20">
        <v>45000</v>
      </c>
      <c r="M860" s="20">
        <v>45000</v>
      </c>
      <c r="N860" s="20">
        <v>36508.910000000003</v>
      </c>
      <c r="O860" s="20">
        <v>36508.910000000003</v>
      </c>
    </row>
    <row r="861" spans="1:15" x14ac:dyDescent="0.25">
      <c r="A861" s="14" t="str">
        <f>MID(Tabla1[[#This Row],[Org 2]],1,2)</f>
        <v>08</v>
      </c>
      <c r="B861" s="22" t="s">
        <v>135</v>
      </c>
      <c r="C861" s="22" t="s">
        <v>137</v>
      </c>
      <c r="D861" s="15" t="str">
        <f>VLOOKUP(Tabla1[[#This Row],[Prog.]],Hoja2!B:C,2,FALSE)</f>
        <v>Movilidad</v>
      </c>
      <c r="E861" s="16" t="str">
        <f t="shared" si="26"/>
        <v>1</v>
      </c>
      <c r="F861" s="16" t="str">
        <f t="shared" si="27"/>
        <v>12</v>
      </c>
      <c r="G861" s="18">
        <v>12003</v>
      </c>
      <c r="H861" s="19" t="s">
        <v>413</v>
      </c>
      <c r="I861" s="20">
        <v>24363</v>
      </c>
      <c r="J861" s="20">
        <v>0</v>
      </c>
      <c r="K861" s="20">
        <v>24363</v>
      </c>
      <c r="L861" s="20">
        <v>22000</v>
      </c>
      <c r="M861" s="20">
        <v>22000</v>
      </c>
      <c r="N861" s="20">
        <v>16017.08</v>
      </c>
      <c r="O861" s="20">
        <v>16017.08</v>
      </c>
    </row>
    <row r="862" spans="1:15" x14ac:dyDescent="0.25">
      <c r="A862" s="14" t="str">
        <f>MID(Tabla1[[#This Row],[Org 2]],1,2)</f>
        <v>08</v>
      </c>
      <c r="B862" s="22" t="s">
        <v>135</v>
      </c>
      <c r="C862" s="22" t="s">
        <v>137</v>
      </c>
      <c r="D862" s="15" t="str">
        <f>VLOOKUP(Tabla1[[#This Row],[Prog.]],Hoja2!B:C,2,FALSE)</f>
        <v>Movilidad</v>
      </c>
      <c r="E862" s="16" t="str">
        <f t="shared" si="26"/>
        <v>1</v>
      </c>
      <c r="F862" s="16" t="str">
        <f t="shared" si="27"/>
        <v>12</v>
      </c>
      <c r="G862" s="18">
        <v>12004</v>
      </c>
      <c r="H862" s="19" t="s">
        <v>414</v>
      </c>
      <c r="I862" s="20">
        <v>20651</v>
      </c>
      <c r="J862" s="20">
        <v>0</v>
      </c>
      <c r="K862" s="20">
        <v>20651</v>
      </c>
      <c r="L862" s="20">
        <v>29000</v>
      </c>
      <c r="M862" s="20">
        <v>29000</v>
      </c>
      <c r="N862" s="20">
        <v>22818.31</v>
      </c>
      <c r="O862" s="20">
        <v>22818.31</v>
      </c>
    </row>
    <row r="863" spans="1:15" x14ac:dyDescent="0.25">
      <c r="A863" s="14" t="str">
        <f>MID(Tabla1[[#This Row],[Org 2]],1,2)</f>
        <v>08</v>
      </c>
      <c r="B863" s="22" t="s">
        <v>135</v>
      </c>
      <c r="C863" s="22" t="s">
        <v>137</v>
      </c>
      <c r="D863" s="15" t="str">
        <f>VLOOKUP(Tabla1[[#This Row],[Prog.]],Hoja2!B:C,2,FALSE)</f>
        <v>Movilidad</v>
      </c>
      <c r="E863" s="16" t="str">
        <f t="shared" si="26"/>
        <v>1</v>
      </c>
      <c r="F863" s="16" t="str">
        <f t="shared" si="27"/>
        <v>12</v>
      </c>
      <c r="G863" s="18">
        <v>12006</v>
      </c>
      <c r="H863" s="19" t="s">
        <v>415</v>
      </c>
      <c r="I863" s="20">
        <v>31179</v>
      </c>
      <c r="J863" s="20">
        <v>0</v>
      </c>
      <c r="K863" s="20">
        <v>31179</v>
      </c>
      <c r="L863" s="20">
        <v>31000</v>
      </c>
      <c r="M863" s="20">
        <v>31000</v>
      </c>
      <c r="N863" s="20">
        <v>21834.27</v>
      </c>
      <c r="O863" s="20">
        <v>21834.27</v>
      </c>
    </row>
    <row r="864" spans="1:15" x14ac:dyDescent="0.25">
      <c r="A864" s="14" t="str">
        <f>MID(Tabla1[[#This Row],[Org 2]],1,2)</f>
        <v>08</v>
      </c>
      <c r="B864" s="22" t="s">
        <v>135</v>
      </c>
      <c r="C864" s="22" t="s">
        <v>137</v>
      </c>
      <c r="D864" s="15" t="str">
        <f>VLOOKUP(Tabla1[[#This Row],[Prog.]],Hoja2!B:C,2,FALSE)</f>
        <v>Movilidad</v>
      </c>
      <c r="E864" s="16" t="str">
        <f t="shared" si="26"/>
        <v>1</v>
      </c>
      <c r="F864" s="16" t="str">
        <f t="shared" si="27"/>
        <v>12</v>
      </c>
      <c r="G864" s="18">
        <v>12100</v>
      </c>
      <c r="H864" s="19" t="s">
        <v>416</v>
      </c>
      <c r="I864" s="20">
        <v>92428</v>
      </c>
      <c r="J864" s="20">
        <v>0</v>
      </c>
      <c r="K864" s="20">
        <v>92428</v>
      </c>
      <c r="L864" s="20">
        <v>86860</v>
      </c>
      <c r="M864" s="20">
        <v>86860</v>
      </c>
      <c r="N864" s="20">
        <v>76193.42</v>
      </c>
      <c r="O864" s="20">
        <v>76193.42</v>
      </c>
    </row>
    <row r="865" spans="1:15" x14ac:dyDescent="0.25">
      <c r="A865" s="14" t="str">
        <f>MID(Tabla1[[#This Row],[Org 2]],1,2)</f>
        <v>08</v>
      </c>
      <c r="B865" s="22" t="s">
        <v>135</v>
      </c>
      <c r="C865" s="22" t="s">
        <v>137</v>
      </c>
      <c r="D865" s="15" t="str">
        <f>VLOOKUP(Tabla1[[#This Row],[Prog.]],Hoja2!B:C,2,FALSE)</f>
        <v>Movilidad</v>
      </c>
      <c r="E865" s="16" t="str">
        <f t="shared" si="26"/>
        <v>1</v>
      </c>
      <c r="F865" s="16" t="str">
        <f t="shared" si="27"/>
        <v>12</v>
      </c>
      <c r="G865" s="18">
        <v>12101</v>
      </c>
      <c r="H865" s="19" t="s">
        <v>417</v>
      </c>
      <c r="I865" s="20">
        <v>233353</v>
      </c>
      <c r="J865" s="20">
        <v>0</v>
      </c>
      <c r="K865" s="20">
        <v>233353</v>
      </c>
      <c r="L865" s="20">
        <v>236060</v>
      </c>
      <c r="M865" s="20">
        <v>236060</v>
      </c>
      <c r="N865" s="20">
        <v>214699.74</v>
      </c>
      <c r="O865" s="20">
        <v>214699.74</v>
      </c>
    </row>
    <row r="866" spans="1:15" x14ac:dyDescent="0.25">
      <c r="A866" s="14" t="str">
        <f>MID(Tabla1[[#This Row],[Org 2]],1,2)</f>
        <v>08</v>
      </c>
      <c r="B866" s="22" t="s">
        <v>135</v>
      </c>
      <c r="C866" s="22" t="s">
        <v>137</v>
      </c>
      <c r="D866" s="15" t="str">
        <f>VLOOKUP(Tabla1[[#This Row],[Prog.]],Hoja2!B:C,2,FALSE)</f>
        <v>Movilidad</v>
      </c>
      <c r="E866" s="16" t="str">
        <f t="shared" si="26"/>
        <v>1</v>
      </c>
      <c r="F866" s="16" t="str">
        <f t="shared" si="27"/>
        <v>12</v>
      </c>
      <c r="G866" s="18">
        <v>12103</v>
      </c>
      <c r="H866" s="19" t="s">
        <v>418</v>
      </c>
      <c r="I866" s="20">
        <v>14966</v>
      </c>
      <c r="J866" s="20">
        <v>0</v>
      </c>
      <c r="K866" s="20">
        <v>14966</v>
      </c>
      <c r="L866" s="20">
        <v>15064.7</v>
      </c>
      <c r="M866" s="20">
        <v>15064.7</v>
      </c>
      <c r="N866" s="20">
        <v>11717.38</v>
      </c>
      <c r="O866" s="20">
        <v>11717.38</v>
      </c>
    </row>
    <row r="867" spans="1:15" x14ac:dyDescent="0.25">
      <c r="A867" s="14" t="str">
        <f>MID(Tabla1[[#This Row],[Org 2]],1,2)</f>
        <v>08</v>
      </c>
      <c r="B867" s="22" t="s">
        <v>135</v>
      </c>
      <c r="C867" s="22" t="s">
        <v>137</v>
      </c>
      <c r="D867" s="15" t="str">
        <f>VLOOKUP(Tabla1[[#This Row],[Prog.]],Hoja2!B:C,2,FALSE)</f>
        <v>Movilidad</v>
      </c>
      <c r="E867" s="16" t="str">
        <f t="shared" si="26"/>
        <v>1</v>
      </c>
      <c r="F867" s="16" t="str">
        <f t="shared" si="27"/>
        <v>13</v>
      </c>
      <c r="G867" s="18">
        <v>13000</v>
      </c>
      <c r="H867" s="19" t="s">
        <v>410</v>
      </c>
      <c r="I867" s="20">
        <v>104039</v>
      </c>
      <c r="J867" s="20">
        <v>0</v>
      </c>
      <c r="K867" s="20">
        <v>104039</v>
      </c>
      <c r="L867" s="20">
        <v>50000</v>
      </c>
      <c r="M867" s="20">
        <v>50000</v>
      </c>
      <c r="N867" s="20">
        <v>40861.760000000002</v>
      </c>
      <c r="O867" s="20">
        <v>40861.760000000002</v>
      </c>
    </row>
    <row r="868" spans="1:15" x14ac:dyDescent="0.25">
      <c r="A868" s="14" t="str">
        <f>MID(Tabla1[[#This Row],[Org 2]],1,2)</f>
        <v>08</v>
      </c>
      <c r="B868" s="22" t="s">
        <v>135</v>
      </c>
      <c r="C868" s="22" t="s">
        <v>137</v>
      </c>
      <c r="D868" s="15" t="str">
        <f>VLOOKUP(Tabla1[[#This Row],[Prog.]],Hoja2!B:C,2,FALSE)</f>
        <v>Movilidad</v>
      </c>
      <c r="E868" s="16" t="str">
        <f t="shared" si="26"/>
        <v>1</v>
      </c>
      <c r="F868" s="16" t="str">
        <f t="shared" si="27"/>
        <v>13</v>
      </c>
      <c r="G868" s="18">
        <v>13001</v>
      </c>
      <c r="H868" s="19" t="s">
        <v>490</v>
      </c>
      <c r="I868" s="20">
        <v>5400</v>
      </c>
      <c r="J868" s="20">
        <v>0</v>
      </c>
      <c r="K868" s="20">
        <v>5400</v>
      </c>
      <c r="L868" s="20">
        <v>4113.2</v>
      </c>
      <c r="M868" s="20">
        <v>4113.2</v>
      </c>
      <c r="N868" s="20">
        <v>0</v>
      </c>
      <c r="O868" s="20">
        <v>0</v>
      </c>
    </row>
    <row r="869" spans="1:15" x14ac:dyDescent="0.25">
      <c r="A869" s="14" t="str">
        <f>MID(Tabla1[[#This Row],[Org 2]],1,2)</f>
        <v>08</v>
      </c>
      <c r="B869" s="22" t="s">
        <v>135</v>
      </c>
      <c r="C869" s="22" t="s">
        <v>137</v>
      </c>
      <c r="D869" s="15" t="str">
        <f>VLOOKUP(Tabla1[[#This Row],[Prog.]],Hoja2!B:C,2,FALSE)</f>
        <v>Movilidad</v>
      </c>
      <c r="E869" s="16" t="str">
        <f t="shared" si="26"/>
        <v>1</v>
      </c>
      <c r="F869" s="16" t="str">
        <f t="shared" si="27"/>
        <v>13</v>
      </c>
      <c r="G869" s="18">
        <v>13002</v>
      </c>
      <c r="H869" s="19" t="s">
        <v>419</v>
      </c>
      <c r="I869" s="20">
        <v>101263</v>
      </c>
      <c r="J869" s="20">
        <v>0</v>
      </c>
      <c r="K869" s="20">
        <v>101263</v>
      </c>
      <c r="L869" s="20">
        <v>40540.800000000003</v>
      </c>
      <c r="M869" s="20">
        <v>40540.800000000003</v>
      </c>
      <c r="N869" s="20">
        <v>36946.69</v>
      </c>
      <c r="O869" s="20">
        <v>36946.69</v>
      </c>
    </row>
    <row r="870" spans="1:15" x14ac:dyDescent="0.25">
      <c r="A870" s="14" t="str">
        <f>MID(Tabla1[[#This Row],[Org 2]],1,2)</f>
        <v>08</v>
      </c>
      <c r="B870" s="22" t="s">
        <v>135</v>
      </c>
      <c r="C870" s="22" t="s">
        <v>137</v>
      </c>
      <c r="D870" s="15" t="str">
        <f>VLOOKUP(Tabla1[[#This Row],[Prog.]],Hoja2!B:C,2,FALSE)</f>
        <v>Movilidad</v>
      </c>
      <c r="E870" s="16" t="str">
        <f t="shared" si="26"/>
        <v>1</v>
      </c>
      <c r="F870" s="16" t="str">
        <f t="shared" si="27"/>
        <v>15</v>
      </c>
      <c r="G870" s="18">
        <v>151</v>
      </c>
      <c r="H870" s="19" t="s">
        <v>487</v>
      </c>
      <c r="I870" s="20">
        <v>1600</v>
      </c>
      <c r="J870" s="20">
        <v>0</v>
      </c>
      <c r="K870" s="20">
        <v>1600</v>
      </c>
      <c r="L870" s="20">
        <v>1378.2</v>
      </c>
      <c r="M870" s="20">
        <v>1378.2</v>
      </c>
      <c r="N870" s="20">
        <v>0</v>
      </c>
      <c r="O870" s="20">
        <v>0</v>
      </c>
    </row>
    <row r="871" spans="1:15" x14ac:dyDescent="0.25">
      <c r="A871" s="14" t="str">
        <f>MID(Tabla1[[#This Row],[Org 2]],1,2)</f>
        <v>08</v>
      </c>
      <c r="B871" s="22" t="s">
        <v>135</v>
      </c>
      <c r="C871" s="22" t="s">
        <v>137</v>
      </c>
      <c r="D871" s="15" t="str">
        <f>VLOOKUP(Tabla1[[#This Row],[Prog.]],Hoja2!B:C,2,FALSE)</f>
        <v>Movilidad</v>
      </c>
      <c r="E871" s="16" t="str">
        <f t="shared" si="26"/>
        <v>2</v>
      </c>
      <c r="F871" s="16" t="str">
        <f t="shared" si="27"/>
        <v>20</v>
      </c>
      <c r="G871" s="18">
        <v>203</v>
      </c>
      <c r="H871" s="19" t="s">
        <v>422</v>
      </c>
      <c r="I871" s="20">
        <v>2500</v>
      </c>
      <c r="J871" s="20">
        <v>0</v>
      </c>
      <c r="K871" s="20">
        <v>2500</v>
      </c>
      <c r="L871" s="20">
        <v>2085</v>
      </c>
      <c r="M871" s="20">
        <v>2085</v>
      </c>
      <c r="N871" s="20">
        <v>735.27</v>
      </c>
      <c r="O871" s="20">
        <v>735.27</v>
      </c>
    </row>
    <row r="872" spans="1:15" x14ac:dyDescent="0.25">
      <c r="A872" s="14" t="str">
        <f>MID(Tabla1[[#This Row],[Org 2]],1,2)</f>
        <v>08</v>
      </c>
      <c r="B872" s="22" t="s">
        <v>135</v>
      </c>
      <c r="C872" s="22" t="s">
        <v>137</v>
      </c>
      <c r="D872" s="15" t="str">
        <f>VLOOKUP(Tabla1[[#This Row],[Prog.]],Hoja2!B:C,2,FALSE)</f>
        <v>Movilidad</v>
      </c>
      <c r="E872" s="16" t="str">
        <f t="shared" si="26"/>
        <v>2</v>
      </c>
      <c r="F872" s="16" t="str">
        <f t="shared" si="27"/>
        <v>21</v>
      </c>
      <c r="G872" s="18">
        <v>210</v>
      </c>
      <c r="H872" s="19" t="s">
        <v>593</v>
      </c>
      <c r="I872" s="20">
        <v>500</v>
      </c>
      <c r="J872" s="20">
        <v>0</v>
      </c>
      <c r="K872" s="20">
        <v>500</v>
      </c>
      <c r="L872" s="20">
        <v>0</v>
      </c>
      <c r="M872" s="20">
        <v>0</v>
      </c>
      <c r="N872" s="20">
        <v>0</v>
      </c>
      <c r="O872" s="20">
        <v>0</v>
      </c>
    </row>
    <row r="873" spans="1:15" x14ac:dyDescent="0.25">
      <c r="A873" s="14" t="str">
        <f>MID(Tabla1[[#This Row],[Org 2]],1,2)</f>
        <v>08</v>
      </c>
      <c r="B873" s="22" t="s">
        <v>135</v>
      </c>
      <c r="C873" s="22" t="s">
        <v>137</v>
      </c>
      <c r="D873" s="15" t="str">
        <f>VLOOKUP(Tabla1[[#This Row],[Prog.]],Hoja2!B:C,2,FALSE)</f>
        <v>Movilidad</v>
      </c>
      <c r="E873" s="16" t="str">
        <f t="shared" si="26"/>
        <v>2</v>
      </c>
      <c r="F873" s="16" t="str">
        <f t="shared" si="27"/>
        <v>21</v>
      </c>
      <c r="G873" s="18">
        <v>213</v>
      </c>
      <c r="H873" s="19" t="s">
        <v>425</v>
      </c>
      <c r="I873" s="20">
        <v>1500</v>
      </c>
      <c r="J873" s="20">
        <v>0</v>
      </c>
      <c r="K873" s="20">
        <v>1500</v>
      </c>
      <c r="L873" s="20">
        <v>100</v>
      </c>
      <c r="M873" s="20">
        <v>100</v>
      </c>
      <c r="N873" s="20">
        <v>0</v>
      </c>
      <c r="O873" s="20">
        <v>0</v>
      </c>
    </row>
    <row r="874" spans="1:15" x14ac:dyDescent="0.25">
      <c r="A874" s="14" t="str">
        <f>MID(Tabla1[[#This Row],[Org 2]],1,2)</f>
        <v>08</v>
      </c>
      <c r="B874" s="22" t="s">
        <v>135</v>
      </c>
      <c r="C874" s="22" t="s">
        <v>137</v>
      </c>
      <c r="D874" s="15" t="str">
        <f>VLOOKUP(Tabla1[[#This Row],[Prog.]],Hoja2!B:C,2,FALSE)</f>
        <v>Movilidad</v>
      </c>
      <c r="E874" s="16" t="str">
        <f t="shared" si="26"/>
        <v>2</v>
      </c>
      <c r="F874" s="16" t="str">
        <f t="shared" si="27"/>
        <v>21</v>
      </c>
      <c r="G874" s="18">
        <v>214</v>
      </c>
      <c r="H874" s="19" t="s">
        <v>426</v>
      </c>
      <c r="I874" s="20">
        <v>1500</v>
      </c>
      <c r="J874" s="20">
        <v>0</v>
      </c>
      <c r="K874" s="20">
        <v>1500</v>
      </c>
      <c r="L874" s="20">
        <v>1102.44</v>
      </c>
      <c r="M874" s="20">
        <v>611.72</v>
      </c>
      <c r="N874" s="20">
        <v>611.72</v>
      </c>
      <c r="O874" s="20">
        <v>611.72</v>
      </c>
    </row>
    <row r="875" spans="1:15" x14ac:dyDescent="0.25">
      <c r="A875" s="14" t="str">
        <f>MID(Tabla1[[#This Row],[Org 2]],1,2)</f>
        <v>08</v>
      </c>
      <c r="B875" s="22" t="s">
        <v>135</v>
      </c>
      <c r="C875" s="22" t="s">
        <v>137</v>
      </c>
      <c r="D875" s="15" t="str">
        <f>VLOOKUP(Tabla1[[#This Row],[Prog.]],Hoja2!B:C,2,FALSE)</f>
        <v>Movilidad</v>
      </c>
      <c r="E875" s="16" t="str">
        <f t="shared" si="26"/>
        <v>2</v>
      </c>
      <c r="F875" s="16" t="str">
        <f t="shared" si="27"/>
        <v>22</v>
      </c>
      <c r="G875" s="18">
        <v>22100</v>
      </c>
      <c r="H875" s="19" t="s">
        <v>429</v>
      </c>
      <c r="I875" s="20">
        <v>180000</v>
      </c>
      <c r="J875" s="20">
        <v>0</v>
      </c>
      <c r="K875" s="20">
        <v>180000</v>
      </c>
      <c r="L875" s="20">
        <v>210216</v>
      </c>
      <c r="M875" s="20">
        <v>210216</v>
      </c>
      <c r="N875" s="20">
        <v>106701.74</v>
      </c>
      <c r="O875" s="20">
        <v>106701.74</v>
      </c>
    </row>
    <row r="876" spans="1:15" x14ac:dyDescent="0.25">
      <c r="A876" s="14" t="str">
        <f>MID(Tabla1[[#This Row],[Org 2]],1,2)</f>
        <v>08</v>
      </c>
      <c r="B876" s="22" t="s">
        <v>135</v>
      </c>
      <c r="C876" s="22" t="s">
        <v>137</v>
      </c>
      <c r="D876" s="15" t="str">
        <f>VLOOKUP(Tabla1[[#This Row],[Prog.]],Hoja2!B:C,2,FALSE)</f>
        <v>Movilidad</v>
      </c>
      <c r="E876" s="16" t="str">
        <f t="shared" si="26"/>
        <v>2</v>
      </c>
      <c r="F876" s="16" t="str">
        <f t="shared" si="27"/>
        <v>22</v>
      </c>
      <c r="G876" s="18">
        <v>22103</v>
      </c>
      <c r="H876" s="19" t="s">
        <v>491</v>
      </c>
      <c r="I876" s="20">
        <v>100</v>
      </c>
      <c r="J876" s="20">
        <v>0</v>
      </c>
      <c r="K876" s="20">
        <v>100</v>
      </c>
      <c r="L876" s="20">
        <v>0</v>
      </c>
      <c r="M876" s="20">
        <v>0</v>
      </c>
      <c r="N876" s="20">
        <v>0</v>
      </c>
      <c r="O876" s="20">
        <v>0</v>
      </c>
    </row>
    <row r="877" spans="1:15" x14ac:dyDescent="0.25">
      <c r="A877" s="14" t="str">
        <f>MID(Tabla1[[#This Row],[Org 2]],1,2)</f>
        <v>08</v>
      </c>
      <c r="B877" s="22" t="s">
        <v>135</v>
      </c>
      <c r="C877" s="22" t="s">
        <v>137</v>
      </c>
      <c r="D877" s="15" t="str">
        <f>VLOOKUP(Tabla1[[#This Row],[Prog.]],Hoja2!B:C,2,FALSE)</f>
        <v>Movilidad</v>
      </c>
      <c r="E877" s="16" t="str">
        <f t="shared" si="26"/>
        <v>2</v>
      </c>
      <c r="F877" s="16" t="str">
        <f t="shared" si="27"/>
        <v>22</v>
      </c>
      <c r="G877" s="18">
        <v>22104</v>
      </c>
      <c r="H877" s="19" t="s">
        <v>488</v>
      </c>
      <c r="I877" s="20">
        <v>500</v>
      </c>
      <c r="J877" s="20">
        <v>0</v>
      </c>
      <c r="K877" s="20">
        <v>500</v>
      </c>
      <c r="L877" s="20">
        <v>0</v>
      </c>
      <c r="M877" s="20">
        <v>0</v>
      </c>
      <c r="N877" s="20">
        <v>0</v>
      </c>
      <c r="O877" s="20">
        <v>0</v>
      </c>
    </row>
    <row r="878" spans="1:15" x14ac:dyDescent="0.25">
      <c r="A878" s="14" t="str">
        <f>MID(Tabla1[[#This Row],[Org 2]],1,2)</f>
        <v>08</v>
      </c>
      <c r="B878" s="22" t="s">
        <v>135</v>
      </c>
      <c r="C878" s="22" t="s">
        <v>137</v>
      </c>
      <c r="D878" s="15" t="str">
        <f>VLOOKUP(Tabla1[[#This Row],[Prog.]],Hoja2!B:C,2,FALSE)</f>
        <v>Movilidad</v>
      </c>
      <c r="E878" s="16" t="str">
        <f t="shared" si="26"/>
        <v>2</v>
      </c>
      <c r="F878" s="16" t="str">
        <f t="shared" si="27"/>
        <v>22</v>
      </c>
      <c r="G878" s="18">
        <v>22199</v>
      </c>
      <c r="H878" s="19" t="s">
        <v>431</v>
      </c>
      <c r="I878" s="20">
        <v>1000</v>
      </c>
      <c r="J878" s="20">
        <v>0</v>
      </c>
      <c r="K878" s="20">
        <v>1000</v>
      </c>
      <c r="L878" s="20">
        <v>0</v>
      </c>
      <c r="M878" s="20">
        <v>0</v>
      </c>
      <c r="N878" s="20">
        <v>0</v>
      </c>
      <c r="O878" s="20">
        <v>0</v>
      </c>
    </row>
    <row r="879" spans="1:15" x14ac:dyDescent="0.25">
      <c r="A879" s="14" t="str">
        <f>MID(Tabla1[[#This Row],[Org 2]],1,2)</f>
        <v>08</v>
      </c>
      <c r="B879" s="22" t="s">
        <v>135</v>
      </c>
      <c r="C879" s="22" t="s">
        <v>137</v>
      </c>
      <c r="D879" s="15" t="str">
        <f>VLOOKUP(Tabla1[[#This Row],[Prog.]],Hoja2!B:C,2,FALSE)</f>
        <v>Movilidad</v>
      </c>
      <c r="E879" s="16" t="str">
        <f t="shared" si="26"/>
        <v>2</v>
      </c>
      <c r="F879" s="16" t="str">
        <f t="shared" si="27"/>
        <v>22</v>
      </c>
      <c r="G879" s="18">
        <v>22200</v>
      </c>
      <c r="H879" s="19" t="s">
        <v>557</v>
      </c>
      <c r="I879" s="20">
        <v>500</v>
      </c>
      <c r="J879" s="20">
        <v>0</v>
      </c>
      <c r="K879" s="20">
        <v>500</v>
      </c>
      <c r="L879" s="20">
        <v>0</v>
      </c>
      <c r="M879" s="20">
        <v>0</v>
      </c>
      <c r="N879" s="20">
        <v>0</v>
      </c>
      <c r="O879" s="20">
        <v>0</v>
      </c>
    </row>
    <row r="880" spans="1:15" x14ac:dyDescent="0.25">
      <c r="A880" s="14" t="str">
        <f>MID(Tabla1[[#This Row],[Org 2]],1,2)</f>
        <v>08</v>
      </c>
      <c r="B880" s="22" t="s">
        <v>135</v>
      </c>
      <c r="C880" s="22" t="s">
        <v>137</v>
      </c>
      <c r="D880" s="15" t="str">
        <f>VLOOKUP(Tabla1[[#This Row],[Prog.]],Hoja2!B:C,2,FALSE)</f>
        <v>Movilidad</v>
      </c>
      <c r="E880" s="16" t="str">
        <f t="shared" si="26"/>
        <v>2</v>
      </c>
      <c r="F880" s="16" t="str">
        <f t="shared" si="27"/>
        <v>22</v>
      </c>
      <c r="G880" s="18">
        <v>224</v>
      </c>
      <c r="H880" s="19" t="s">
        <v>432</v>
      </c>
      <c r="I880" s="20">
        <v>500</v>
      </c>
      <c r="J880" s="20">
        <v>0</v>
      </c>
      <c r="K880" s="20">
        <v>500</v>
      </c>
      <c r="L880" s="20">
        <v>0</v>
      </c>
      <c r="M880" s="20">
        <v>0</v>
      </c>
      <c r="N880" s="20">
        <v>0</v>
      </c>
      <c r="O880" s="20">
        <v>0</v>
      </c>
    </row>
    <row r="881" spans="1:15" x14ac:dyDescent="0.25">
      <c r="A881" s="14" t="str">
        <f>MID(Tabla1[[#This Row],[Org 2]],1,2)</f>
        <v>08</v>
      </c>
      <c r="B881" s="22" t="s">
        <v>135</v>
      </c>
      <c r="C881" s="22" t="s">
        <v>137</v>
      </c>
      <c r="D881" s="15" t="str">
        <f>VLOOKUP(Tabla1[[#This Row],[Prog.]],Hoja2!B:C,2,FALSE)</f>
        <v>Movilidad</v>
      </c>
      <c r="E881" s="16" t="str">
        <f t="shared" si="26"/>
        <v>2</v>
      </c>
      <c r="F881" s="16" t="str">
        <f t="shared" si="27"/>
        <v>22</v>
      </c>
      <c r="G881" s="18">
        <v>225</v>
      </c>
      <c r="H881" s="19" t="s">
        <v>433</v>
      </c>
      <c r="I881" s="20">
        <v>100</v>
      </c>
      <c r="J881" s="20">
        <v>0</v>
      </c>
      <c r="K881" s="20">
        <v>100</v>
      </c>
      <c r="L881" s="20">
        <v>0</v>
      </c>
      <c r="M881" s="20">
        <v>0</v>
      </c>
      <c r="N881" s="20">
        <v>0</v>
      </c>
      <c r="O881" s="20">
        <v>0</v>
      </c>
    </row>
    <row r="882" spans="1:15" x14ac:dyDescent="0.25">
      <c r="A882" s="14" t="str">
        <f>MID(Tabla1[[#This Row],[Org 2]],1,2)</f>
        <v>08</v>
      </c>
      <c r="B882" s="22" t="s">
        <v>135</v>
      </c>
      <c r="C882" s="22" t="s">
        <v>137</v>
      </c>
      <c r="D882" s="15" t="str">
        <f>VLOOKUP(Tabla1[[#This Row],[Prog.]],Hoja2!B:C,2,FALSE)</f>
        <v>Movilidad</v>
      </c>
      <c r="E882" s="16" t="str">
        <f t="shared" si="26"/>
        <v>2</v>
      </c>
      <c r="F882" s="16" t="str">
        <f t="shared" si="27"/>
        <v>22</v>
      </c>
      <c r="G882" s="18">
        <v>22602</v>
      </c>
      <c r="H882" s="19" t="s">
        <v>434</v>
      </c>
      <c r="I882" s="20">
        <v>10000</v>
      </c>
      <c r="J882" s="20">
        <v>0</v>
      </c>
      <c r="K882" s="20">
        <v>10000</v>
      </c>
      <c r="L882" s="20">
        <v>19445.91</v>
      </c>
      <c r="M882" s="20">
        <v>19445.91</v>
      </c>
      <c r="N882" s="20">
        <v>1295.9100000000001</v>
      </c>
      <c r="O882" s="20">
        <v>1295.9100000000001</v>
      </c>
    </row>
    <row r="883" spans="1:15" x14ac:dyDescent="0.25">
      <c r="A883" s="14" t="str">
        <f>MID(Tabla1[[#This Row],[Org 2]],1,2)</f>
        <v>08</v>
      </c>
      <c r="B883" s="22" t="s">
        <v>135</v>
      </c>
      <c r="C883" s="22" t="s">
        <v>137</v>
      </c>
      <c r="D883" s="15" t="str">
        <f>VLOOKUP(Tabla1[[#This Row],[Prog.]],Hoja2!B:C,2,FALSE)</f>
        <v>Movilidad</v>
      </c>
      <c r="E883" s="16" t="str">
        <f t="shared" si="26"/>
        <v>2</v>
      </c>
      <c r="F883" s="16" t="str">
        <f t="shared" si="27"/>
        <v>22</v>
      </c>
      <c r="G883" s="18">
        <v>22606</v>
      </c>
      <c r="H883" s="19" t="s">
        <v>435</v>
      </c>
      <c r="I883" s="20">
        <v>2000</v>
      </c>
      <c r="J883" s="20">
        <v>0</v>
      </c>
      <c r="K883" s="20">
        <v>2000</v>
      </c>
      <c r="L883" s="20">
        <v>0</v>
      </c>
      <c r="M883" s="20">
        <v>0</v>
      </c>
      <c r="N883" s="20">
        <v>0</v>
      </c>
      <c r="O883" s="20">
        <v>0</v>
      </c>
    </row>
    <row r="884" spans="1:15" x14ac:dyDescent="0.25">
      <c r="A884" s="14" t="str">
        <f>MID(Tabla1[[#This Row],[Org 2]],1,2)</f>
        <v>08</v>
      </c>
      <c r="B884" s="22" t="s">
        <v>135</v>
      </c>
      <c r="C884" s="22" t="s">
        <v>137</v>
      </c>
      <c r="D884" s="15" t="str">
        <f>VLOOKUP(Tabla1[[#This Row],[Prog.]],Hoja2!B:C,2,FALSE)</f>
        <v>Movilidad</v>
      </c>
      <c r="E884" s="16" t="str">
        <f t="shared" si="26"/>
        <v>2</v>
      </c>
      <c r="F884" s="16" t="str">
        <f t="shared" si="27"/>
        <v>22</v>
      </c>
      <c r="G884" s="18">
        <v>22699</v>
      </c>
      <c r="H884" s="19" t="s">
        <v>437</v>
      </c>
      <c r="I884" s="20">
        <v>20000</v>
      </c>
      <c r="J884" s="20">
        <v>-8274</v>
      </c>
      <c r="K884" s="20">
        <v>11726</v>
      </c>
      <c r="L884" s="20">
        <v>11125.3</v>
      </c>
      <c r="M884" s="20">
        <v>10182.74</v>
      </c>
      <c r="N884" s="20">
        <v>5582.74</v>
      </c>
      <c r="O884" s="20">
        <v>5582.74</v>
      </c>
    </row>
    <row r="885" spans="1:15" x14ac:dyDescent="0.25">
      <c r="A885" s="14" t="str">
        <f>MID(Tabla1[[#This Row],[Org 2]],1,2)</f>
        <v>08</v>
      </c>
      <c r="B885" s="22" t="s">
        <v>135</v>
      </c>
      <c r="C885" s="22" t="s">
        <v>137</v>
      </c>
      <c r="D885" s="15" t="str">
        <f>VLOOKUP(Tabla1[[#This Row],[Prog.]],Hoja2!B:C,2,FALSE)</f>
        <v>Movilidad</v>
      </c>
      <c r="E885" s="16" t="str">
        <f t="shared" si="26"/>
        <v>2</v>
      </c>
      <c r="F885" s="16" t="str">
        <f t="shared" si="27"/>
        <v>22</v>
      </c>
      <c r="G885" s="18">
        <v>22706</v>
      </c>
      <c r="H885" s="19" t="s">
        <v>439</v>
      </c>
      <c r="I885" s="20">
        <v>98435</v>
      </c>
      <c r="J885" s="20">
        <v>-22107</v>
      </c>
      <c r="K885" s="20">
        <v>76328</v>
      </c>
      <c r="L885" s="20">
        <v>5904.8</v>
      </c>
      <c r="M885" s="20">
        <v>5904.8</v>
      </c>
      <c r="N885" s="20">
        <v>0</v>
      </c>
      <c r="O885" s="20">
        <v>0</v>
      </c>
    </row>
    <row r="886" spans="1:15" x14ac:dyDescent="0.25">
      <c r="A886" s="14" t="str">
        <f>MID(Tabla1[[#This Row],[Org 2]],1,2)</f>
        <v>08</v>
      </c>
      <c r="B886" s="22" t="s">
        <v>135</v>
      </c>
      <c r="C886" s="22" t="s">
        <v>137</v>
      </c>
      <c r="D886" s="15" t="str">
        <f>VLOOKUP(Tabla1[[#This Row],[Prog.]],Hoja2!B:C,2,FALSE)</f>
        <v>Movilidad</v>
      </c>
      <c r="E886" s="16" t="str">
        <f t="shared" si="26"/>
        <v>2</v>
      </c>
      <c r="F886" s="16" t="str">
        <f t="shared" si="27"/>
        <v>22</v>
      </c>
      <c r="G886" s="18">
        <v>22799</v>
      </c>
      <c r="H886" s="19" t="s">
        <v>440</v>
      </c>
      <c r="I886" s="20">
        <v>4745000</v>
      </c>
      <c r="J886" s="20">
        <v>0</v>
      </c>
      <c r="K886" s="20">
        <v>4745000</v>
      </c>
      <c r="L886" s="20">
        <v>4342305.5599999996</v>
      </c>
      <c r="M886" s="20">
        <v>4342305.5599999996</v>
      </c>
      <c r="N886" s="20">
        <v>1163312.56</v>
      </c>
      <c r="O886" s="20">
        <v>1163312.56</v>
      </c>
    </row>
    <row r="887" spans="1:15" x14ac:dyDescent="0.25">
      <c r="A887" s="14" t="str">
        <f>MID(Tabla1[[#This Row],[Org 2]],1,2)</f>
        <v>08</v>
      </c>
      <c r="B887" s="22" t="s">
        <v>135</v>
      </c>
      <c r="C887" s="22" t="s">
        <v>137</v>
      </c>
      <c r="D887" s="15" t="str">
        <f>VLOOKUP(Tabla1[[#This Row],[Prog.]],Hoja2!B:C,2,FALSE)</f>
        <v>Movilidad</v>
      </c>
      <c r="E887" s="16" t="str">
        <f t="shared" si="26"/>
        <v>2</v>
      </c>
      <c r="F887" s="16" t="str">
        <f t="shared" si="27"/>
        <v>23</v>
      </c>
      <c r="G887" s="18">
        <v>23020</v>
      </c>
      <c r="H887" s="19" t="s">
        <v>441</v>
      </c>
      <c r="I887" s="20">
        <v>400</v>
      </c>
      <c r="J887" s="20">
        <v>0</v>
      </c>
      <c r="K887" s="20">
        <v>400</v>
      </c>
      <c r="L887" s="20">
        <v>0</v>
      </c>
      <c r="M887" s="20">
        <v>0</v>
      </c>
      <c r="N887" s="20">
        <v>0</v>
      </c>
      <c r="O887" s="20">
        <v>0</v>
      </c>
    </row>
    <row r="888" spans="1:15" x14ac:dyDescent="0.25">
      <c r="A888" s="14" t="str">
        <f>MID(Tabla1[[#This Row],[Org 2]],1,2)</f>
        <v>08</v>
      </c>
      <c r="B888" s="22" t="s">
        <v>135</v>
      </c>
      <c r="C888" s="22" t="s">
        <v>137</v>
      </c>
      <c r="D888" s="15" t="str">
        <f>VLOOKUP(Tabla1[[#This Row],[Prog.]],Hoja2!B:C,2,FALSE)</f>
        <v>Movilidad</v>
      </c>
      <c r="E888" s="16" t="str">
        <f t="shared" si="26"/>
        <v>2</v>
      </c>
      <c r="F888" s="16" t="str">
        <f t="shared" si="27"/>
        <v>23</v>
      </c>
      <c r="G888" s="18">
        <v>23120</v>
      </c>
      <c r="H888" s="19" t="s">
        <v>442</v>
      </c>
      <c r="I888" s="20">
        <v>600</v>
      </c>
      <c r="J888" s="20">
        <v>0</v>
      </c>
      <c r="K888" s="20">
        <v>600</v>
      </c>
      <c r="L888" s="20">
        <v>0</v>
      </c>
      <c r="M888" s="20">
        <v>0</v>
      </c>
      <c r="N888" s="20">
        <v>0</v>
      </c>
      <c r="O888" s="20">
        <v>0</v>
      </c>
    </row>
    <row r="889" spans="1:15" x14ac:dyDescent="0.25">
      <c r="A889" s="14" t="str">
        <f>MID(Tabla1[[#This Row],[Org 2]],1,2)</f>
        <v>08</v>
      </c>
      <c r="B889" s="22" t="s">
        <v>135</v>
      </c>
      <c r="C889" s="22" t="s">
        <v>137</v>
      </c>
      <c r="D889" s="15" t="str">
        <f>VLOOKUP(Tabla1[[#This Row],[Prog.]],Hoja2!B:C,2,FALSE)</f>
        <v>Movilidad</v>
      </c>
      <c r="E889" s="16" t="str">
        <f t="shared" si="26"/>
        <v>4</v>
      </c>
      <c r="F889" s="16" t="str">
        <f t="shared" si="27"/>
        <v>46</v>
      </c>
      <c r="G889" s="18">
        <v>463</v>
      </c>
      <c r="H889" s="19" t="s">
        <v>494</v>
      </c>
      <c r="I889" s="20">
        <v>2531</v>
      </c>
      <c r="J889" s="20">
        <v>0</v>
      </c>
      <c r="K889" s="20">
        <v>2531</v>
      </c>
      <c r="L889" s="20">
        <v>0</v>
      </c>
      <c r="M889" s="20">
        <v>0</v>
      </c>
      <c r="N889" s="20">
        <v>0</v>
      </c>
      <c r="O889" s="20">
        <v>0</v>
      </c>
    </row>
    <row r="890" spans="1:15" x14ac:dyDescent="0.25">
      <c r="A890" s="14" t="str">
        <f>MID(Tabla1[[#This Row],[Org 2]],1,2)</f>
        <v>08</v>
      </c>
      <c r="B890" s="22" t="s">
        <v>135</v>
      </c>
      <c r="C890" s="22" t="s">
        <v>137</v>
      </c>
      <c r="D890" s="15" t="str">
        <f>VLOOKUP(Tabla1[[#This Row],[Prog.]],Hoja2!B:C,2,FALSE)</f>
        <v>Movilidad</v>
      </c>
      <c r="E890" s="16" t="str">
        <f t="shared" si="26"/>
        <v>4</v>
      </c>
      <c r="F890" s="16" t="str">
        <f t="shared" si="27"/>
        <v>47</v>
      </c>
      <c r="G890" s="18">
        <v>479</v>
      </c>
      <c r="H890" s="19" t="s">
        <v>446</v>
      </c>
      <c r="I890" s="20">
        <v>15000</v>
      </c>
      <c r="J890" s="20">
        <v>0</v>
      </c>
      <c r="K890" s="20">
        <v>15000</v>
      </c>
      <c r="L890" s="20">
        <v>0</v>
      </c>
      <c r="M890" s="20">
        <v>0</v>
      </c>
      <c r="N890" s="20">
        <v>0</v>
      </c>
      <c r="O890" s="20">
        <v>0</v>
      </c>
    </row>
    <row r="891" spans="1:15" x14ac:dyDescent="0.25">
      <c r="A891" s="14" t="str">
        <f>MID(Tabla1[[#This Row],[Org 2]],1,2)</f>
        <v>08</v>
      </c>
      <c r="B891" s="22" t="s">
        <v>135</v>
      </c>
      <c r="C891" s="22" t="s">
        <v>137</v>
      </c>
      <c r="D891" s="15" t="str">
        <f>VLOOKUP(Tabla1[[#This Row],[Prog.]],Hoja2!B:C,2,FALSE)</f>
        <v>Movilidad</v>
      </c>
      <c r="E891" s="16" t="str">
        <f t="shared" si="26"/>
        <v>6</v>
      </c>
      <c r="F891" s="16" t="str">
        <f t="shared" si="27"/>
        <v>61</v>
      </c>
      <c r="G891" s="18">
        <v>619</v>
      </c>
      <c r="H891" s="19" t="s">
        <v>497</v>
      </c>
      <c r="I891" s="20">
        <v>2302498</v>
      </c>
      <c r="J891" s="20">
        <v>242515.45</v>
      </c>
      <c r="K891" s="20">
        <v>2545013.4500000002</v>
      </c>
      <c r="L891" s="20">
        <v>2452822.6</v>
      </c>
      <c r="M891" s="20">
        <v>2452822.6</v>
      </c>
      <c r="N891" s="20">
        <v>1064844.68</v>
      </c>
      <c r="O891" s="20">
        <v>1064844.68</v>
      </c>
    </row>
    <row r="892" spans="1:15" x14ac:dyDescent="0.25">
      <c r="A892" s="14" t="str">
        <f>MID(Tabla1[[#This Row],[Org 2]],1,2)</f>
        <v>08</v>
      </c>
      <c r="B892" s="22" t="s">
        <v>135</v>
      </c>
      <c r="C892" s="22" t="s">
        <v>139</v>
      </c>
      <c r="D892" s="15" t="str">
        <f>VLOOKUP(Tabla1[[#This Row],[Prog.]],Hoja2!B:C,2,FALSE)</f>
        <v>Pavimentación de vías públicas y otros servicios urbanísticos</v>
      </c>
      <c r="E892" s="16" t="str">
        <f t="shared" si="26"/>
        <v>1</v>
      </c>
      <c r="F892" s="16" t="str">
        <f t="shared" si="27"/>
        <v>12</v>
      </c>
      <c r="G892" s="18">
        <v>12000</v>
      </c>
      <c r="H892" s="19" t="s">
        <v>411</v>
      </c>
      <c r="I892" s="20">
        <v>90438</v>
      </c>
      <c r="J892" s="20">
        <v>0</v>
      </c>
      <c r="K892" s="20">
        <v>90438</v>
      </c>
      <c r="L892" s="20">
        <v>90000</v>
      </c>
      <c r="M892" s="20">
        <v>90000</v>
      </c>
      <c r="N892" s="20">
        <v>59584.93</v>
      </c>
      <c r="O892" s="20">
        <v>59584.93</v>
      </c>
    </row>
    <row r="893" spans="1:15" x14ac:dyDescent="0.25">
      <c r="A893" s="14" t="str">
        <f>MID(Tabla1[[#This Row],[Org 2]],1,2)</f>
        <v>08</v>
      </c>
      <c r="B893" s="22" t="s">
        <v>135</v>
      </c>
      <c r="C893" s="22" t="s">
        <v>139</v>
      </c>
      <c r="D893" s="15" t="str">
        <f>VLOOKUP(Tabla1[[#This Row],[Prog.]],Hoja2!B:C,2,FALSE)</f>
        <v>Pavimentación de vías públicas y otros servicios urbanísticos</v>
      </c>
      <c r="E893" s="16" t="str">
        <f t="shared" si="26"/>
        <v>1</v>
      </c>
      <c r="F893" s="16" t="str">
        <f t="shared" si="27"/>
        <v>12</v>
      </c>
      <c r="G893" s="18">
        <v>12001</v>
      </c>
      <c r="H893" s="19" t="s">
        <v>412</v>
      </c>
      <c r="I893" s="20">
        <v>92781</v>
      </c>
      <c r="J893" s="20">
        <v>0</v>
      </c>
      <c r="K893" s="20">
        <v>92781</v>
      </c>
      <c r="L893" s="20">
        <v>63000</v>
      </c>
      <c r="M893" s="20">
        <v>63000</v>
      </c>
      <c r="N893" s="20">
        <v>41883.96</v>
      </c>
      <c r="O893" s="20">
        <v>41883.96</v>
      </c>
    </row>
    <row r="894" spans="1:15" x14ac:dyDescent="0.25">
      <c r="A894" s="14" t="str">
        <f>MID(Tabla1[[#This Row],[Org 2]],1,2)</f>
        <v>08</v>
      </c>
      <c r="B894" s="22" t="s">
        <v>135</v>
      </c>
      <c r="C894" s="22" t="s">
        <v>139</v>
      </c>
      <c r="D894" s="15" t="str">
        <f>VLOOKUP(Tabla1[[#This Row],[Prog.]],Hoja2!B:C,2,FALSE)</f>
        <v>Pavimentación de vías públicas y otros servicios urbanísticos</v>
      </c>
      <c r="E894" s="16" t="str">
        <f t="shared" si="26"/>
        <v>1</v>
      </c>
      <c r="F894" s="16" t="str">
        <f t="shared" si="27"/>
        <v>12</v>
      </c>
      <c r="G894" s="18">
        <v>12003</v>
      </c>
      <c r="H894" s="19" t="s">
        <v>413</v>
      </c>
      <c r="I894" s="20">
        <v>60908</v>
      </c>
      <c r="J894" s="20">
        <v>0</v>
      </c>
      <c r="K894" s="20">
        <v>60908</v>
      </c>
      <c r="L894" s="20">
        <v>60000</v>
      </c>
      <c r="M894" s="20">
        <v>60000</v>
      </c>
      <c r="N894" s="20">
        <v>42378.89</v>
      </c>
      <c r="O894" s="20">
        <v>42378.89</v>
      </c>
    </row>
    <row r="895" spans="1:15" x14ac:dyDescent="0.25">
      <c r="A895" s="14" t="str">
        <f>MID(Tabla1[[#This Row],[Org 2]],1,2)</f>
        <v>08</v>
      </c>
      <c r="B895" s="22" t="s">
        <v>135</v>
      </c>
      <c r="C895" s="22" t="s">
        <v>139</v>
      </c>
      <c r="D895" s="15" t="str">
        <f>VLOOKUP(Tabla1[[#This Row],[Prog.]],Hoja2!B:C,2,FALSE)</f>
        <v>Pavimentación de vías públicas y otros servicios urbanísticos</v>
      </c>
      <c r="E895" s="16" t="str">
        <f t="shared" si="26"/>
        <v>1</v>
      </c>
      <c r="F895" s="16" t="str">
        <f t="shared" si="27"/>
        <v>12</v>
      </c>
      <c r="G895" s="18">
        <v>12004</v>
      </c>
      <c r="H895" s="19" t="s">
        <v>414</v>
      </c>
      <c r="I895" s="20">
        <v>10326</v>
      </c>
      <c r="J895" s="20">
        <v>0</v>
      </c>
      <c r="K895" s="20">
        <v>10326</v>
      </c>
      <c r="L895" s="20">
        <v>5560</v>
      </c>
      <c r="M895" s="20">
        <v>5560</v>
      </c>
      <c r="N895" s="20">
        <v>0</v>
      </c>
      <c r="O895" s="20">
        <v>0</v>
      </c>
    </row>
    <row r="896" spans="1:15" x14ac:dyDescent="0.25">
      <c r="A896" s="14" t="str">
        <f>MID(Tabla1[[#This Row],[Org 2]],1,2)</f>
        <v>08</v>
      </c>
      <c r="B896" s="22" t="s">
        <v>135</v>
      </c>
      <c r="C896" s="22" t="s">
        <v>139</v>
      </c>
      <c r="D896" s="15" t="str">
        <f>VLOOKUP(Tabla1[[#This Row],[Prog.]],Hoja2!B:C,2,FALSE)</f>
        <v>Pavimentación de vías públicas y otros servicios urbanísticos</v>
      </c>
      <c r="E896" s="16" t="str">
        <f t="shared" si="26"/>
        <v>1</v>
      </c>
      <c r="F896" s="16" t="str">
        <f t="shared" si="27"/>
        <v>12</v>
      </c>
      <c r="G896" s="18">
        <v>12006</v>
      </c>
      <c r="H896" s="19" t="s">
        <v>415</v>
      </c>
      <c r="I896" s="20">
        <v>41126</v>
      </c>
      <c r="J896" s="20">
        <v>0</v>
      </c>
      <c r="K896" s="20">
        <v>41126</v>
      </c>
      <c r="L896" s="20">
        <v>41000</v>
      </c>
      <c r="M896" s="20">
        <v>41000</v>
      </c>
      <c r="N896" s="20">
        <v>28873.66</v>
      </c>
      <c r="O896" s="20">
        <v>28873.66</v>
      </c>
    </row>
    <row r="897" spans="1:15" x14ac:dyDescent="0.25">
      <c r="A897" s="14" t="str">
        <f>MID(Tabla1[[#This Row],[Org 2]],1,2)</f>
        <v>08</v>
      </c>
      <c r="B897" s="22" t="s">
        <v>135</v>
      </c>
      <c r="C897" s="22" t="s">
        <v>139</v>
      </c>
      <c r="D897" s="15" t="str">
        <f>VLOOKUP(Tabla1[[#This Row],[Prog.]],Hoja2!B:C,2,FALSE)</f>
        <v>Pavimentación de vías públicas y otros servicios urbanísticos</v>
      </c>
      <c r="E897" s="16" t="str">
        <f t="shared" si="26"/>
        <v>1</v>
      </c>
      <c r="F897" s="16" t="str">
        <f t="shared" si="27"/>
        <v>12</v>
      </c>
      <c r="G897" s="18">
        <v>12100</v>
      </c>
      <c r="H897" s="19" t="s">
        <v>416</v>
      </c>
      <c r="I897" s="20">
        <v>148167</v>
      </c>
      <c r="J897" s="20">
        <v>0</v>
      </c>
      <c r="K897" s="20">
        <v>148167</v>
      </c>
      <c r="L897" s="20">
        <v>92828</v>
      </c>
      <c r="M897" s="20">
        <v>92828</v>
      </c>
      <c r="N897" s="20">
        <v>83574.710000000006</v>
      </c>
      <c r="O897" s="20">
        <v>83574.710000000006</v>
      </c>
    </row>
    <row r="898" spans="1:15" x14ac:dyDescent="0.25">
      <c r="A898" s="14" t="str">
        <f>MID(Tabla1[[#This Row],[Org 2]],1,2)</f>
        <v>08</v>
      </c>
      <c r="B898" s="22" t="s">
        <v>135</v>
      </c>
      <c r="C898" s="22" t="s">
        <v>139</v>
      </c>
      <c r="D898" s="15" t="str">
        <f>VLOOKUP(Tabla1[[#This Row],[Prog.]],Hoja2!B:C,2,FALSE)</f>
        <v>Pavimentación de vías públicas y otros servicios urbanísticos</v>
      </c>
      <c r="E898" s="16" t="str">
        <f t="shared" ref="E898:E961" si="28">LEFT(G898,1)</f>
        <v>1</v>
      </c>
      <c r="F898" s="16" t="str">
        <f t="shared" ref="F898:F961" si="29">LEFT(G898,2)</f>
        <v>12</v>
      </c>
      <c r="G898" s="18">
        <v>12101</v>
      </c>
      <c r="H898" s="19" t="s">
        <v>417</v>
      </c>
      <c r="I898" s="20">
        <v>377025</v>
      </c>
      <c r="J898" s="20">
        <v>0</v>
      </c>
      <c r="K898" s="20">
        <v>377025</v>
      </c>
      <c r="L898" s="20">
        <v>257512</v>
      </c>
      <c r="M898" s="20">
        <v>257512</v>
      </c>
      <c r="N898" s="20">
        <v>226647.59</v>
      </c>
      <c r="O898" s="20">
        <v>226647.59</v>
      </c>
    </row>
    <row r="899" spans="1:15" x14ac:dyDescent="0.25">
      <c r="A899" s="14" t="str">
        <f>MID(Tabla1[[#This Row],[Org 2]],1,2)</f>
        <v>08</v>
      </c>
      <c r="B899" s="22" t="s">
        <v>135</v>
      </c>
      <c r="C899" s="22" t="s">
        <v>139</v>
      </c>
      <c r="D899" s="15" t="str">
        <f>VLOOKUP(Tabla1[[#This Row],[Prog.]],Hoja2!B:C,2,FALSE)</f>
        <v>Pavimentación de vías públicas y otros servicios urbanísticos</v>
      </c>
      <c r="E899" s="16" t="str">
        <f t="shared" si="28"/>
        <v>1</v>
      </c>
      <c r="F899" s="16" t="str">
        <f t="shared" si="29"/>
        <v>12</v>
      </c>
      <c r="G899" s="18">
        <v>12103</v>
      </c>
      <c r="H899" s="19" t="s">
        <v>418</v>
      </c>
      <c r="I899" s="20">
        <v>19605</v>
      </c>
      <c r="J899" s="20">
        <v>0</v>
      </c>
      <c r="K899" s="20">
        <v>19605</v>
      </c>
      <c r="L899" s="20">
        <v>20216.8</v>
      </c>
      <c r="M899" s="20">
        <v>20216.8</v>
      </c>
      <c r="N899" s="20">
        <v>14797.95</v>
      </c>
      <c r="O899" s="20">
        <v>14797.95</v>
      </c>
    </row>
    <row r="900" spans="1:15" x14ac:dyDescent="0.25">
      <c r="A900" s="14" t="str">
        <f>MID(Tabla1[[#This Row],[Org 2]],1,2)</f>
        <v>08</v>
      </c>
      <c r="B900" s="22" t="s">
        <v>135</v>
      </c>
      <c r="C900" s="22" t="s">
        <v>139</v>
      </c>
      <c r="D900" s="15" t="str">
        <f>VLOOKUP(Tabla1[[#This Row],[Prog.]],Hoja2!B:C,2,FALSE)</f>
        <v>Pavimentación de vías públicas y otros servicios urbanísticos</v>
      </c>
      <c r="E900" s="16" t="str">
        <f t="shared" si="28"/>
        <v>1</v>
      </c>
      <c r="F900" s="16" t="str">
        <f t="shared" si="29"/>
        <v>13</v>
      </c>
      <c r="G900" s="18">
        <v>13000</v>
      </c>
      <c r="H900" s="19" t="s">
        <v>410</v>
      </c>
      <c r="I900" s="20">
        <v>637291</v>
      </c>
      <c r="J900" s="20">
        <v>0</v>
      </c>
      <c r="K900" s="20">
        <v>637291</v>
      </c>
      <c r="L900" s="20">
        <v>483750</v>
      </c>
      <c r="M900" s="20">
        <v>483750</v>
      </c>
      <c r="N900" s="20">
        <v>312373.99</v>
      </c>
      <c r="O900" s="20">
        <v>312373.99</v>
      </c>
    </row>
    <row r="901" spans="1:15" x14ac:dyDescent="0.25">
      <c r="A901" s="14" t="str">
        <f>MID(Tabla1[[#This Row],[Org 2]],1,2)</f>
        <v>08</v>
      </c>
      <c r="B901" s="22" t="s">
        <v>135</v>
      </c>
      <c r="C901" s="22" t="s">
        <v>139</v>
      </c>
      <c r="D901" s="15" t="str">
        <f>VLOOKUP(Tabla1[[#This Row],[Prog.]],Hoja2!B:C,2,FALSE)</f>
        <v>Pavimentación de vías públicas y otros servicios urbanísticos</v>
      </c>
      <c r="E901" s="16" t="str">
        <f t="shared" si="28"/>
        <v>1</v>
      </c>
      <c r="F901" s="16" t="str">
        <f t="shared" si="29"/>
        <v>13</v>
      </c>
      <c r="G901" s="18">
        <v>13001</v>
      </c>
      <c r="H901" s="19" t="s">
        <v>490</v>
      </c>
      <c r="I901" s="20">
        <v>15000</v>
      </c>
      <c r="J901" s="20">
        <v>0</v>
      </c>
      <c r="K901" s="20">
        <v>15000</v>
      </c>
      <c r="L901" s="20">
        <v>14956.5</v>
      </c>
      <c r="M901" s="20">
        <v>14956.5</v>
      </c>
      <c r="N901" s="20">
        <v>9147.5</v>
      </c>
      <c r="O901" s="20">
        <v>9147.5</v>
      </c>
    </row>
    <row r="902" spans="1:15" x14ac:dyDescent="0.25">
      <c r="A902" s="14" t="str">
        <f>MID(Tabla1[[#This Row],[Org 2]],1,2)</f>
        <v>08</v>
      </c>
      <c r="B902" s="22" t="s">
        <v>135</v>
      </c>
      <c r="C902" s="22" t="s">
        <v>139</v>
      </c>
      <c r="D902" s="15" t="str">
        <f>VLOOKUP(Tabla1[[#This Row],[Prog.]],Hoja2!B:C,2,FALSE)</f>
        <v>Pavimentación de vías públicas y otros servicios urbanísticos</v>
      </c>
      <c r="E902" s="16" t="str">
        <f t="shared" si="28"/>
        <v>1</v>
      </c>
      <c r="F902" s="16" t="str">
        <f t="shared" si="29"/>
        <v>13</v>
      </c>
      <c r="G902" s="18">
        <v>13002</v>
      </c>
      <c r="H902" s="19" t="s">
        <v>419</v>
      </c>
      <c r="I902" s="20">
        <v>704020</v>
      </c>
      <c r="J902" s="20">
        <v>0</v>
      </c>
      <c r="K902" s="20">
        <v>704020</v>
      </c>
      <c r="L902" s="20">
        <v>445571.28</v>
      </c>
      <c r="M902" s="20">
        <v>445571.28</v>
      </c>
      <c r="N902" s="20">
        <v>363534.73</v>
      </c>
      <c r="O902" s="20">
        <v>363534.73</v>
      </c>
    </row>
    <row r="903" spans="1:15" x14ac:dyDescent="0.25">
      <c r="A903" s="14" t="str">
        <f>MID(Tabla1[[#This Row],[Org 2]],1,2)</f>
        <v>08</v>
      </c>
      <c r="B903" s="22" t="s">
        <v>135</v>
      </c>
      <c r="C903" s="22" t="s">
        <v>139</v>
      </c>
      <c r="D903" s="15" t="str">
        <f>VLOOKUP(Tabla1[[#This Row],[Prog.]],Hoja2!B:C,2,FALSE)</f>
        <v>Pavimentación de vías públicas y otros servicios urbanísticos</v>
      </c>
      <c r="E903" s="16" t="str">
        <f t="shared" si="28"/>
        <v>1</v>
      </c>
      <c r="F903" s="16" t="str">
        <f t="shared" si="29"/>
        <v>15</v>
      </c>
      <c r="G903" s="18">
        <v>151</v>
      </c>
      <c r="H903" s="19" t="s">
        <v>487</v>
      </c>
      <c r="I903" s="20">
        <v>4000</v>
      </c>
      <c r="J903" s="20">
        <v>0</v>
      </c>
      <c r="K903" s="20">
        <v>4000</v>
      </c>
      <c r="L903" s="20">
        <v>3991.04</v>
      </c>
      <c r="M903" s="20">
        <v>3991.04</v>
      </c>
      <c r="N903" s="20">
        <v>1964.34</v>
      </c>
      <c r="O903" s="20">
        <v>1964.34</v>
      </c>
    </row>
    <row r="904" spans="1:15" x14ac:dyDescent="0.25">
      <c r="A904" s="14" t="str">
        <f>MID(Tabla1[[#This Row],[Org 2]],1,2)</f>
        <v>08</v>
      </c>
      <c r="B904" s="22" t="s">
        <v>135</v>
      </c>
      <c r="C904" s="22" t="s">
        <v>139</v>
      </c>
      <c r="D904" s="15" t="str">
        <f>VLOOKUP(Tabla1[[#This Row],[Prog.]],Hoja2!B:C,2,FALSE)</f>
        <v>Pavimentación de vías públicas y otros servicios urbanísticos</v>
      </c>
      <c r="E904" s="16" t="str">
        <f t="shared" si="28"/>
        <v>2</v>
      </c>
      <c r="F904" s="16" t="str">
        <f t="shared" si="29"/>
        <v>20</v>
      </c>
      <c r="G904" s="18">
        <v>203</v>
      </c>
      <c r="H904" s="19" t="s">
        <v>422</v>
      </c>
      <c r="I904" s="20">
        <v>25000</v>
      </c>
      <c r="J904" s="20">
        <v>0</v>
      </c>
      <c r="K904" s="20">
        <v>25000</v>
      </c>
      <c r="L904" s="20">
        <v>15866</v>
      </c>
      <c r="M904" s="20">
        <v>15866</v>
      </c>
      <c r="N904" s="20">
        <v>1611.03</v>
      </c>
      <c r="O904" s="20">
        <v>1611.03</v>
      </c>
    </row>
    <row r="905" spans="1:15" x14ac:dyDescent="0.25">
      <c r="A905" s="14" t="str">
        <f>MID(Tabla1[[#This Row],[Org 2]],1,2)</f>
        <v>08</v>
      </c>
      <c r="B905" s="22" t="s">
        <v>135</v>
      </c>
      <c r="C905" s="22" t="s">
        <v>139</v>
      </c>
      <c r="D905" s="15" t="str">
        <f>VLOOKUP(Tabla1[[#This Row],[Prog.]],Hoja2!B:C,2,FALSE)</f>
        <v>Pavimentación de vías públicas y otros servicios urbanísticos</v>
      </c>
      <c r="E905" s="16" t="str">
        <f t="shared" si="28"/>
        <v>2</v>
      </c>
      <c r="F905" s="16" t="str">
        <f t="shared" si="29"/>
        <v>20</v>
      </c>
      <c r="G905" s="18">
        <v>204</v>
      </c>
      <c r="H905" s="19" t="s">
        <v>423</v>
      </c>
      <c r="I905" s="20">
        <v>24000</v>
      </c>
      <c r="J905" s="20">
        <v>0</v>
      </c>
      <c r="K905" s="20">
        <v>24000</v>
      </c>
      <c r="L905" s="20">
        <v>4356</v>
      </c>
      <c r="M905" s="20">
        <v>4356</v>
      </c>
      <c r="N905" s="20">
        <v>0</v>
      </c>
      <c r="O905" s="20">
        <v>0</v>
      </c>
    </row>
    <row r="906" spans="1:15" x14ac:dyDescent="0.25">
      <c r="A906" s="14" t="str">
        <f>MID(Tabla1[[#This Row],[Org 2]],1,2)</f>
        <v>08</v>
      </c>
      <c r="B906" s="22" t="s">
        <v>135</v>
      </c>
      <c r="C906" s="22" t="s">
        <v>139</v>
      </c>
      <c r="D906" s="15" t="str">
        <f>VLOOKUP(Tabla1[[#This Row],[Prog.]],Hoja2!B:C,2,FALSE)</f>
        <v>Pavimentación de vías públicas y otros servicios urbanísticos</v>
      </c>
      <c r="E906" s="16" t="str">
        <f t="shared" si="28"/>
        <v>2</v>
      </c>
      <c r="F906" s="16" t="str">
        <f t="shared" si="29"/>
        <v>20</v>
      </c>
      <c r="G906" s="18">
        <v>206</v>
      </c>
      <c r="H906" s="19" t="s">
        <v>503</v>
      </c>
      <c r="I906" s="20">
        <v>0</v>
      </c>
      <c r="J906" s="20">
        <v>0</v>
      </c>
      <c r="K906" s="20">
        <v>0</v>
      </c>
      <c r="L906" s="20">
        <v>6921.2</v>
      </c>
      <c r="M906" s="20">
        <v>6921.2</v>
      </c>
      <c r="N906" s="20">
        <v>6921.2</v>
      </c>
      <c r="O906" s="20">
        <v>6921.2</v>
      </c>
    </row>
    <row r="907" spans="1:15" x14ac:dyDescent="0.25">
      <c r="A907" s="14" t="str">
        <f>MID(Tabla1[[#This Row],[Org 2]],1,2)</f>
        <v>08</v>
      </c>
      <c r="B907" s="22" t="s">
        <v>135</v>
      </c>
      <c r="C907" s="22" t="s">
        <v>139</v>
      </c>
      <c r="D907" s="15" t="str">
        <f>VLOOKUP(Tabla1[[#This Row],[Prog.]],Hoja2!B:C,2,FALSE)</f>
        <v>Pavimentación de vías públicas y otros servicios urbanísticos</v>
      </c>
      <c r="E907" s="16" t="str">
        <f t="shared" si="28"/>
        <v>2</v>
      </c>
      <c r="F907" s="16" t="str">
        <f t="shared" si="29"/>
        <v>21</v>
      </c>
      <c r="G907" s="18">
        <v>210</v>
      </c>
      <c r="H907" s="19" t="s">
        <v>593</v>
      </c>
      <c r="I907" s="20">
        <v>165600</v>
      </c>
      <c r="J907" s="20">
        <v>0</v>
      </c>
      <c r="K907" s="20">
        <v>165600</v>
      </c>
      <c r="L907" s="20">
        <v>104382.84</v>
      </c>
      <c r="M907" s="20">
        <v>39072.25</v>
      </c>
      <c r="N907" s="20">
        <v>30100.19</v>
      </c>
      <c r="O907" s="20">
        <v>30100.19</v>
      </c>
    </row>
    <row r="908" spans="1:15" x14ac:dyDescent="0.25">
      <c r="A908" s="14" t="str">
        <f>MID(Tabla1[[#This Row],[Org 2]],1,2)</f>
        <v>08</v>
      </c>
      <c r="B908" s="22" t="s">
        <v>135</v>
      </c>
      <c r="C908" s="22" t="s">
        <v>139</v>
      </c>
      <c r="D908" s="15" t="str">
        <f>VLOOKUP(Tabla1[[#This Row],[Prog.]],Hoja2!B:C,2,FALSE)</f>
        <v>Pavimentación de vías públicas y otros servicios urbanísticos</v>
      </c>
      <c r="E908" s="16" t="str">
        <f t="shared" si="28"/>
        <v>2</v>
      </c>
      <c r="F908" s="16" t="str">
        <f t="shared" si="29"/>
        <v>21</v>
      </c>
      <c r="G908" s="18">
        <v>213</v>
      </c>
      <c r="H908" s="19" t="s">
        <v>425</v>
      </c>
      <c r="I908" s="20">
        <v>20000</v>
      </c>
      <c r="J908" s="20">
        <v>0</v>
      </c>
      <c r="K908" s="20">
        <v>20000</v>
      </c>
      <c r="L908" s="20">
        <v>7809.67</v>
      </c>
      <c r="M908" s="20">
        <v>7809.67</v>
      </c>
      <c r="N908" s="20">
        <v>5683.59</v>
      </c>
      <c r="O908" s="20">
        <v>5683.59</v>
      </c>
    </row>
    <row r="909" spans="1:15" x14ac:dyDescent="0.25">
      <c r="A909" s="14" t="str">
        <f>MID(Tabla1[[#This Row],[Org 2]],1,2)</f>
        <v>08</v>
      </c>
      <c r="B909" s="22" t="s">
        <v>135</v>
      </c>
      <c r="C909" s="22" t="s">
        <v>139</v>
      </c>
      <c r="D909" s="15" t="str">
        <f>VLOOKUP(Tabla1[[#This Row],[Prog.]],Hoja2!B:C,2,FALSE)</f>
        <v>Pavimentación de vías públicas y otros servicios urbanísticos</v>
      </c>
      <c r="E909" s="16" t="str">
        <f t="shared" si="28"/>
        <v>2</v>
      </c>
      <c r="F909" s="16" t="str">
        <f t="shared" si="29"/>
        <v>21</v>
      </c>
      <c r="G909" s="18">
        <v>214</v>
      </c>
      <c r="H909" s="19" t="s">
        <v>426</v>
      </c>
      <c r="I909" s="20">
        <v>30000</v>
      </c>
      <c r="J909" s="20">
        <v>0</v>
      </c>
      <c r="K909" s="20">
        <v>30000</v>
      </c>
      <c r="L909" s="20">
        <v>23301.13</v>
      </c>
      <c r="M909" s="20">
        <v>15386.72</v>
      </c>
      <c r="N909" s="20">
        <v>14763.66</v>
      </c>
      <c r="O909" s="20">
        <v>14763.66</v>
      </c>
    </row>
    <row r="910" spans="1:15" x14ac:dyDescent="0.25">
      <c r="A910" s="14" t="str">
        <f>MID(Tabla1[[#This Row],[Org 2]],1,2)</f>
        <v>08</v>
      </c>
      <c r="B910" s="22" t="s">
        <v>135</v>
      </c>
      <c r="C910" s="22" t="s">
        <v>139</v>
      </c>
      <c r="D910" s="15" t="str">
        <f>VLOOKUP(Tabla1[[#This Row],[Prog.]],Hoja2!B:C,2,FALSE)</f>
        <v>Pavimentación de vías públicas y otros servicios urbanísticos</v>
      </c>
      <c r="E910" s="16" t="str">
        <f t="shared" si="28"/>
        <v>2</v>
      </c>
      <c r="F910" s="16" t="str">
        <f t="shared" si="29"/>
        <v>22</v>
      </c>
      <c r="G910" s="18">
        <v>22100</v>
      </c>
      <c r="H910" s="19" t="s">
        <v>429</v>
      </c>
      <c r="I910" s="20">
        <v>13500</v>
      </c>
      <c r="J910" s="20">
        <v>0</v>
      </c>
      <c r="K910" s="20">
        <v>13500</v>
      </c>
      <c r="L910" s="20">
        <v>13500</v>
      </c>
      <c r="M910" s="20">
        <v>13500</v>
      </c>
      <c r="N910" s="20">
        <v>8302.67</v>
      </c>
      <c r="O910" s="20">
        <v>8302.67</v>
      </c>
    </row>
    <row r="911" spans="1:15" x14ac:dyDescent="0.25">
      <c r="A911" s="14" t="str">
        <f>MID(Tabla1[[#This Row],[Org 2]],1,2)</f>
        <v>08</v>
      </c>
      <c r="B911" s="22" t="s">
        <v>135</v>
      </c>
      <c r="C911" s="22" t="s">
        <v>139</v>
      </c>
      <c r="D911" s="15" t="str">
        <f>VLOOKUP(Tabla1[[#This Row],[Prog.]],Hoja2!B:C,2,FALSE)</f>
        <v>Pavimentación de vías públicas y otros servicios urbanísticos</v>
      </c>
      <c r="E911" s="16" t="str">
        <f t="shared" si="28"/>
        <v>2</v>
      </c>
      <c r="F911" s="16" t="str">
        <f t="shared" si="29"/>
        <v>22</v>
      </c>
      <c r="G911" s="18">
        <v>22103</v>
      </c>
      <c r="H911" s="19" t="s">
        <v>491</v>
      </c>
      <c r="I911" s="20">
        <v>42545</v>
      </c>
      <c r="J911" s="20">
        <v>0</v>
      </c>
      <c r="K911" s="20">
        <v>42545</v>
      </c>
      <c r="L911" s="20">
        <v>49025.55</v>
      </c>
      <c r="M911" s="20">
        <v>49025.55</v>
      </c>
      <c r="N911" s="20">
        <v>19309.09</v>
      </c>
      <c r="O911" s="20">
        <v>12978.39</v>
      </c>
    </row>
    <row r="912" spans="1:15" x14ac:dyDescent="0.25">
      <c r="A912" s="14" t="str">
        <f>MID(Tabla1[[#This Row],[Org 2]],1,2)</f>
        <v>08</v>
      </c>
      <c r="B912" s="22" t="s">
        <v>135</v>
      </c>
      <c r="C912" s="22" t="s">
        <v>139</v>
      </c>
      <c r="D912" s="15" t="str">
        <f>VLOOKUP(Tabla1[[#This Row],[Prog.]],Hoja2!B:C,2,FALSE)</f>
        <v>Pavimentación de vías públicas y otros servicios urbanísticos</v>
      </c>
      <c r="E912" s="16" t="str">
        <f t="shared" si="28"/>
        <v>2</v>
      </c>
      <c r="F912" s="16" t="str">
        <f t="shared" si="29"/>
        <v>22</v>
      </c>
      <c r="G912" s="18">
        <v>22104</v>
      </c>
      <c r="H912" s="19" t="s">
        <v>488</v>
      </c>
      <c r="I912" s="20">
        <v>15000</v>
      </c>
      <c r="J912" s="20">
        <v>0</v>
      </c>
      <c r="K912" s="20">
        <v>15000</v>
      </c>
      <c r="L912" s="20">
        <v>8069.19</v>
      </c>
      <c r="M912" s="20">
        <v>8069.19</v>
      </c>
      <c r="N912" s="20">
        <v>8069.19</v>
      </c>
      <c r="O912" s="20">
        <v>8069.19</v>
      </c>
    </row>
    <row r="913" spans="1:15" x14ac:dyDescent="0.25">
      <c r="A913" s="14" t="str">
        <f>MID(Tabla1[[#This Row],[Org 2]],1,2)</f>
        <v>08</v>
      </c>
      <c r="B913" s="22" t="s">
        <v>135</v>
      </c>
      <c r="C913" s="22" t="s">
        <v>139</v>
      </c>
      <c r="D913" s="15" t="str">
        <f>VLOOKUP(Tabla1[[#This Row],[Prog.]],Hoja2!B:C,2,FALSE)</f>
        <v>Pavimentación de vías públicas y otros servicios urbanísticos</v>
      </c>
      <c r="E913" s="16" t="str">
        <f t="shared" si="28"/>
        <v>2</v>
      </c>
      <c r="F913" s="16" t="str">
        <f t="shared" si="29"/>
        <v>22</v>
      </c>
      <c r="G913" s="18">
        <v>22199</v>
      </c>
      <c r="H913" s="19" t="s">
        <v>431</v>
      </c>
      <c r="I913" s="20">
        <v>20000</v>
      </c>
      <c r="J913" s="20">
        <v>0</v>
      </c>
      <c r="K913" s="20">
        <v>20000</v>
      </c>
      <c r="L913" s="20">
        <v>11601.1</v>
      </c>
      <c r="M913" s="20">
        <v>3643.8</v>
      </c>
      <c r="N913" s="20">
        <v>2758.16</v>
      </c>
      <c r="O913" s="20">
        <v>2758.16</v>
      </c>
    </row>
    <row r="914" spans="1:15" x14ac:dyDescent="0.25">
      <c r="A914" s="14" t="str">
        <f>MID(Tabla1[[#This Row],[Org 2]],1,2)</f>
        <v>08</v>
      </c>
      <c r="B914" s="22" t="s">
        <v>135</v>
      </c>
      <c r="C914" s="22" t="s">
        <v>139</v>
      </c>
      <c r="D914" s="15" t="str">
        <f>VLOOKUP(Tabla1[[#This Row],[Prog.]],Hoja2!B:C,2,FALSE)</f>
        <v>Pavimentación de vías públicas y otros servicios urbanísticos</v>
      </c>
      <c r="E914" s="16" t="str">
        <f t="shared" si="28"/>
        <v>2</v>
      </c>
      <c r="F914" s="16" t="str">
        <f t="shared" si="29"/>
        <v>22</v>
      </c>
      <c r="G914" s="18">
        <v>22606</v>
      </c>
      <c r="H914" s="19" t="s">
        <v>435</v>
      </c>
      <c r="I914" s="20">
        <v>2000</v>
      </c>
      <c r="J914" s="20">
        <v>0</v>
      </c>
      <c r="K914" s="20">
        <v>2000</v>
      </c>
      <c r="L914" s="20">
        <v>61.85</v>
      </c>
      <c r="M914" s="20">
        <v>61.85</v>
      </c>
      <c r="N914" s="20">
        <v>61.85</v>
      </c>
      <c r="O914" s="20">
        <v>61.85</v>
      </c>
    </row>
    <row r="915" spans="1:15" x14ac:dyDescent="0.25">
      <c r="A915" s="14" t="str">
        <f>MID(Tabla1[[#This Row],[Org 2]],1,2)</f>
        <v>08</v>
      </c>
      <c r="B915" s="22" t="s">
        <v>135</v>
      </c>
      <c r="C915" s="22" t="s">
        <v>139</v>
      </c>
      <c r="D915" s="15" t="str">
        <f>VLOOKUP(Tabla1[[#This Row],[Prog.]],Hoja2!B:C,2,FALSE)</f>
        <v>Pavimentación de vías públicas y otros servicios urbanísticos</v>
      </c>
      <c r="E915" s="16" t="str">
        <f t="shared" si="28"/>
        <v>2</v>
      </c>
      <c r="F915" s="16" t="str">
        <f t="shared" si="29"/>
        <v>22</v>
      </c>
      <c r="G915" s="18">
        <v>22699</v>
      </c>
      <c r="H915" s="19" t="s">
        <v>437</v>
      </c>
      <c r="I915" s="20">
        <v>4000</v>
      </c>
      <c r="J915" s="20">
        <v>0</v>
      </c>
      <c r="K915" s="20">
        <v>4000</v>
      </c>
      <c r="L915" s="20">
        <v>0</v>
      </c>
      <c r="M915" s="20">
        <v>0</v>
      </c>
      <c r="N915" s="20">
        <v>0</v>
      </c>
      <c r="O915" s="20">
        <v>0</v>
      </c>
    </row>
    <row r="916" spans="1:15" x14ac:dyDescent="0.25">
      <c r="A916" s="14" t="str">
        <f>MID(Tabla1[[#This Row],[Org 2]],1,2)</f>
        <v>08</v>
      </c>
      <c r="B916" s="22" t="s">
        <v>135</v>
      </c>
      <c r="C916" s="23" t="s">
        <v>139</v>
      </c>
      <c r="D916" s="15" t="str">
        <f>VLOOKUP(Tabla1[[#This Row],[Prog.]],Hoja2!B:C,2,FALSE)</f>
        <v>Pavimentación de vías públicas y otros servicios urbanísticos</v>
      </c>
      <c r="E916" s="16" t="str">
        <f t="shared" si="28"/>
        <v>2</v>
      </c>
      <c r="F916" s="16" t="str">
        <f t="shared" si="29"/>
        <v>22</v>
      </c>
      <c r="G916" s="24">
        <v>22700</v>
      </c>
      <c r="H916" s="24" t="s">
        <v>438</v>
      </c>
      <c r="I916" s="25">
        <v>6200</v>
      </c>
      <c r="J916" s="25">
        <v>0</v>
      </c>
      <c r="K916" s="25">
        <v>6200</v>
      </c>
      <c r="L916" s="25">
        <v>6161.06</v>
      </c>
      <c r="M916" s="25">
        <v>6161.06</v>
      </c>
      <c r="N916" s="25">
        <v>3684.54</v>
      </c>
      <c r="O916" s="25">
        <v>3684.54</v>
      </c>
    </row>
    <row r="917" spans="1:15" x14ac:dyDescent="0.25">
      <c r="A917" s="14" t="str">
        <f>MID(Tabla1[[#This Row],[Org 2]],1,2)</f>
        <v>08</v>
      </c>
      <c r="B917" s="22" t="s">
        <v>135</v>
      </c>
      <c r="C917" s="22" t="s">
        <v>139</v>
      </c>
      <c r="D917" s="15" t="str">
        <f>VLOOKUP(Tabla1[[#This Row],[Prog.]],Hoja2!B:C,2,FALSE)</f>
        <v>Pavimentación de vías públicas y otros servicios urbanísticos</v>
      </c>
      <c r="E917" s="16" t="str">
        <f t="shared" si="28"/>
        <v>2</v>
      </c>
      <c r="F917" s="16" t="str">
        <f t="shared" si="29"/>
        <v>22</v>
      </c>
      <c r="G917" s="18">
        <v>22706</v>
      </c>
      <c r="H917" s="19" t="s">
        <v>439</v>
      </c>
      <c r="I917" s="20">
        <v>100000</v>
      </c>
      <c r="J917" s="20">
        <v>0</v>
      </c>
      <c r="K917" s="20">
        <v>100000</v>
      </c>
      <c r="L917" s="20">
        <v>53328.73</v>
      </c>
      <c r="M917" s="20">
        <v>53328.73</v>
      </c>
      <c r="N917" s="20">
        <v>18150</v>
      </c>
      <c r="O917" s="20">
        <v>18150</v>
      </c>
    </row>
    <row r="918" spans="1:15" x14ac:dyDescent="0.25">
      <c r="A918" s="14" t="str">
        <f>MID(Tabla1[[#This Row],[Org 2]],1,2)</f>
        <v>08</v>
      </c>
      <c r="B918" s="22" t="s">
        <v>135</v>
      </c>
      <c r="C918" s="23" t="s">
        <v>139</v>
      </c>
      <c r="D918" s="15" t="str">
        <f>VLOOKUP(Tabla1[[#This Row],[Prog.]],Hoja2!B:C,2,FALSE)</f>
        <v>Pavimentación de vías públicas y otros servicios urbanísticos</v>
      </c>
      <c r="E918" s="16" t="str">
        <f t="shared" si="28"/>
        <v>2</v>
      </c>
      <c r="F918" s="16" t="str">
        <f t="shared" si="29"/>
        <v>22</v>
      </c>
      <c r="G918" s="24">
        <v>22799</v>
      </c>
      <c r="H918" s="24" t="s">
        <v>440</v>
      </c>
      <c r="I918" s="25">
        <v>75000</v>
      </c>
      <c r="J918" s="25">
        <v>0</v>
      </c>
      <c r="K918" s="25">
        <v>75000</v>
      </c>
      <c r="L918" s="25">
        <v>8013.21</v>
      </c>
      <c r="M918" s="25">
        <v>8013.21</v>
      </c>
      <c r="N918" s="25">
        <v>7259.78</v>
      </c>
      <c r="O918" s="25">
        <v>7259.78</v>
      </c>
    </row>
    <row r="919" spans="1:15" x14ac:dyDescent="0.25">
      <c r="A919" s="14" t="str">
        <f>MID(Tabla1[[#This Row],[Org 2]],1,2)</f>
        <v>08</v>
      </c>
      <c r="B919" s="22" t="s">
        <v>135</v>
      </c>
      <c r="C919" s="22" t="s">
        <v>139</v>
      </c>
      <c r="D919" s="15" t="str">
        <f>VLOOKUP(Tabla1[[#This Row],[Prog.]],Hoja2!B:C,2,FALSE)</f>
        <v>Pavimentación de vías públicas y otros servicios urbanísticos</v>
      </c>
      <c r="E919" s="16" t="str">
        <f t="shared" si="28"/>
        <v>6</v>
      </c>
      <c r="F919" s="16" t="str">
        <f t="shared" si="29"/>
        <v>60</v>
      </c>
      <c r="G919" s="18">
        <v>609</v>
      </c>
      <c r="H919" s="19" t="s">
        <v>505</v>
      </c>
      <c r="I919" s="20">
        <v>0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</row>
    <row r="920" spans="1:15" x14ac:dyDescent="0.25">
      <c r="A920" s="14" t="str">
        <f>MID(Tabla1[[#This Row],[Org 2]],1,2)</f>
        <v>08</v>
      </c>
      <c r="B920" s="22" t="s">
        <v>135</v>
      </c>
      <c r="C920" s="22" t="s">
        <v>139</v>
      </c>
      <c r="D920" s="15" t="str">
        <f>VLOOKUP(Tabla1[[#This Row],[Prog.]],Hoja2!B:C,2,FALSE)</f>
        <v>Pavimentación de vías públicas y otros servicios urbanísticos</v>
      </c>
      <c r="E920" s="16" t="str">
        <f t="shared" si="28"/>
        <v>6</v>
      </c>
      <c r="F920" s="16" t="str">
        <f t="shared" si="29"/>
        <v>61</v>
      </c>
      <c r="G920" s="18">
        <v>619</v>
      </c>
      <c r="H920" s="19" t="s">
        <v>497</v>
      </c>
      <c r="I920" s="20">
        <v>11464101</v>
      </c>
      <c r="J920" s="20">
        <v>13833.01</v>
      </c>
      <c r="K920" s="20">
        <v>11477934.01</v>
      </c>
      <c r="L920" s="20">
        <v>11001954.01</v>
      </c>
      <c r="M920" s="20">
        <v>10856421.02</v>
      </c>
      <c r="N920" s="20">
        <v>5966449.3799999999</v>
      </c>
      <c r="O920" s="20">
        <v>4202892.78</v>
      </c>
    </row>
    <row r="921" spans="1:15" x14ac:dyDescent="0.25">
      <c r="A921" s="14" t="str">
        <f>MID(Tabla1[[#This Row],[Org 2]],1,2)</f>
        <v>08</v>
      </c>
      <c r="B921" s="22" t="s">
        <v>135</v>
      </c>
      <c r="C921" s="22" t="s">
        <v>140</v>
      </c>
      <c r="D921" s="15" t="str">
        <f>VLOOKUP(Tabla1[[#This Row],[Prog.]],Hoja2!B:C,2,FALSE)</f>
        <v>Alumbrado público</v>
      </c>
      <c r="E921" s="16" t="str">
        <f t="shared" si="28"/>
        <v>1</v>
      </c>
      <c r="F921" s="16" t="str">
        <f t="shared" si="29"/>
        <v>12</v>
      </c>
      <c r="G921" s="18">
        <v>12001</v>
      </c>
      <c r="H921" s="19" t="s">
        <v>412</v>
      </c>
      <c r="I921" s="20">
        <v>15905</v>
      </c>
      <c r="J921" s="20">
        <v>0</v>
      </c>
      <c r="K921" s="20">
        <v>15905</v>
      </c>
      <c r="L921" s="20">
        <v>15000</v>
      </c>
      <c r="M921" s="20">
        <v>15000</v>
      </c>
      <c r="N921" s="20">
        <v>10470.99</v>
      </c>
      <c r="O921" s="20">
        <v>10470.99</v>
      </c>
    </row>
    <row r="922" spans="1:15" x14ac:dyDescent="0.25">
      <c r="A922" s="14" t="str">
        <f>MID(Tabla1[[#This Row],[Org 2]],1,2)</f>
        <v>08</v>
      </c>
      <c r="B922" s="22" t="s">
        <v>135</v>
      </c>
      <c r="C922" s="22" t="s">
        <v>140</v>
      </c>
      <c r="D922" s="15" t="str">
        <f>VLOOKUP(Tabla1[[#This Row],[Prog.]],Hoja2!B:C,2,FALSE)</f>
        <v>Alumbrado público</v>
      </c>
      <c r="E922" s="16" t="str">
        <f t="shared" si="28"/>
        <v>1</v>
      </c>
      <c r="F922" s="16" t="str">
        <f t="shared" si="29"/>
        <v>12</v>
      </c>
      <c r="G922" s="18">
        <v>12003</v>
      </c>
      <c r="H922" s="19" t="s">
        <v>413</v>
      </c>
      <c r="I922" s="20">
        <v>12182</v>
      </c>
      <c r="J922" s="20">
        <v>0</v>
      </c>
      <c r="K922" s="20">
        <v>12182</v>
      </c>
      <c r="L922" s="20">
        <v>12000</v>
      </c>
      <c r="M922" s="20">
        <v>12000</v>
      </c>
      <c r="N922" s="20">
        <v>0</v>
      </c>
      <c r="O922" s="20">
        <v>0</v>
      </c>
    </row>
    <row r="923" spans="1:15" x14ac:dyDescent="0.25">
      <c r="A923" s="14" t="str">
        <f>MID(Tabla1[[#This Row],[Org 2]],1,2)</f>
        <v>08</v>
      </c>
      <c r="B923" s="22" t="s">
        <v>135</v>
      </c>
      <c r="C923" s="22" t="s">
        <v>140</v>
      </c>
      <c r="D923" s="15" t="str">
        <f>VLOOKUP(Tabla1[[#This Row],[Prog.]],Hoja2!B:C,2,FALSE)</f>
        <v>Alumbrado público</v>
      </c>
      <c r="E923" s="16" t="str">
        <f t="shared" si="28"/>
        <v>1</v>
      </c>
      <c r="F923" s="16" t="str">
        <f t="shared" si="29"/>
        <v>12</v>
      </c>
      <c r="G923" s="18">
        <v>12006</v>
      </c>
      <c r="H923" s="19" t="s">
        <v>415</v>
      </c>
      <c r="I923" s="20">
        <v>10676</v>
      </c>
      <c r="J923" s="20">
        <v>0</v>
      </c>
      <c r="K923" s="20">
        <v>10676</v>
      </c>
      <c r="L923" s="20">
        <v>10000</v>
      </c>
      <c r="M923" s="20">
        <v>10000</v>
      </c>
      <c r="N923" s="20">
        <v>4096.6899999999996</v>
      </c>
      <c r="O923" s="20">
        <v>4096.6899999999996</v>
      </c>
    </row>
    <row r="924" spans="1:15" x14ac:dyDescent="0.25">
      <c r="A924" s="14" t="str">
        <f>MID(Tabla1[[#This Row],[Org 2]],1,2)</f>
        <v>08</v>
      </c>
      <c r="B924" s="22" t="s">
        <v>135</v>
      </c>
      <c r="C924" s="22" t="s">
        <v>140</v>
      </c>
      <c r="D924" s="15" t="str">
        <f>VLOOKUP(Tabla1[[#This Row],[Prog.]],Hoja2!B:C,2,FALSE)</f>
        <v>Alumbrado público</v>
      </c>
      <c r="E924" s="16" t="str">
        <f t="shared" si="28"/>
        <v>1</v>
      </c>
      <c r="F924" s="16" t="str">
        <f t="shared" si="29"/>
        <v>12</v>
      </c>
      <c r="G924" s="18">
        <v>12100</v>
      </c>
      <c r="H924" s="19" t="s">
        <v>416</v>
      </c>
      <c r="I924" s="20">
        <v>17643</v>
      </c>
      <c r="J924" s="20">
        <v>0</v>
      </c>
      <c r="K924" s="20">
        <v>17643</v>
      </c>
      <c r="L924" s="20">
        <v>17000</v>
      </c>
      <c r="M924" s="20">
        <v>17000</v>
      </c>
      <c r="N924" s="20">
        <v>6562.26</v>
      </c>
      <c r="O924" s="20">
        <v>6562.26</v>
      </c>
    </row>
    <row r="925" spans="1:15" x14ac:dyDescent="0.25">
      <c r="A925" s="14" t="str">
        <f>MID(Tabla1[[#This Row],[Org 2]],1,2)</f>
        <v>08</v>
      </c>
      <c r="B925" s="22" t="s">
        <v>135</v>
      </c>
      <c r="C925" s="22" t="s">
        <v>140</v>
      </c>
      <c r="D925" s="15" t="str">
        <f>VLOOKUP(Tabla1[[#This Row],[Prog.]],Hoja2!B:C,2,FALSE)</f>
        <v>Alumbrado público</v>
      </c>
      <c r="E925" s="16" t="str">
        <f t="shared" si="28"/>
        <v>1</v>
      </c>
      <c r="F925" s="16" t="str">
        <f t="shared" si="29"/>
        <v>12</v>
      </c>
      <c r="G925" s="18">
        <v>12101</v>
      </c>
      <c r="H925" s="19" t="s">
        <v>417</v>
      </c>
      <c r="I925" s="20">
        <v>43303</v>
      </c>
      <c r="J925" s="20">
        <v>0</v>
      </c>
      <c r="K925" s="20">
        <v>43303</v>
      </c>
      <c r="L925" s="20">
        <v>30000</v>
      </c>
      <c r="M925" s="20">
        <v>30000</v>
      </c>
      <c r="N925" s="20">
        <v>18457.11</v>
      </c>
      <c r="O925" s="20">
        <v>18457.11</v>
      </c>
    </row>
    <row r="926" spans="1:15" x14ac:dyDescent="0.25">
      <c r="A926" s="14" t="str">
        <f>MID(Tabla1[[#This Row],[Org 2]],1,2)</f>
        <v>08</v>
      </c>
      <c r="B926" s="22" t="s">
        <v>135</v>
      </c>
      <c r="C926" s="22" t="s">
        <v>140</v>
      </c>
      <c r="D926" s="15" t="str">
        <f>VLOOKUP(Tabla1[[#This Row],[Prog.]],Hoja2!B:C,2,FALSE)</f>
        <v>Alumbrado público</v>
      </c>
      <c r="E926" s="16" t="str">
        <f t="shared" si="28"/>
        <v>1</v>
      </c>
      <c r="F926" s="16" t="str">
        <f t="shared" si="29"/>
        <v>12</v>
      </c>
      <c r="G926" s="18">
        <v>12103</v>
      </c>
      <c r="H926" s="19" t="s">
        <v>418</v>
      </c>
      <c r="I926" s="20">
        <v>4782</v>
      </c>
      <c r="J926" s="20">
        <v>0</v>
      </c>
      <c r="K926" s="20">
        <v>4782</v>
      </c>
      <c r="L926" s="20">
        <v>4270.3999999999996</v>
      </c>
      <c r="M926" s="20">
        <v>4270.3999999999996</v>
      </c>
      <c r="N926" s="20">
        <v>1847.37</v>
      </c>
      <c r="O926" s="20">
        <v>1847.37</v>
      </c>
    </row>
    <row r="927" spans="1:15" x14ac:dyDescent="0.25">
      <c r="A927" s="14" t="str">
        <f>MID(Tabla1[[#This Row],[Org 2]],1,2)</f>
        <v>08</v>
      </c>
      <c r="B927" s="22" t="s">
        <v>135</v>
      </c>
      <c r="C927" s="22" t="s">
        <v>140</v>
      </c>
      <c r="D927" s="15" t="str">
        <f>VLOOKUP(Tabla1[[#This Row],[Prog.]],Hoja2!B:C,2,FALSE)</f>
        <v>Alumbrado público</v>
      </c>
      <c r="E927" s="16" t="str">
        <f t="shared" si="28"/>
        <v>1</v>
      </c>
      <c r="F927" s="16" t="str">
        <f t="shared" si="29"/>
        <v>13</v>
      </c>
      <c r="G927" s="18">
        <v>13000</v>
      </c>
      <c r="H927" s="19" t="s">
        <v>410</v>
      </c>
      <c r="I927" s="20">
        <v>99499</v>
      </c>
      <c r="J927" s="20">
        <v>0</v>
      </c>
      <c r="K927" s="20">
        <v>99499</v>
      </c>
      <c r="L927" s="20">
        <v>90000</v>
      </c>
      <c r="M927" s="20">
        <v>90000</v>
      </c>
      <c r="N927" s="20">
        <v>56275.48</v>
      </c>
      <c r="O927" s="20">
        <v>56275.48</v>
      </c>
    </row>
    <row r="928" spans="1:15" x14ac:dyDescent="0.25">
      <c r="A928" s="14" t="str">
        <f>MID(Tabla1[[#This Row],[Org 2]],1,2)</f>
        <v>08</v>
      </c>
      <c r="B928" s="22" t="s">
        <v>135</v>
      </c>
      <c r="C928" s="22" t="s">
        <v>140</v>
      </c>
      <c r="D928" s="15" t="str">
        <f>VLOOKUP(Tabla1[[#This Row],[Prog.]],Hoja2!B:C,2,FALSE)</f>
        <v>Alumbrado público</v>
      </c>
      <c r="E928" s="16" t="str">
        <f t="shared" si="28"/>
        <v>1</v>
      </c>
      <c r="F928" s="16" t="str">
        <f t="shared" si="29"/>
        <v>13</v>
      </c>
      <c r="G928" s="18">
        <v>13001</v>
      </c>
      <c r="H928" s="19" t="s">
        <v>490</v>
      </c>
      <c r="I928" s="20">
        <v>3500</v>
      </c>
      <c r="J928" s="20">
        <v>0</v>
      </c>
      <c r="K928" s="20">
        <v>3500</v>
      </c>
      <c r="L928" s="20">
        <v>0</v>
      </c>
      <c r="M928" s="20">
        <v>0</v>
      </c>
      <c r="N928" s="20">
        <v>0</v>
      </c>
      <c r="O928" s="20">
        <v>0</v>
      </c>
    </row>
    <row r="929" spans="1:15" x14ac:dyDescent="0.25">
      <c r="A929" s="14" t="str">
        <f>MID(Tabla1[[#This Row],[Org 2]],1,2)</f>
        <v>08</v>
      </c>
      <c r="B929" s="22" t="s">
        <v>135</v>
      </c>
      <c r="C929" s="22" t="s">
        <v>140</v>
      </c>
      <c r="D929" s="15" t="str">
        <f>VLOOKUP(Tabla1[[#This Row],[Prog.]],Hoja2!B:C,2,FALSE)</f>
        <v>Alumbrado público</v>
      </c>
      <c r="E929" s="16" t="str">
        <f t="shared" si="28"/>
        <v>1</v>
      </c>
      <c r="F929" s="16" t="str">
        <f t="shared" si="29"/>
        <v>13</v>
      </c>
      <c r="G929" s="18">
        <v>13002</v>
      </c>
      <c r="H929" s="19" t="s">
        <v>419</v>
      </c>
      <c r="I929" s="20">
        <v>114187</v>
      </c>
      <c r="J929" s="20">
        <v>0</v>
      </c>
      <c r="K929" s="20">
        <v>114187</v>
      </c>
      <c r="L929" s="20">
        <v>81718.03</v>
      </c>
      <c r="M929" s="20">
        <v>81718.03</v>
      </c>
      <c r="N929" s="20">
        <v>69273.55</v>
      </c>
      <c r="O929" s="20">
        <v>69273.55</v>
      </c>
    </row>
    <row r="930" spans="1:15" x14ac:dyDescent="0.25">
      <c r="A930" s="14" t="str">
        <f>MID(Tabla1[[#This Row],[Org 2]],1,2)</f>
        <v>08</v>
      </c>
      <c r="B930" s="22" t="s">
        <v>135</v>
      </c>
      <c r="C930" s="22" t="s">
        <v>140</v>
      </c>
      <c r="D930" s="15" t="str">
        <f>VLOOKUP(Tabla1[[#This Row],[Prog.]],Hoja2!B:C,2,FALSE)</f>
        <v>Alumbrado público</v>
      </c>
      <c r="E930" s="16" t="str">
        <f t="shared" si="28"/>
        <v>1</v>
      </c>
      <c r="F930" s="16" t="str">
        <f t="shared" si="29"/>
        <v>15</v>
      </c>
      <c r="G930" s="18">
        <v>151</v>
      </c>
      <c r="H930" s="19" t="s">
        <v>487</v>
      </c>
      <c r="I930" s="20">
        <v>4000</v>
      </c>
      <c r="J930" s="20">
        <v>0</v>
      </c>
      <c r="K930" s="20">
        <v>4000</v>
      </c>
      <c r="L930" s="20">
        <v>3995.88</v>
      </c>
      <c r="M930" s="20">
        <v>3995.88</v>
      </c>
      <c r="N930" s="20">
        <v>2179.44</v>
      </c>
      <c r="O930" s="20">
        <v>2179.44</v>
      </c>
    </row>
    <row r="931" spans="1:15" x14ac:dyDescent="0.25">
      <c r="A931" s="14" t="str">
        <f>MID(Tabla1[[#This Row],[Org 2]],1,2)</f>
        <v>08</v>
      </c>
      <c r="B931" s="22" t="s">
        <v>135</v>
      </c>
      <c r="C931" s="22" t="s">
        <v>140</v>
      </c>
      <c r="D931" s="15" t="str">
        <f>VLOOKUP(Tabla1[[#This Row],[Prog.]],Hoja2!B:C,2,FALSE)</f>
        <v>Alumbrado público</v>
      </c>
      <c r="E931" s="16" t="str">
        <f t="shared" si="28"/>
        <v>2</v>
      </c>
      <c r="F931" s="16" t="str">
        <f t="shared" si="29"/>
        <v>20</v>
      </c>
      <c r="G931" s="18">
        <v>204</v>
      </c>
      <c r="H931" s="19" t="s">
        <v>423</v>
      </c>
      <c r="I931" s="20">
        <v>3000</v>
      </c>
      <c r="J931" s="20">
        <v>0</v>
      </c>
      <c r="K931" s="20">
        <v>3000</v>
      </c>
      <c r="L931" s="20">
        <v>0</v>
      </c>
      <c r="M931" s="20">
        <v>0</v>
      </c>
      <c r="N931" s="20">
        <v>0</v>
      </c>
      <c r="O931" s="20">
        <v>0</v>
      </c>
    </row>
    <row r="932" spans="1:15" x14ac:dyDescent="0.25">
      <c r="A932" s="14" t="str">
        <f>MID(Tabla1[[#This Row],[Org 2]],1,2)</f>
        <v>08</v>
      </c>
      <c r="B932" s="22" t="s">
        <v>135</v>
      </c>
      <c r="C932" s="22" t="s">
        <v>140</v>
      </c>
      <c r="D932" s="15" t="str">
        <f>VLOOKUP(Tabla1[[#This Row],[Prog.]],Hoja2!B:C,2,FALSE)</f>
        <v>Alumbrado público</v>
      </c>
      <c r="E932" s="16" t="str">
        <f t="shared" si="28"/>
        <v>2</v>
      </c>
      <c r="F932" s="16" t="str">
        <f t="shared" si="29"/>
        <v>21</v>
      </c>
      <c r="G932" s="18">
        <v>213</v>
      </c>
      <c r="H932" s="19" t="s">
        <v>425</v>
      </c>
      <c r="I932" s="20">
        <v>108000</v>
      </c>
      <c r="J932" s="20">
        <v>0</v>
      </c>
      <c r="K932" s="20">
        <v>108000</v>
      </c>
      <c r="L932" s="20">
        <v>90000</v>
      </c>
      <c r="M932" s="20">
        <v>90000</v>
      </c>
      <c r="N932" s="20">
        <v>11315.82</v>
      </c>
      <c r="O932" s="20">
        <v>11315.82</v>
      </c>
    </row>
    <row r="933" spans="1:15" x14ac:dyDescent="0.25">
      <c r="A933" s="14" t="str">
        <f>MID(Tabla1[[#This Row],[Org 2]],1,2)</f>
        <v>08</v>
      </c>
      <c r="B933" s="22" t="s">
        <v>135</v>
      </c>
      <c r="C933" s="22" t="s">
        <v>140</v>
      </c>
      <c r="D933" s="15" t="str">
        <f>VLOOKUP(Tabla1[[#This Row],[Prog.]],Hoja2!B:C,2,FALSE)</f>
        <v>Alumbrado público</v>
      </c>
      <c r="E933" s="16" t="str">
        <f t="shared" si="28"/>
        <v>2</v>
      </c>
      <c r="F933" s="16" t="str">
        <f t="shared" si="29"/>
        <v>21</v>
      </c>
      <c r="G933" s="18">
        <v>214</v>
      </c>
      <c r="H933" s="19" t="s">
        <v>426</v>
      </c>
      <c r="I933" s="20">
        <v>18000</v>
      </c>
      <c r="J933" s="20">
        <v>0</v>
      </c>
      <c r="K933" s="20">
        <v>18000</v>
      </c>
      <c r="L933" s="20">
        <v>12775.05</v>
      </c>
      <c r="M933" s="20">
        <v>775.05</v>
      </c>
      <c r="N933" s="20">
        <v>86.56</v>
      </c>
      <c r="O933" s="20">
        <v>86.56</v>
      </c>
    </row>
    <row r="934" spans="1:15" x14ac:dyDescent="0.25">
      <c r="A934" s="14" t="str">
        <f>MID(Tabla1[[#This Row],[Org 2]],1,2)</f>
        <v>08</v>
      </c>
      <c r="B934" s="22" t="s">
        <v>135</v>
      </c>
      <c r="C934" s="22" t="s">
        <v>140</v>
      </c>
      <c r="D934" s="15" t="str">
        <f>VLOOKUP(Tabla1[[#This Row],[Prog.]],Hoja2!B:C,2,FALSE)</f>
        <v>Alumbrado público</v>
      </c>
      <c r="E934" s="16" t="str">
        <f t="shared" si="28"/>
        <v>2</v>
      </c>
      <c r="F934" s="16" t="str">
        <f t="shared" si="29"/>
        <v>22</v>
      </c>
      <c r="G934" s="18">
        <v>22100</v>
      </c>
      <c r="H934" s="19" t="s">
        <v>429</v>
      </c>
      <c r="I934" s="20">
        <v>3073000</v>
      </c>
      <c r="J934" s="20">
        <v>0</v>
      </c>
      <c r="K934" s="20">
        <v>3073000</v>
      </c>
      <c r="L934" s="20">
        <v>3000000</v>
      </c>
      <c r="M934" s="20">
        <v>3000000</v>
      </c>
      <c r="N934" s="20">
        <v>1244511.52</v>
      </c>
      <c r="O934" s="20">
        <v>1244511.52</v>
      </c>
    </row>
    <row r="935" spans="1:15" x14ac:dyDescent="0.25">
      <c r="A935" s="14" t="str">
        <f>MID(Tabla1[[#This Row],[Org 2]],1,2)</f>
        <v>08</v>
      </c>
      <c r="B935" s="22" t="s">
        <v>135</v>
      </c>
      <c r="C935" s="22" t="s">
        <v>140</v>
      </c>
      <c r="D935" s="15" t="str">
        <f>VLOOKUP(Tabla1[[#This Row],[Prog.]],Hoja2!B:C,2,FALSE)</f>
        <v>Alumbrado público</v>
      </c>
      <c r="E935" s="16" t="str">
        <f t="shared" si="28"/>
        <v>2</v>
      </c>
      <c r="F935" s="16" t="str">
        <f t="shared" si="29"/>
        <v>22</v>
      </c>
      <c r="G935" s="18">
        <v>22104</v>
      </c>
      <c r="H935" s="19" t="s">
        <v>488</v>
      </c>
      <c r="I935" s="20">
        <v>3900</v>
      </c>
      <c r="J935" s="20">
        <v>0</v>
      </c>
      <c r="K935" s="20">
        <v>3900</v>
      </c>
      <c r="L935" s="20">
        <v>0</v>
      </c>
      <c r="M935" s="20">
        <v>0</v>
      </c>
      <c r="N935" s="20">
        <v>0</v>
      </c>
      <c r="O935" s="20">
        <v>0</v>
      </c>
    </row>
    <row r="936" spans="1:15" x14ac:dyDescent="0.25">
      <c r="A936" s="14" t="str">
        <f>MID(Tabla1[[#This Row],[Org 2]],1,2)</f>
        <v>08</v>
      </c>
      <c r="B936" s="22" t="s">
        <v>135</v>
      </c>
      <c r="C936" s="22" t="s">
        <v>140</v>
      </c>
      <c r="D936" s="15" t="str">
        <f>VLOOKUP(Tabla1[[#This Row],[Prog.]],Hoja2!B:C,2,FALSE)</f>
        <v>Alumbrado público</v>
      </c>
      <c r="E936" s="16" t="str">
        <f t="shared" si="28"/>
        <v>2</v>
      </c>
      <c r="F936" s="16" t="str">
        <f t="shared" si="29"/>
        <v>22</v>
      </c>
      <c r="G936" s="18">
        <v>22199</v>
      </c>
      <c r="H936" s="19" t="s">
        <v>431</v>
      </c>
      <c r="I936" s="20">
        <v>15000</v>
      </c>
      <c r="J936" s="20">
        <v>0</v>
      </c>
      <c r="K936" s="20">
        <v>15000</v>
      </c>
      <c r="L936" s="20">
        <v>13000</v>
      </c>
      <c r="M936" s="20">
        <v>278.8</v>
      </c>
      <c r="N936" s="20">
        <v>278.8</v>
      </c>
      <c r="O936" s="20">
        <v>278.8</v>
      </c>
    </row>
    <row r="937" spans="1:15" x14ac:dyDescent="0.25">
      <c r="A937" s="14" t="str">
        <f>MID(Tabla1[[#This Row],[Org 2]],1,2)</f>
        <v>08</v>
      </c>
      <c r="B937" s="22" t="s">
        <v>135</v>
      </c>
      <c r="C937" s="22" t="s">
        <v>140</v>
      </c>
      <c r="D937" s="15" t="str">
        <f>VLOOKUP(Tabla1[[#This Row],[Prog.]],Hoja2!B:C,2,FALSE)</f>
        <v>Alumbrado público</v>
      </c>
      <c r="E937" s="16" t="str">
        <f t="shared" si="28"/>
        <v>2</v>
      </c>
      <c r="F937" s="16" t="str">
        <f t="shared" si="29"/>
        <v>22</v>
      </c>
      <c r="G937" s="18">
        <v>22606</v>
      </c>
      <c r="H937" s="19" t="s">
        <v>435</v>
      </c>
      <c r="I937" s="20">
        <v>1000</v>
      </c>
      <c r="J937" s="20">
        <v>0</v>
      </c>
      <c r="K937" s="20">
        <v>1000</v>
      </c>
      <c r="L937" s="20">
        <v>0</v>
      </c>
      <c r="M937" s="20">
        <v>0</v>
      </c>
      <c r="N937" s="20">
        <v>0</v>
      </c>
      <c r="O937" s="20">
        <v>0</v>
      </c>
    </row>
    <row r="938" spans="1:15" x14ac:dyDescent="0.25">
      <c r="A938" s="14" t="str">
        <f>MID(Tabla1[[#This Row],[Org 2]],1,2)</f>
        <v>08</v>
      </c>
      <c r="B938" s="22" t="s">
        <v>135</v>
      </c>
      <c r="C938" s="22" t="s">
        <v>140</v>
      </c>
      <c r="D938" s="15" t="str">
        <f>VLOOKUP(Tabla1[[#This Row],[Prog.]],Hoja2!B:C,2,FALSE)</f>
        <v>Alumbrado público</v>
      </c>
      <c r="E938" s="16" t="str">
        <f t="shared" si="28"/>
        <v>2</v>
      </c>
      <c r="F938" s="16" t="str">
        <f t="shared" si="29"/>
        <v>22</v>
      </c>
      <c r="G938" s="18">
        <v>22699</v>
      </c>
      <c r="H938" s="19" t="s">
        <v>437</v>
      </c>
      <c r="I938" s="20">
        <v>3000</v>
      </c>
      <c r="J938" s="20">
        <v>0</v>
      </c>
      <c r="K938" s="20">
        <v>3000</v>
      </c>
      <c r="L938" s="20">
        <v>550</v>
      </c>
      <c r="M938" s="20">
        <v>550</v>
      </c>
      <c r="N938" s="20">
        <v>550</v>
      </c>
      <c r="O938" s="20">
        <v>550</v>
      </c>
    </row>
    <row r="939" spans="1:15" x14ac:dyDescent="0.25">
      <c r="A939" s="14" t="str">
        <f>MID(Tabla1[[#This Row],[Org 2]],1,2)</f>
        <v>08</v>
      </c>
      <c r="B939" s="22" t="s">
        <v>135</v>
      </c>
      <c r="C939" s="22" t="s">
        <v>140</v>
      </c>
      <c r="D939" s="15" t="str">
        <f>VLOOKUP(Tabla1[[#This Row],[Prog.]],Hoja2!B:C,2,FALSE)</f>
        <v>Alumbrado público</v>
      </c>
      <c r="E939" s="16" t="str">
        <f t="shared" si="28"/>
        <v>2</v>
      </c>
      <c r="F939" s="16" t="str">
        <f t="shared" si="29"/>
        <v>22</v>
      </c>
      <c r="G939" s="18">
        <v>22700</v>
      </c>
      <c r="H939" s="19" t="s">
        <v>438</v>
      </c>
      <c r="I939" s="20">
        <v>1500</v>
      </c>
      <c r="J939" s="20">
        <v>0</v>
      </c>
      <c r="K939" s="20">
        <v>1500</v>
      </c>
      <c r="L939" s="20">
        <v>1087.25</v>
      </c>
      <c r="M939" s="20">
        <v>1087.25</v>
      </c>
      <c r="N939" s="20">
        <v>453</v>
      </c>
      <c r="O939" s="20">
        <v>453</v>
      </c>
    </row>
    <row r="940" spans="1:15" x14ac:dyDescent="0.25">
      <c r="A940" s="14" t="str">
        <f>MID(Tabla1[[#This Row],[Org 2]],1,2)</f>
        <v>08</v>
      </c>
      <c r="B940" s="22" t="s">
        <v>135</v>
      </c>
      <c r="C940" s="22" t="s">
        <v>140</v>
      </c>
      <c r="D940" s="15" t="str">
        <f>VLOOKUP(Tabla1[[#This Row],[Prog.]],Hoja2!B:C,2,FALSE)</f>
        <v>Alumbrado público</v>
      </c>
      <c r="E940" s="16" t="str">
        <f t="shared" si="28"/>
        <v>2</v>
      </c>
      <c r="F940" s="16" t="str">
        <f t="shared" si="29"/>
        <v>22</v>
      </c>
      <c r="G940" s="18">
        <v>22706</v>
      </c>
      <c r="H940" s="19" t="s">
        <v>439</v>
      </c>
      <c r="I940" s="20">
        <v>10000</v>
      </c>
      <c r="J940" s="20">
        <v>0</v>
      </c>
      <c r="K940" s="20">
        <v>10000</v>
      </c>
      <c r="L940" s="20">
        <v>0</v>
      </c>
      <c r="M940" s="20">
        <v>0</v>
      </c>
      <c r="N940" s="20">
        <v>0</v>
      </c>
      <c r="O940" s="20">
        <v>0</v>
      </c>
    </row>
    <row r="941" spans="1:15" x14ac:dyDescent="0.25">
      <c r="A941" s="14" t="str">
        <f>MID(Tabla1[[#This Row],[Org 2]],1,2)</f>
        <v>08</v>
      </c>
      <c r="B941" s="22" t="s">
        <v>135</v>
      </c>
      <c r="C941" s="22" t="s">
        <v>140</v>
      </c>
      <c r="D941" s="15" t="str">
        <f>VLOOKUP(Tabla1[[#This Row],[Prog.]],Hoja2!B:C,2,FALSE)</f>
        <v>Alumbrado público</v>
      </c>
      <c r="E941" s="16" t="str">
        <f t="shared" si="28"/>
        <v>6</v>
      </c>
      <c r="F941" s="16" t="str">
        <f t="shared" si="29"/>
        <v>61</v>
      </c>
      <c r="G941" s="18">
        <v>619</v>
      </c>
      <c r="H941" s="19" t="s">
        <v>497</v>
      </c>
      <c r="I941" s="20">
        <v>1987375</v>
      </c>
      <c r="J941" s="20">
        <v>0</v>
      </c>
      <c r="K941" s="20">
        <v>1987375</v>
      </c>
      <c r="L941" s="20">
        <v>1977920.91</v>
      </c>
      <c r="M941" s="20">
        <v>1599310.11</v>
      </c>
      <c r="N941" s="20">
        <v>792139.2</v>
      </c>
      <c r="O941" s="20">
        <v>723423.49</v>
      </c>
    </row>
    <row r="942" spans="1:15" x14ac:dyDescent="0.25">
      <c r="A942" s="14" t="str">
        <f>MID(Tabla1[[#This Row],[Org 2]],1,2)</f>
        <v>08</v>
      </c>
      <c r="B942" s="22" t="s">
        <v>135</v>
      </c>
      <c r="C942" s="22" t="s">
        <v>141</v>
      </c>
      <c r="D942" s="15" t="str">
        <f>VLOOKUP(Tabla1[[#This Row],[Prog.]],Hoja2!B:C,2,FALSE)</f>
        <v>Transporte colectivo urbano de viajeros</v>
      </c>
      <c r="E942" s="16" t="str">
        <f t="shared" si="28"/>
        <v>4</v>
      </c>
      <c r="F942" s="16" t="str">
        <f t="shared" si="29"/>
        <v>44</v>
      </c>
      <c r="G942" s="18">
        <v>44901</v>
      </c>
      <c r="H942" s="19" t="s">
        <v>597</v>
      </c>
      <c r="I942" s="20">
        <v>20638808</v>
      </c>
      <c r="J942" s="20">
        <v>2162763.56</v>
      </c>
      <c r="K942" s="20">
        <v>22801571.559999999</v>
      </c>
      <c r="L942" s="20">
        <v>22801571.559999999</v>
      </c>
      <c r="M942" s="20">
        <v>22801571.559999999</v>
      </c>
      <c r="N942" s="20">
        <v>22801571.559999999</v>
      </c>
      <c r="O942" s="20">
        <v>22801571.559999999</v>
      </c>
    </row>
    <row r="943" spans="1:15" x14ac:dyDescent="0.25">
      <c r="A943" s="14" t="str">
        <f>MID(Tabla1[[#This Row],[Org 2]],1,2)</f>
        <v>08</v>
      </c>
      <c r="B943" s="22" t="s">
        <v>135</v>
      </c>
      <c r="C943" s="22" t="s">
        <v>141</v>
      </c>
      <c r="D943" s="15" t="str">
        <f>VLOOKUP(Tabla1[[#This Row],[Prog.]],Hoja2!B:C,2,FALSE)</f>
        <v>Transporte colectivo urbano de viajeros</v>
      </c>
      <c r="E943" s="16" t="str">
        <f t="shared" si="28"/>
        <v>4</v>
      </c>
      <c r="F943" s="16" t="str">
        <f t="shared" si="29"/>
        <v>46</v>
      </c>
      <c r="G943" s="18">
        <v>462</v>
      </c>
      <c r="H943" s="19" t="s">
        <v>598</v>
      </c>
      <c r="I943" s="20">
        <v>125352</v>
      </c>
      <c r="J943" s="20">
        <v>-99000</v>
      </c>
      <c r="K943" s="20">
        <v>26352</v>
      </c>
      <c r="L943" s="20">
        <v>0</v>
      </c>
      <c r="M943" s="20">
        <v>0</v>
      </c>
      <c r="N943" s="20">
        <v>0</v>
      </c>
      <c r="O943" s="20">
        <v>0</v>
      </c>
    </row>
    <row r="944" spans="1:15" x14ac:dyDescent="0.25">
      <c r="A944" s="14" t="str">
        <f>MID(Tabla1[[#This Row],[Org 2]],1,2)</f>
        <v>08</v>
      </c>
      <c r="B944" s="22" t="s">
        <v>135</v>
      </c>
      <c r="C944" s="22" t="s">
        <v>141</v>
      </c>
      <c r="D944" s="15" t="str">
        <f>VLOOKUP(Tabla1[[#This Row],[Prog.]],Hoja2!B:C,2,FALSE)</f>
        <v>Transporte colectivo urbano de viajeros</v>
      </c>
      <c r="E944" s="16" t="str">
        <f t="shared" si="28"/>
        <v>7</v>
      </c>
      <c r="F944" s="16" t="str">
        <f t="shared" si="29"/>
        <v>74</v>
      </c>
      <c r="G944" s="18">
        <v>74901</v>
      </c>
      <c r="H944" s="19" t="s">
        <v>599</v>
      </c>
      <c r="I944" s="20">
        <v>200000</v>
      </c>
      <c r="J944" s="20">
        <v>969000</v>
      </c>
      <c r="K944" s="20">
        <v>1169000</v>
      </c>
      <c r="L944" s="20">
        <v>1169000</v>
      </c>
      <c r="M944" s="20">
        <v>1169000</v>
      </c>
      <c r="N944" s="20">
        <v>1069000</v>
      </c>
      <c r="O944" s="20">
        <v>1069000</v>
      </c>
    </row>
    <row r="945" spans="1:15" x14ac:dyDescent="0.25">
      <c r="A945" s="14" t="str">
        <f>MID(Tabla1[[#This Row],[Org 2]],1,2)</f>
        <v>09</v>
      </c>
      <c r="B945" s="22" t="s">
        <v>142</v>
      </c>
      <c r="C945" s="22" t="s">
        <v>144</v>
      </c>
      <c r="D945" s="15" t="str">
        <f>VLOOKUP(Tabla1[[#This Row],[Prog.]],Hoja2!B:C,2,FALSE)</f>
        <v>Turismo</v>
      </c>
      <c r="E945" s="16" t="str">
        <f t="shared" si="28"/>
        <v>1</v>
      </c>
      <c r="F945" s="16" t="str">
        <f t="shared" si="29"/>
        <v>13</v>
      </c>
      <c r="G945" s="18">
        <v>131</v>
      </c>
      <c r="H945" s="19" t="s">
        <v>420</v>
      </c>
      <c r="I945" s="20">
        <v>100000</v>
      </c>
      <c r="J945" s="20">
        <v>-7200</v>
      </c>
      <c r="K945" s="20">
        <v>92800</v>
      </c>
      <c r="L945" s="20">
        <v>0</v>
      </c>
      <c r="M945" s="20">
        <v>0</v>
      </c>
      <c r="N945" s="20">
        <v>0</v>
      </c>
      <c r="O945" s="20">
        <v>0</v>
      </c>
    </row>
    <row r="946" spans="1:15" x14ac:dyDescent="0.25">
      <c r="A946" s="14" t="str">
        <f>MID(Tabla1[[#This Row],[Org 2]],1,2)</f>
        <v>09</v>
      </c>
      <c r="B946" s="22" t="s">
        <v>142</v>
      </c>
      <c r="C946" s="22" t="s">
        <v>144</v>
      </c>
      <c r="D946" s="15" t="str">
        <f>VLOOKUP(Tabla1[[#This Row],[Prog.]],Hoja2!B:C,2,FALSE)</f>
        <v>Turismo</v>
      </c>
      <c r="E946" s="16" t="str">
        <f t="shared" si="28"/>
        <v>2</v>
      </c>
      <c r="F946" s="16" t="str">
        <f t="shared" si="29"/>
        <v>20</v>
      </c>
      <c r="G946" s="18">
        <v>200</v>
      </c>
      <c r="H946" s="19" t="s">
        <v>600</v>
      </c>
      <c r="I946" s="20">
        <v>35400</v>
      </c>
      <c r="J946" s="20">
        <v>0</v>
      </c>
      <c r="K946" s="20">
        <v>35400</v>
      </c>
      <c r="L946" s="20">
        <v>33786.410000000003</v>
      </c>
      <c r="M946" s="20">
        <v>33786.410000000003</v>
      </c>
      <c r="N946" s="20">
        <v>16893.2</v>
      </c>
      <c r="O946" s="20">
        <v>16893.2</v>
      </c>
    </row>
    <row r="947" spans="1:15" x14ac:dyDescent="0.25">
      <c r="A947" s="14" t="str">
        <f>MID(Tabla1[[#This Row],[Org 2]],1,2)</f>
        <v>09</v>
      </c>
      <c r="B947" s="22" t="s">
        <v>142</v>
      </c>
      <c r="C947" s="22" t="s">
        <v>144</v>
      </c>
      <c r="D947" s="15" t="str">
        <f>VLOOKUP(Tabla1[[#This Row],[Prog.]],Hoja2!B:C,2,FALSE)</f>
        <v>Turismo</v>
      </c>
      <c r="E947" s="16" t="str">
        <f t="shared" si="28"/>
        <v>2</v>
      </c>
      <c r="F947" s="16" t="str">
        <f t="shared" si="29"/>
        <v>21</v>
      </c>
      <c r="G947" s="18">
        <v>212</v>
      </c>
      <c r="H947" s="19" t="s">
        <v>424</v>
      </c>
      <c r="I947" s="20">
        <v>6000</v>
      </c>
      <c r="J947" s="20">
        <v>0</v>
      </c>
      <c r="K947" s="20">
        <v>6000</v>
      </c>
      <c r="L947" s="20">
        <v>0</v>
      </c>
      <c r="M947" s="20">
        <v>0</v>
      </c>
      <c r="N947" s="20">
        <v>0</v>
      </c>
      <c r="O947" s="20">
        <v>0</v>
      </c>
    </row>
    <row r="948" spans="1:15" x14ac:dyDescent="0.25">
      <c r="A948" s="14" t="str">
        <f>MID(Tabla1[[#This Row],[Org 2]],1,2)</f>
        <v>09</v>
      </c>
      <c r="B948" s="22" t="s">
        <v>142</v>
      </c>
      <c r="C948" s="22" t="s">
        <v>144</v>
      </c>
      <c r="D948" s="15" t="str">
        <f>VLOOKUP(Tabla1[[#This Row],[Prog.]],Hoja2!B:C,2,FALSE)</f>
        <v>Turismo</v>
      </c>
      <c r="E948" s="16" t="str">
        <f t="shared" si="28"/>
        <v>2</v>
      </c>
      <c r="F948" s="16" t="str">
        <f t="shared" si="29"/>
        <v>21</v>
      </c>
      <c r="G948" s="18">
        <v>213</v>
      </c>
      <c r="H948" s="19" t="s">
        <v>425</v>
      </c>
      <c r="I948" s="20">
        <v>35000</v>
      </c>
      <c r="J948" s="20">
        <v>0</v>
      </c>
      <c r="K948" s="20">
        <v>35000</v>
      </c>
      <c r="L948" s="20">
        <v>31231.89</v>
      </c>
      <c r="M948" s="20">
        <v>27374.75</v>
      </c>
      <c r="N948" s="20">
        <v>5838.75</v>
      </c>
      <c r="O948" s="20">
        <v>5838.75</v>
      </c>
    </row>
    <row r="949" spans="1:15" x14ac:dyDescent="0.25">
      <c r="A949" s="14" t="str">
        <f>MID(Tabla1[[#This Row],[Org 2]],1,2)</f>
        <v>09</v>
      </c>
      <c r="B949" s="22" t="s">
        <v>142</v>
      </c>
      <c r="C949" s="22" t="s">
        <v>144</v>
      </c>
      <c r="D949" s="15" t="str">
        <f>VLOOKUP(Tabla1[[#This Row],[Prog.]],Hoja2!B:C,2,FALSE)</f>
        <v>Turismo</v>
      </c>
      <c r="E949" s="16" t="str">
        <f t="shared" si="28"/>
        <v>2</v>
      </c>
      <c r="F949" s="16" t="str">
        <f t="shared" si="29"/>
        <v>21</v>
      </c>
      <c r="G949" s="18">
        <v>215</v>
      </c>
      <c r="H949" s="19" t="s">
        <v>479</v>
      </c>
      <c r="I949" s="20">
        <v>12000</v>
      </c>
      <c r="J949" s="20">
        <v>0</v>
      </c>
      <c r="K949" s="20">
        <v>12000</v>
      </c>
      <c r="L949" s="20">
        <v>0</v>
      </c>
      <c r="M949" s="20">
        <v>0</v>
      </c>
      <c r="N949" s="20">
        <v>0</v>
      </c>
      <c r="O949" s="20">
        <v>0</v>
      </c>
    </row>
    <row r="950" spans="1:15" x14ac:dyDescent="0.25">
      <c r="A950" s="14" t="str">
        <f>MID(Tabla1[[#This Row],[Org 2]],1,2)</f>
        <v>09</v>
      </c>
      <c r="B950" s="22" t="s">
        <v>142</v>
      </c>
      <c r="C950" s="22" t="s">
        <v>144</v>
      </c>
      <c r="D950" s="15" t="str">
        <f>VLOOKUP(Tabla1[[#This Row],[Prog.]],Hoja2!B:C,2,FALSE)</f>
        <v>Turismo</v>
      </c>
      <c r="E950" s="16" t="str">
        <f t="shared" si="28"/>
        <v>2</v>
      </c>
      <c r="F950" s="16" t="str">
        <f t="shared" si="29"/>
        <v>22</v>
      </c>
      <c r="G950" s="18">
        <v>22100</v>
      </c>
      <c r="H950" s="19" t="s">
        <v>429</v>
      </c>
      <c r="I950" s="20">
        <v>180800</v>
      </c>
      <c r="J950" s="20">
        <v>0</v>
      </c>
      <c r="K950" s="20">
        <v>180800</v>
      </c>
      <c r="L950" s="20">
        <v>128000</v>
      </c>
      <c r="M950" s="20">
        <v>128000</v>
      </c>
      <c r="N950" s="20">
        <v>76119.56</v>
      </c>
      <c r="O950" s="20">
        <v>76119.56</v>
      </c>
    </row>
    <row r="951" spans="1:15" x14ac:dyDescent="0.25">
      <c r="A951" s="14" t="str">
        <f>MID(Tabla1[[#This Row],[Org 2]],1,2)</f>
        <v>09</v>
      </c>
      <c r="B951" s="22" t="s">
        <v>142</v>
      </c>
      <c r="C951" s="22" t="s">
        <v>144</v>
      </c>
      <c r="D951" s="15" t="str">
        <f>VLOOKUP(Tabla1[[#This Row],[Prog.]],Hoja2!B:C,2,FALSE)</f>
        <v>Turismo</v>
      </c>
      <c r="E951" s="16" t="str">
        <f t="shared" si="28"/>
        <v>2</v>
      </c>
      <c r="F951" s="16" t="str">
        <f t="shared" si="29"/>
        <v>22</v>
      </c>
      <c r="G951" s="18">
        <v>224</v>
      </c>
      <c r="H951" s="19" t="s">
        <v>432</v>
      </c>
      <c r="I951" s="20">
        <v>500</v>
      </c>
      <c r="J951" s="20">
        <v>0</v>
      </c>
      <c r="K951" s="20">
        <v>500</v>
      </c>
      <c r="L951" s="20">
        <v>0</v>
      </c>
      <c r="M951" s="20">
        <v>0</v>
      </c>
      <c r="N951" s="20">
        <v>0</v>
      </c>
      <c r="O951" s="20">
        <v>0</v>
      </c>
    </row>
    <row r="952" spans="1:15" x14ac:dyDescent="0.25">
      <c r="A952" s="14" t="str">
        <f>MID(Tabla1[[#This Row],[Org 2]],1,2)</f>
        <v>09</v>
      </c>
      <c r="B952" s="22" t="s">
        <v>142</v>
      </c>
      <c r="C952" s="22" t="s">
        <v>144</v>
      </c>
      <c r="D952" s="15" t="str">
        <f>VLOOKUP(Tabla1[[#This Row],[Prog.]],Hoja2!B:C,2,FALSE)</f>
        <v>Turismo</v>
      </c>
      <c r="E952" s="16" t="str">
        <f t="shared" si="28"/>
        <v>2</v>
      </c>
      <c r="F952" s="16" t="str">
        <f t="shared" si="29"/>
        <v>22</v>
      </c>
      <c r="G952" s="18">
        <v>22602</v>
      </c>
      <c r="H952" s="19" t="s">
        <v>434</v>
      </c>
      <c r="I952" s="20">
        <v>15000</v>
      </c>
      <c r="J952" s="20">
        <v>0</v>
      </c>
      <c r="K952" s="20">
        <v>15000</v>
      </c>
      <c r="L952" s="20">
        <v>1500</v>
      </c>
      <c r="M952" s="20">
        <v>1500</v>
      </c>
      <c r="N952" s="20">
        <v>1500</v>
      </c>
      <c r="O952" s="20">
        <v>1500</v>
      </c>
    </row>
    <row r="953" spans="1:15" x14ac:dyDescent="0.25">
      <c r="A953" s="14" t="str">
        <f>MID(Tabla1[[#This Row],[Org 2]],1,2)</f>
        <v>09</v>
      </c>
      <c r="B953" s="22" t="s">
        <v>142</v>
      </c>
      <c r="C953" s="22" t="s">
        <v>144</v>
      </c>
      <c r="D953" s="15" t="str">
        <f>VLOOKUP(Tabla1[[#This Row],[Prog.]],Hoja2!B:C,2,FALSE)</f>
        <v>Turismo</v>
      </c>
      <c r="E953" s="16" t="str">
        <f t="shared" si="28"/>
        <v>2</v>
      </c>
      <c r="F953" s="16" t="str">
        <f t="shared" si="29"/>
        <v>22</v>
      </c>
      <c r="G953" s="18">
        <v>22609</v>
      </c>
      <c r="H953" s="19" t="s">
        <v>436</v>
      </c>
      <c r="I953" s="20">
        <v>76000</v>
      </c>
      <c r="J953" s="20">
        <v>0</v>
      </c>
      <c r="K953" s="20">
        <v>76000</v>
      </c>
      <c r="L953" s="20">
        <v>22144.87</v>
      </c>
      <c r="M953" s="20">
        <v>22144.87</v>
      </c>
      <c r="N953" s="20">
        <v>19239.62</v>
      </c>
      <c r="O953" s="20">
        <v>19239.62</v>
      </c>
    </row>
    <row r="954" spans="1:15" x14ac:dyDescent="0.25">
      <c r="A954" s="14" t="str">
        <f>MID(Tabla1[[#This Row],[Org 2]],1,2)</f>
        <v>09</v>
      </c>
      <c r="B954" s="22" t="s">
        <v>142</v>
      </c>
      <c r="C954" s="22" t="s">
        <v>144</v>
      </c>
      <c r="D954" s="15" t="str">
        <f>VLOOKUP(Tabla1[[#This Row],[Prog.]],Hoja2!B:C,2,FALSE)</f>
        <v>Turismo</v>
      </c>
      <c r="E954" s="16" t="str">
        <f t="shared" si="28"/>
        <v>2</v>
      </c>
      <c r="F954" s="16" t="str">
        <f t="shared" si="29"/>
        <v>22</v>
      </c>
      <c r="G954" s="18">
        <v>22699</v>
      </c>
      <c r="H954" s="19" t="s">
        <v>437</v>
      </c>
      <c r="I954" s="20">
        <v>25000</v>
      </c>
      <c r="J954" s="20">
        <v>0</v>
      </c>
      <c r="K954" s="20">
        <v>25000</v>
      </c>
      <c r="L954" s="20">
        <v>4103.96</v>
      </c>
      <c r="M954" s="20">
        <v>4103.96</v>
      </c>
      <c r="N954" s="20">
        <v>2399.96</v>
      </c>
      <c r="O954" s="20">
        <v>2399.96</v>
      </c>
    </row>
    <row r="955" spans="1:15" x14ac:dyDescent="0.25">
      <c r="A955" s="14" t="str">
        <f>MID(Tabla1[[#This Row],[Org 2]],1,2)</f>
        <v>09</v>
      </c>
      <c r="B955" s="22" t="s">
        <v>142</v>
      </c>
      <c r="C955" s="22" t="s">
        <v>144</v>
      </c>
      <c r="D955" s="15" t="str">
        <f>VLOOKUP(Tabla1[[#This Row],[Prog.]],Hoja2!B:C,2,FALSE)</f>
        <v>Turismo</v>
      </c>
      <c r="E955" s="16" t="str">
        <f t="shared" si="28"/>
        <v>2</v>
      </c>
      <c r="F955" s="16" t="str">
        <f t="shared" si="29"/>
        <v>22</v>
      </c>
      <c r="G955" s="18">
        <v>22700</v>
      </c>
      <c r="H955" s="19" t="s">
        <v>438</v>
      </c>
      <c r="I955" s="20">
        <v>37000</v>
      </c>
      <c r="J955" s="20">
        <v>0</v>
      </c>
      <c r="K955" s="20">
        <v>37000</v>
      </c>
      <c r="L955" s="20">
        <v>10675.17</v>
      </c>
      <c r="M955" s="20">
        <v>10675.17</v>
      </c>
      <c r="N955" s="20">
        <v>4448</v>
      </c>
      <c r="O955" s="20">
        <v>4448</v>
      </c>
    </row>
    <row r="956" spans="1:15" x14ac:dyDescent="0.25">
      <c r="A956" s="14" t="str">
        <f>MID(Tabla1[[#This Row],[Org 2]],1,2)</f>
        <v>09</v>
      </c>
      <c r="B956" s="22" t="s">
        <v>142</v>
      </c>
      <c r="C956" s="22" t="s">
        <v>144</v>
      </c>
      <c r="D956" s="15" t="str">
        <f>VLOOKUP(Tabla1[[#This Row],[Prog.]],Hoja2!B:C,2,FALSE)</f>
        <v>Turismo</v>
      </c>
      <c r="E956" s="16" t="str">
        <f t="shared" si="28"/>
        <v>2</v>
      </c>
      <c r="F956" s="16" t="str">
        <f t="shared" si="29"/>
        <v>22</v>
      </c>
      <c r="G956" s="18">
        <v>22701</v>
      </c>
      <c r="H956" s="19" t="s">
        <v>509</v>
      </c>
      <c r="I956" s="20">
        <v>25000</v>
      </c>
      <c r="J956" s="20">
        <v>0</v>
      </c>
      <c r="K956" s="20">
        <v>25000</v>
      </c>
      <c r="L956" s="20">
        <v>2510.14</v>
      </c>
      <c r="M956" s="20">
        <v>2510.14</v>
      </c>
      <c r="N956" s="20">
        <v>1117.44</v>
      </c>
      <c r="O956" s="20">
        <v>1117.44</v>
      </c>
    </row>
    <row r="957" spans="1:15" x14ac:dyDescent="0.25">
      <c r="A957" s="14" t="str">
        <f>MID(Tabla1[[#This Row],[Org 2]],1,2)</f>
        <v>09</v>
      </c>
      <c r="B957" s="22" t="s">
        <v>142</v>
      </c>
      <c r="C957" s="22" t="s">
        <v>144</v>
      </c>
      <c r="D957" s="15" t="str">
        <f>VLOOKUP(Tabla1[[#This Row],[Prog.]],Hoja2!B:C,2,FALSE)</f>
        <v>Turismo</v>
      </c>
      <c r="E957" s="16" t="str">
        <f t="shared" si="28"/>
        <v>2</v>
      </c>
      <c r="F957" s="16" t="str">
        <f t="shared" si="29"/>
        <v>22</v>
      </c>
      <c r="G957" s="18">
        <v>22799</v>
      </c>
      <c r="H957" s="19" t="s">
        <v>440</v>
      </c>
      <c r="I957" s="20">
        <v>221000</v>
      </c>
      <c r="J957" s="20">
        <v>-75000</v>
      </c>
      <c r="K957" s="20">
        <v>146000</v>
      </c>
      <c r="L957" s="20">
        <v>43501.68</v>
      </c>
      <c r="M957" s="20">
        <v>43501.68</v>
      </c>
      <c r="N957" s="20">
        <v>25643.57</v>
      </c>
      <c r="O957" s="20">
        <v>25643.57</v>
      </c>
    </row>
    <row r="958" spans="1:15" x14ac:dyDescent="0.25">
      <c r="A958" s="14" t="str">
        <f>MID(Tabla1[[#This Row],[Org 2]],1,2)</f>
        <v>09</v>
      </c>
      <c r="B958" s="22" t="s">
        <v>142</v>
      </c>
      <c r="C958" s="22" t="s">
        <v>144</v>
      </c>
      <c r="D958" s="15" t="str">
        <f>VLOOKUP(Tabla1[[#This Row],[Prog.]],Hoja2!B:C,2,FALSE)</f>
        <v>Turismo</v>
      </c>
      <c r="E958" s="16" t="str">
        <f t="shared" si="28"/>
        <v>4</v>
      </c>
      <c r="F958" s="16" t="str">
        <f t="shared" si="29"/>
        <v>44</v>
      </c>
      <c r="G958" s="18">
        <v>44902</v>
      </c>
      <c r="H958" s="19" t="s">
        <v>601</v>
      </c>
      <c r="I958" s="20">
        <v>7600000</v>
      </c>
      <c r="J958" s="20">
        <v>0</v>
      </c>
      <c r="K958" s="20">
        <v>7600000</v>
      </c>
      <c r="L958" s="20">
        <v>7600000</v>
      </c>
      <c r="M958" s="20">
        <v>7600000</v>
      </c>
      <c r="N958" s="20">
        <v>4560000</v>
      </c>
      <c r="O958" s="20">
        <v>0</v>
      </c>
    </row>
    <row r="959" spans="1:15" x14ac:dyDescent="0.25">
      <c r="A959" s="14" t="str">
        <f>MID(Tabla1[[#This Row],[Org 2]],1,2)</f>
        <v>09</v>
      </c>
      <c r="B959" s="22" t="s">
        <v>142</v>
      </c>
      <c r="C959" s="22" t="s">
        <v>144</v>
      </c>
      <c r="D959" s="15" t="str">
        <f>VLOOKUP(Tabla1[[#This Row],[Prog.]],Hoja2!B:C,2,FALSE)</f>
        <v>Turismo</v>
      </c>
      <c r="E959" s="16" t="str">
        <f t="shared" si="28"/>
        <v>4</v>
      </c>
      <c r="F959" s="16" t="str">
        <f t="shared" si="29"/>
        <v>46</v>
      </c>
      <c r="G959" s="18">
        <v>466</v>
      </c>
      <c r="H959" s="19" t="s">
        <v>495</v>
      </c>
      <c r="I959" s="20">
        <v>2500</v>
      </c>
      <c r="J959" s="20">
        <v>0</v>
      </c>
      <c r="K959" s="20">
        <v>2500</v>
      </c>
      <c r="L959" s="20">
        <v>0</v>
      </c>
      <c r="M959" s="20">
        <v>0</v>
      </c>
      <c r="N959" s="20">
        <v>0</v>
      </c>
      <c r="O959" s="20">
        <v>0</v>
      </c>
    </row>
    <row r="960" spans="1:15" x14ac:dyDescent="0.25">
      <c r="A960" s="14" t="str">
        <f>MID(Tabla1[[#This Row],[Org 2]],1,2)</f>
        <v>09</v>
      </c>
      <c r="B960" s="22" t="s">
        <v>142</v>
      </c>
      <c r="C960" s="22" t="s">
        <v>144</v>
      </c>
      <c r="D960" s="15" t="str">
        <f>VLOOKUP(Tabla1[[#This Row],[Prog.]],Hoja2!B:C,2,FALSE)</f>
        <v>Turismo</v>
      </c>
      <c r="E960" s="16" t="str">
        <f t="shared" si="28"/>
        <v>4</v>
      </c>
      <c r="F960" s="16" t="str">
        <f t="shared" si="29"/>
        <v>47</v>
      </c>
      <c r="G960" s="18">
        <v>47999</v>
      </c>
      <c r="H960" s="19" t="s">
        <v>446</v>
      </c>
      <c r="I960" s="20">
        <v>30000</v>
      </c>
      <c r="J960" s="20">
        <v>0</v>
      </c>
      <c r="K960" s="20">
        <v>30000</v>
      </c>
      <c r="L960" s="20">
        <v>0</v>
      </c>
      <c r="M960" s="20">
        <v>0</v>
      </c>
      <c r="N960" s="20">
        <v>0</v>
      </c>
      <c r="O960" s="20">
        <v>0</v>
      </c>
    </row>
    <row r="961" spans="1:15" x14ac:dyDescent="0.25">
      <c r="A961" s="14" t="str">
        <f>MID(Tabla1[[#This Row],[Org 2]],1,2)</f>
        <v>09</v>
      </c>
      <c r="B961" s="22" t="s">
        <v>142</v>
      </c>
      <c r="C961" s="22" t="s">
        <v>144</v>
      </c>
      <c r="D961" s="15" t="str">
        <f>VLOOKUP(Tabla1[[#This Row],[Prog.]],Hoja2!B:C,2,FALSE)</f>
        <v>Turismo</v>
      </c>
      <c r="E961" s="16" t="str">
        <f t="shared" si="28"/>
        <v>4</v>
      </c>
      <c r="F961" s="16" t="str">
        <f t="shared" si="29"/>
        <v>48</v>
      </c>
      <c r="G961" s="18">
        <v>48205</v>
      </c>
      <c r="H961" s="19" t="s">
        <v>602</v>
      </c>
      <c r="I961" s="20">
        <v>156000</v>
      </c>
      <c r="J961" s="20">
        <v>0</v>
      </c>
      <c r="K961" s="20">
        <v>156000</v>
      </c>
      <c r="L961" s="20">
        <v>156000</v>
      </c>
      <c r="M961" s="20">
        <v>156000</v>
      </c>
      <c r="N961" s="20">
        <v>156000</v>
      </c>
      <c r="O961" s="20">
        <v>156000</v>
      </c>
    </row>
    <row r="962" spans="1:15" x14ac:dyDescent="0.25">
      <c r="A962" s="14" t="str">
        <f>MID(Tabla1[[#This Row],[Org 2]],1,2)</f>
        <v>09</v>
      </c>
      <c r="B962" s="22" t="s">
        <v>142</v>
      </c>
      <c r="C962" s="22" t="s">
        <v>144</v>
      </c>
      <c r="D962" s="15" t="str">
        <f>VLOOKUP(Tabla1[[#This Row],[Prog.]],Hoja2!B:C,2,FALSE)</f>
        <v>Turismo</v>
      </c>
      <c r="E962" s="16" t="str">
        <f t="shared" ref="E962:E1025" si="30">LEFT(G962,1)</f>
        <v>4</v>
      </c>
      <c r="F962" s="16" t="str">
        <f t="shared" ref="F962:F1025" si="31">LEFT(G962,2)</f>
        <v>48</v>
      </c>
      <c r="G962" s="18">
        <v>48226</v>
      </c>
      <c r="H962" s="19" t="s">
        <v>603</v>
      </c>
      <c r="I962" s="20">
        <v>30000</v>
      </c>
      <c r="J962" s="20">
        <v>0</v>
      </c>
      <c r="K962" s="20">
        <v>30000</v>
      </c>
      <c r="L962" s="20">
        <v>30000</v>
      </c>
      <c r="M962" s="20">
        <v>30000</v>
      </c>
      <c r="N962" s="20">
        <v>0</v>
      </c>
      <c r="O962" s="20">
        <v>0</v>
      </c>
    </row>
    <row r="963" spans="1:15" x14ac:dyDescent="0.25">
      <c r="A963" s="14" t="str">
        <f>MID(Tabla1[[#This Row],[Org 2]],1,2)</f>
        <v>09</v>
      </c>
      <c r="B963" s="22" t="s">
        <v>142</v>
      </c>
      <c r="C963" s="22" t="s">
        <v>144</v>
      </c>
      <c r="D963" s="15" t="str">
        <f>VLOOKUP(Tabla1[[#This Row],[Prog.]],Hoja2!B:C,2,FALSE)</f>
        <v>Turismo</v>
      </c>
      <c r="E963" s="16" t="str">
        <f t="shared" si="30"/>
        <v>4</v>
      </c>
      <c r="F963" s="16" t="str">
        <f t="shared" si="31"/>
        <v>48</v>
      </c>
      <c r="G963" s="18">
        <v>48922</v>
      </c>
      <c r="H963" s="19" t="s">
        <v>542</v>
      </c>
      <c r="I963" s="20">
        <v>17000</v>
      </c>
      <c r="J963" s="20">
        <v>0</v>
      </c>
      <c r="K963" s="20">
        <v>17000</v>
      </c>
      <c r="L963" s="20">
        <v>10400</v>
      </c>
      <c r="M963" s="20">
        <v>10400</v>
      </c>
      <c r="N963" s="20">
        <v>0</v>
      </c>
      <c r="O963" s="20">
        <v>0</v>
      </c>
    </row>
    <row r="964" spans="1:15" x14ac:dyDescent="0.25">
      <c r="A964" s="14" t="str">
        <f>MID(Tabla1[[#This Row],[Org 2]],1,2)</f>
        <v>09</v>
      </c>
      <c r="B964" s="22" t="s">
        <v>142</v>
      </c>
      <c r="C964" s="22" t="s">
        <v>144</v>
      </c>
      <c r="D964" s="15" t="str">
        <f>VLOOKUP(Tabla1[[#This Row],[Prog.]],Hoja2!B:C,2,FALSE)</f>
        <v>Turismo</v>
      </c>
      <c r="E964" s="16" t="str">
        <f t="shared" si="30"/>
        <v>4</v>
      </c>
      <c r="F964" s="16" t="str">
        <f t="shared" si="31"/>
        <v>48</v>
      </c>
      <c r="G964" s="18">
        <v>48942</v>
      </c>
      <c r="H964" s="19" t="s">
        <v>604</v>
      </c>
      <c r="I964" s="20">
        <v>30000</v>
      </c>
      <c r="J964" s="20">
        <v>0</v>
      </c>
      <c r="K964" s="20">
        <v>30000</v>
      </c>
      <c r="L964" s="20">
        <v>30000</v>
      </c>
      <c r="M964" s="20">
        <v>30000</v>
      </c>
      <c r="N964" s="20">
        <v>0</v>
      </c>
      <c r="O964" s="20">
        <v>0</v>
      </c>
    </row>
    <row r="965" spans="1:15" x14ac:dyDescent="0.25">
      <c r="A965" s="14" t="str">
        <f>MID(Tabla1[[#This Row],[Org 2]],1,2)</f>
        <v>09</v>
      </c>
      <c r="B965" s="22" t="s">
        <v>142</v>
      </c>
      <c r="C965" s="22" t="s">
        <v>144</v>
      </c>
      <c r="D965" s="15" t="str">
        <f>VLOOKUP(Tabla1[[#This Row],[Prog.]],Hoja2!B:C,2,FALSE)</f>
        <v>Turismo</v>
      </c>
      <c r="E965" s="16" t="str">
        <f t="shared" si="30"/>
        <v>4</v>
      </c>
      <c r="F965" s="16" t="str">
        <f t="shared" si="31"/>
        <v>48</v>
      </c>
      <c r="G965" s="18">
        <v>48947</v>
      </c>
      <c r="H965" s="19" t="s">
        <v>605</v>
      </c>
      <c r="I965" s="20">
        <v>105000</v>
      </c>
      <c r="J965" s="20">
        <v>0</v>
      </c>
      <c r="K965" s="20">
        <v>105000</v>
      </c>
      <c r="L965" s="20">
        <v>105000</v>
      </c>
      <c r="M965" s="20">
        <v>105000</v>
      </c>
      <c r="N965" s="20">
        <v>105000</v>
      </c>
      <c r="O965" s="20">
        <v>105000</v>
      </c>
    </row>
    <row r="966" spans="1:15" x14ac:dyDescent="0.25">
      <c r="A966" s="14" t="str">
        <f>MID(Tabla1[[#This Row],[Org 2]],1,2)</f>
        <v>09</v>
      </c>
      <c r="B966" s="22" t="s">
        <v>142</v>
      </c>
      <c r="C966" s="22" t="s">
        <v>144</v>
      </c>
      <c r="D966" s="15" t="str">
        <f>VLOOKUP(Tabla1[[#This Row],[Prog.]],Hoja2!B:C,2,FALSE)</f>
        <v>Turismo</v>
      </c>
      <c r="E966" s="16" t="str">
        <f t="shared" si="30"/>
        <v>4</v>
      </c>
      <c r="F966" s="16" t="str">
        <f t="shared" si="31"/>
        <v>48</v>
      </c>
      <c r="G966" s="18">
        <v>48952</v>
      </c>
      <c r="H966" s="19" t="s">
        <v>606</v>
      </c>
      <c r="I966" s="20">
        <v>15000</v>
      </c>
      <c r="J966" s="20">
        <v>0</v>
      </c>
      <c r="K966" s="20">
        <v>15000</v>
      </c>
      <c r="L966" s="20">
        <v>15000</v>
      </c>
      <c r="M966" s="20">
        <v>15000</v>
      </c>
      <c r="N966" s="20">
        <v>0</v>
      </c>
      <c r="O966" s="20">
        <v>0</v>
      </c>
    </row>
    <row r="967" spans="1:15" x14ac:dyDescent="0.25">
      <c r="A967" s="14" t="str">
        <f>MID(Tabla1[[#This Row],[Org 2]],1,2)</f>
        <v>09</v>
      </c>
      <c r="B967" s="22" t="s">
        <v>142</v>
      </c>
      <c r="C967" s="22" t="s">
        <v>144</v>
      </c>
      <c r="D967" s="15" t="str">
        <f>VLOOKUP(Tabla1[[#This Row],[Prog.]],Hoja2!B:C,2,FALSE)</f>
        <v>Turismo</v>
      </c>
      <c r="E967" s="16" t="str">
        <f t="shared" si="30"/>
        <v>4</v>
      </c>
      <c r="F967" s="16" t="str">
        <f t="shared" si="31"/>
        <v>48</v>
      </c>
      <c r="G967" s="18">
        <v>48954</v>
      </c>
      <c r="H967" s="19" t="s">
        <v>607</v>
      </c>
      <c r="I967" s="20">
        <v>9000</v>
      </c>
      <c r="J967" s="20">
        <v>0</v>
      </c>
      <c r="K967" s="20">
        <v>9000</v>
      </c>
      <c r="L967" s="20">
        <v>9000</v>
      </c>
      <c r="M967" s="20">
        <v>9000</v>
      </c>
      <c r="N967" s="20">
        <v>7000</v>
      </c>
      <c r="O967" s="20">
        <v>7000</v>
      </c>
    </row>
    <row r="968" spans="1:15" x14ac:dyDescent="0.25">
      <c r="A968" s="14" t="str">
        <f>MID(Tabla1[[#This Row],[Org 2]],1,2)</f>
        <v>09</v>
      </c>
      <c r="B968" s="22" t="s">
        <v>142</v>
      </c>
      <c r="C968" s="23" t="s">
        <v>144</v>
      </c>
      <c r="D968" s="15" t="str">
        <f>VLOOKUP(Tabla1[[#This Row],[Prog.]],Hoja2!B:C,2,FALSE)</f>
        <v>Turismo</v>
      </c>
      <c r="E968" s="16" t="str">
        <f t="shared" si="30"/>
        <v>4</v>
      </c>
      <c r="F968" s="16" t="str">
        <f t="shared" si="31"/>
        <v>48</v>
      </c>
      <c r="G968" s="24">
        <v>48957</v>
      </c>
      <c r="H968" s="24" t="s">
        <v>608</v>
      </c>
      <c r="I968" s="25">
        <v>12000</v>
      </c>
      <c r="J968" s="25">
        <v>0</v>
      </c>
      <c r="K968" s="25">
        <v>12000</v>
      </c>
      <c r="L968" s="25">
        <v>12000</v>
      </c>
      <c r="M968" s="25">
        <v>12000</v>
      </c>
      <c r="N968" s="25">
        <v>7000</v>
      </c>
      <c r="O968" s="25">
        <v>0</v>
      </c>
    </row>
    <row r="969" spans="1:15" x14ac:dyDescent="0.25">
      <c r="A969" s="14" t="str">
        <f>MID(Tabla1[[#This Row],[Org 2]],1,2)</f>
        <v>09</v>
      </c>
      <c r="B969" s="22" t="s">
        <v>142</v>
      </c>
      <c r="C969" s="23" t="s">
        <v>144</v>
      </c>
      <c r="D969" s="15" t="str">
        <f>VLOOKUP(Tabla1[[#This Row],[Prog.]],Hoja2!B:C,2,FALSE)</f>
        <v>Turismo</v>
      </c>
      <c r="E969" s="16" t="str">
        <f t="shared" si="30"/>
        <v>4</v>
      </c>
      <c r="F969" s="16" t="str">
        <f t="shared" si="31"/>
        <v>48</v>
      </c>
      <c r="G969" s="24">
        <v>48958</v>
      </c>
      <c r="H969" s="24" t="s">
        <v>609</v>
      </c>
      <c r="I969" s="25">
        <v>5000</v>
      </c>
      <c r="J969" s="25">
        <v>0</v>
      </c>
      <c r="K969" s="25">
        <v>5000</v>
      </c>
      <c r="L969" s="25">
        <v>5000</v>
      </c>
      <c r="M969" s="25">
        <v>5000</v>
      </c>
      <c r="N969" s="25">
        <v>2500</v>
      </c>
      <c r="O969" s="25">
        <v>2500</v>
      </c>
    </row>
    <row r="970" spans="1:15" x14ac:dyDescent="0.25">
      <c r="A970" s="14" t="str">
        <f>MID(Tabla1[[#This Row],[Org 2]],1,2)</f>
        <v>09</v>
      </c>
      <c r="B970" s="22" t="s">
        <v>142</v>
      </c>
      <c r="C970" s="23" t="s">
        <v>144</v>
      </c>
      <c r="D970" s="15" t="str">
        <f>VLOOKUP(Tabla1[[#This Row],[Prog.]],Hoja2!B:C,2,FALSE)</f>
        <v>Turismo</v>
      </c>
      <c r="E970" s="16" t="str">
        <f t="shared" si="30"/>
        <v>6</v>
      </c>
      <c r="F970" s="16" t="str">
        <f t="shared" si="31"/>
        <v>60</v>
      </c>
      <c r="G970" s="24">
        <v>609</v>
      </c>
      <c r="H970" s="24" t="s">
        <v>505</v>
      </c>
      <c r="I970" s="25">
        <v>0</v>
      </c>
      <c r="J970" s="25">
        <v>0</v>
      </c>
      <c r="K970" s="25">
        <v>0</v>
      </c>
      <c r="L970" s="25">
        <v>0</v>
      </c>
      <c r="M970" s="25">
        <v>0</v>
      </c>
      <c r="N970" s="25">
        <v>0</v>
      </c>
      <c r="O970" s="25">
        <v>0</v>
      </c>
    </row>
    <row r="971" spans="1:15" x14ac:dyDescent="0.25">
      <c r="A971" s="14" t="str">
        <f>MID(Tabla1[[#This Row],[Org 2]],1,2)</f>
        <v>09</v>
      </c>
      <c r="B971" s="22" t="s">
        <v>142</v>
      </c>
      <c r="C971" s="23" t="s">
        <v>144</v>
      </c>
      <c r="D971" s="15" t="str">
        <f>VLOOKUP(Tabla1[[#This Row],[Prog.]],Hoja2!B:C,2,FALSE)</f>
        <v>Turismo</v>
      </c>
      <c r="E971" s="16" t="str">
        <f t="shared" si="30"/>
        <v>6</v>
      </c>
      <c r="F971" s="16" t="str">
        <f t="shared" si="31"/>
        <v>62</v>
      </c>
      <c r="G971" s="24">
        <v>623</v>
      </c>
      <c r="H971" s="24" t="s">
        <v>478</v>
      </c>
      <c r="I971" s="25">
        <v>0</v>
      </c>
      <c r="J971" s="25">
        <v>0</v>
      </c>
      <c r="K971" s="25">
        <v>0</v>
      </c>
      <c r="L971" s="25">
        <v>0</v>
      </c>
      <c r="M971" s="25">
        <v>0</v>
      </c>
      <c r="N971" s="25">
        <v>0</v>
      </c>
      <c r="O971" s="25">
        <v>0</v>
      </c>
    </row>
    <row r="972" spans="1:15" x14ac:dyDescent="0.25">
      <c r="A972" s="14" t="str">
        <f>MID(Tabla1[[#This Row],[Org 2]],1,2)</f>
        <v>09</v>
      </c>
      <c r="B972" s="22" t="s">
        <v>142</v>
      </c>
      <c r="C972" s="23" t="s">
        <v>144</v>
      </c>
      <c r="D972" s="15" t="str">
        <f>VLOOKUP(Tabla1[[#This Row],[Prog.]],Hoja2!B:C,2,FALSE)</f>
        <v>Turismo</v>
      </c>
      <c r="E972" s="16" t="str">
        <f t="shared" si="30"/>
        <v>6</v>
      </c>
      <c r="F972" s="16" t="str">
        <f t="shared" si="31"/>
        <v>63</v>
      </c>
      <c r="G972" s="24">
        <v>635</v>
      </c>
      <c r="H972" s="24" t="s">
        <v>479</v>
      </c>
      <c r="I972" s="25">
        <v>0</v>
      </c>
      <c r="J972" s="25">
        <v>0</v>
      </c>
      <c r="K972" s="25">
        <v>0</v>
      </c>
      <c r="L972" s="25">
        <v>0</v>
      </c>
      <c r="M972" s="25">
        <v>0</v>
      </c>
      <c r="N972" s="25">
        <v>0</v>
      </c>
      <c r="O972" s="25">
        <v>0</v>
      </c>
    </row>
    <row r="973" spans="1:15" x14ac:dyDescent="0.25">
      <c r="A973" s="14" t="str">
        <f>MID(Tabla1[[#This Row],[Org 2]],1,2)</f>
        <v>09</v>
      </c>
      <c r="B973" s="22" t="s">
        <v>142</v>
      </c>
      <c r="C973" s="23" t="s">
        <v>144</v>
      </c>
      <c r="D973" s="15" t="str">
        <f>VLOOKUP(Tabla1[[#This Row],[Prog.]],Hoja2!B:C,2,FALSE)</f>
        <v>Turismo</v>
      </c>
      <c r="E973" s="16" t="str">
        <f t="shared" si="30"/>
        <v>6</v>
      </c>
      <c r="F973" s="16" t="str">
        <f t="shared" si="31"/>
        <v>64</v>
      </c>
      <c r="G973" s="24">
        <v>641</v>
      </c>
      <c r="H973" s="24" t="s">
        <v>554</v>
      </c>
      <c r="I973" s="25">
        <v>401715</v>
      </c>
      <c r="J973" s="25">
        <v>0</v>
      </c>
      <c r="K973" s="25">
        <v>401715</v>
      </c>
      <c r="L973" s="25">
        <v>312822.44</v>
      </c>
      <c r="M973" s="25">
        <v>312822.44</v>
      </c>
      <c r="N973" s="25">
        <v>3388.46</v>
      </c>
      <c r="O973" s="25">
        <v>3388.46</v>
      </c>
    </row>
    <row r="974" spans="1:15" x14ac:dyDescent="0.25">
      <c r="A974" s="14" t="str">
        <f>MID(Tabla1[[#This Row],[Org 2]],1,2)</f>
        <v>09</v>
      </c>
      <c r="B974" s="22" t="s">
        <v>142</v>
      </c>
      <c r="C974" s="22" t="s">
        <v>206</v>
      </c>
      <c r="D974" s="15" t="str">
        <f>VLOOKUP(Tabla1[[#This Row],[Prog.]],Hoja2!B:C,2,FALSE)</f>
        <v>Dirección del área de turismo, eventos y marca ciudad</v>
      </c>
      <c r="E974" s="16" t="str">
        <f t="shared" si="30"/>
        <v>1</v>
      </c>
      <c r="F974" s="16" t="str">
        <f t="shared" si="31"/>
        <v>12</v>
      </c>
      <c r="G974" s="18">
        <v>12000</v>
      </c>
      <c r="H974" s="19" t="s">
        <v>411</v>
      </c>
      <c r="I974" s="20">
        <v>54263</v>
      </c>
      <c r="J974" s="20">
        <v>0</v>
      </c>
      <c r="K974" s="20">
        <v>54263</v>
      </c>
      <c r="L974" s="20">
        <v>54000</v>
      </c>
      <c r="M974" s="20">
        <v>54000</v>
      </c>
      <c r="N974" s="20">
        <v>44009.02</v>
      </c>
      <c r="O974" s="20">
        <v>44009.02</v>
      </c>
    </row>
    <row r="975" spans="1:15" x14ac:dyDescent="0.25">
      <c r="A975" s="14" t="str">
        <f>MID(Tabla1[[#This Row],[Org 2]],1,2)</f>
        <v>09</v>
      </c>
      <c r="B975" s="22" t="s">
        <v>142</v>
      </c>
      <c r="C975" s="23" t="s">
        <v>206</v>
      </c>
      <c r="D975" s="15" t="str">
        <f>VLOOKUP(Tabla1[[#This Row],[Prog.]],Hoja2!B:C,2,FALSE)</f>
        <v>Dirección del área de turismo, eventos y marca ciudad</v>
      </c>
      <c r="E975" s="16" t="str">
        <f t="shared" si="30"/>
        <v>1</v>
      </c>
      <c r="F975" s="16" t="str">
        <f t="shared" si="31"/>
        <v>12</v>
      </c>
      <c r="G975" s="24">
        <v>12001</v>
      </c>
      <c r="H975" s="24" t="s">
        <v>412</v>
      </c>
      <c r="I975" s="25">
        <v>15905</v>
      </c>
      <c r="J975" s="25">
        <v>0</v>
      </c>
      <c r="K975" s="25">
        <v>15905</v>
      </c>
      <c r="L975" s="25">
        <v>15000</v>
      </c>
      <c r="M975" s="25">
        <v>15000</v>
      </c>
      <c r="N975" s="25">
        <v>10470.99</v>
      </c>
      <c r="O975" s="25">
        <v>10470.99</v>
      </c>
    </row>
    <row r="976" spans="1:15" x14ac:dyDescent="0.25">
      <c r="A976" s="14" t="str">
        <f>MID(Tabla1[[#This Row],[Org 2]],1,2)</f>
        <v>09</v>
      </c>
      <c r="B976" s="22" t="s">
        <v>142</v>
      </c>
      <c r="C976" s="22" t="s">
        <v>206</v>
      </c>
      <c r="D976" s="15" t="str">
        <f>VLOOKUP(Tabla1[[#This Row],[Prog.]],Hoja2!B:C,2,FALSE)</f>
        <v>Dirección del área de turismo, eventos y marca ciudad</v>
      </c>
      <c r="E976" s="16" t="str">
        <f t="shared" si="30"/>
        <v>1</v>
      </c>
      <c r="F976" s="16" t="str">
        <f t="shared" si="31"/>
        <v>12</v>
      </c>
      <c r="G976" s="18">
        <v>12003</v>
      </c>
      <c r="H976" s="19" t="s">
        <v>413</v>
      </c>
      <c r="I976" s="20">
        <v>42636</v>
      </c>
      <c r="J976" s="20">
        <v>0</v>
      </c>
      <c r="K976" s="20">
        <v>42636</v>
      </c>
      <c r="L976" s="20">
        <v>24000</v>
      </c>
      <c r="M976" s="20">
        <v>24000</v>
      </c>
      <c r="N976" s="20">
        <v>15966.92</v>
      </c>
      <c r="O976" s="20">
        <v>15966.92</v>
      </c>
    </row>
    <row r="977" spans="1:15" x14ac:dyDescent="0.25">
      <c r="A977" s="14" t="str">
        <f>MID(Tabla1[[#This Row],[Org 2]],1,2)</f>
        <v>09</v>
      </c>
      <c r="B977" s="22" t="s">
        <v>142</v>
      </c>
      <c r="C977" s="22" t="s">
        <v>206</v>
      </c>
      <c r="D977" s="15" t="str">
        <f>VLOOKUP(Tabla1[[#This Row],[Prog.]],Hoja2!B:C,2,FALSE)</f>
        <v>Dirección del área de turismo, eventos y marca ciudad</v>
      </c>
      <c r="E977" s="16" t="str">
        <f t="shared" si="30"/>
        <v>1</v>
      </c>
      <c r="F977" s="16" t="str">
        <f t="shared" si="31"/>
        <v>12</v>
      </c>
      <c r="G977" s="18">
        <v>12006</v>
      </c>
      <c r="H977" s="19" t="s">
        <v>415</v>
      </c>
      <c r="I977" s="20">
        <v>37237</v>
      </c>
      <c r="J977" s="20">
        <v>0</v>
      </c>
      <c r="K977" s="20">
        <v>37237</v>
      </c>
      <c r="L977" s="20">
        <v>31000</v>
      </c>
      <c r="M977" s="20">
        <v>31000</v>
      </c>
      <c r="N977" s="20">
        <v>25472.78</v>
      </c>
      <c r="O977" s="20">
        <v>25472.78</v>
      </c>
    </row>
    <row r="978" spans="1:15" x14ac:dyDescent="0.25">
      <c r="A978" s="14" t="str">
        <f>MID(Tabla1[[#This Row],[Org 2]],1,2)</f>
        <v>09</v>
      </c>
      <c r="B978" s="22" t="s">
        <v>142</v>
      </c>
      <c r="C978" s="22" t="s">
        <v>206</v>
      </c>
      <c r="D978" s="15" t="str">
        <f>VLOOKUP(Tabla1[[#This Row],[Prog.]],Hoja2!B:C,2,FALSE)</f>
        <v>Dirección del área de turismo, eventos y marca ciudad</v>
      </c>
      <c r="E978" s="16" t="str">
        <f t="shared" si="30"/>
        <v>1</v>
      </c>
      <c r="F978" s="16" t="str">
        <f t="shared" si="31"/>
        <v>12</v>
      </c>
      <c r="G978" s="18">
        <v>12100</v>
      </c>
      <c r="H978" s="19" t="s">
        <v>416</v>
      </c>
      <c r="I978" s="20">
        <v>83649</v>
      </c>
      <c r="J978" s="20">
        <v>0</v>
      </c>
      <c r="K978" s="20">
        <v>83649</v>
      </c>
      <c r="L978" s="20">
        <v>82000</v>
      </c>
      <c r="M978" s="20">
        <v>82000</v>
      </c>
      <c r="N978" s="20">
        <v>51398</v>
      </c>
      <c r="O978" s="20">
        <v>51398</v>
      </c>
    </row>
    <row r="979" spans="1:15" x14ac:dyDescent="0.25">
      <c r="A979" s="14" t="str">
        <f>MID(Tabla1[[#This Row],[Org 2]],1,2)</f>
        <v>09</v>
      </c>
      <c r="B979" s="22" t="s">
        <v>142</v>
      </c>
      <c r="C979" s="22" t="s">
        <v>206</v>
      </c>
      <c r="D979" s="15" t="str">
        <f>VLOOKUP(Tabla1[[#This Row],[Prog.]],Hoja2!B:C,2,FALSE)</f>
        <v>Dirección del área de turismo, eventos y marca ciudad</v>
      </c>
      <c r="E979" s="16" t="str">
        <f t="shared" si="30"/>
        <v>1</v>
      </c>
      <c r="F979" s="16" t="str">
        <f t="shared" si="31"/>
        <v>12</v>
      </c>
      <c r="G979" s="18">
        <v>12101</v>
      </c>
      <c r="H979" s="19" t="s">
        <v>417</v>
      </c>
      <c r="I979" s="20">
        <v>203181</v>
      </c>
      <c r="J979" s="20">
        <v>0</v>
      </c>
      <c r="K979" s="20">
        <v>203181</v>
      </c>
      <c r="L979" s="20">
        <v>180000</v>
      </c>
      <c r="M979" s="20">
        <v>180000</v>
      </c>
      <c r="N979" s="20">
        <v>139607.32999999999</v>
      </c>
      <c r="O979" s="20">
        <v>139607.32999999999</v>
      </c>
    </row>
    <row r="980" spans="1:15" x14ac:dyDescent="0.25">
      <c r="A980" s="14" t="str">
        <f>MID(Tabla1[[#This Row],[Org 2]],1,2)</f>
        <v>09</v>
      </c>
      <c r="B980" s="22" t="s">
        <v>142</v>
      </c>
      <c r="C980" s="22" t="s">
        <v>206</v>
      </c>
      <c r="D980" s="15" t="str">
        <f>VLOOKUP(Tabla1[[#This Row],[Prog.]],Hoja2!B:C,2,FALSE)</f>
        <v>Dirección del área de turismo, eventos y marca ciudad</v>
      </c>
      <c r="E980" s="16" t="str">
        <f t="shared" si="30"/>
        <v>1</v>
      </c>
      <c r="F980" s="16" t="str">
        <f t="shared" si="31"/>
        <v>12</v>
      </c>
      <c r="G980" s="18">
        <v>12103</v>
      </c>
      <c r="H980" s="19" t="s">
        <v>418</v>
      </c>
      <c r="I980" s="20">
        <v>18227</v>
      </c>
      <c r="J980" s="20">
        <v>0</v>
      </c>
      <c r="K980" s="20">
        <v>18227</v>
      </c>
      <c r="L980" s="20">
        <v>15811.2</v>
      </c>
      <c r="M980" s="20">
        <v>15811.2</v>
      </c>
      <c r="N980" s="20">
        <v>12919.49</v>
      </c>
      <c r="O980" s="20">
        <v>12919.49</v>
      </c>
    </row>
    <row r="981" spans="1:15" x14ac:dyDescent="0.25">
      <c r="A981" s="14" t="str">
        <f>MID(Tabla1[[#This Row],[Org 2]],1,2)</f>
        <v>09</v>
      </c>
      <c r="B981" s="22" t="s">
        <v>142</v>
      </c>
      <c r="C981" s="22" t="s">
        <v>206</v>
      </c>
      <c r="D981" s="15" t="str">
        <f>VLOOKUP(Tabla1[[#This Row],[Prog.]],Hoja2!B:C,2,FALSE)</f>
        <v>Dirección del área de turismo, eventos y marca ciudad</v>
      </c>
      <c r="E981" s="16" t="str">
        <f t="shared" si="30"/>
        <v>1</v>
      </c>
      <c r="F981" s="16" t="str">
        <f t="shared" si="31"/>
        <v>15</v>
      </c>
      <c r="G981" s="18">
        <v>151</v>
      </c>
      <c r="H981" s="19" t="s">
        <v>487</v>
      </c>
      <c r="I981" s="20">
        <v>0</v>
      </c>
      <c r="J981" s="20">
        <v>7200</v>
      </c>
      <c r="K981" s="20">
        <v>7200</v>
      </c>
      <c r="L981" s="20">
        <v>6752.52</v>
      </c>
      <c r="M981" s="20">
        <v>6752.52</v>
      </c>
      <c r="N981" s="20">
        <v>0</v>
      </c>
      <c r="O981" s="20">
        <v>0</v>
      </c>
    </row>
    <row r="982" spans="1:15" x14ac:dyDescent="0.25">
      <c r="A982" s="14" t="str">
        <f>MID(Tabla1[[#This Row],[Org 2]],1,2)</f>
        <v>09</v>
      </c>
      <c r="B982" s="22" t="s">
        <v>142</v>
      </c>
      <c r="C982" s="22" t="s">
        <v>206</v>
      </c>
      <c r="D982" s="15" t="str">
        <f>VLOOKUP(Tabla1[[#This Row],[Prog.]],Hoja2!B:C,2,FALSE)</f>
        <v>Dirección del área de turismo, eventos y marca ciudad</v>
      </c>
      <c r="E982" s="16" t="str">
        <f t="shared" si="30"/>
        <v>2</v>
      </c>
      <c r="F982" s="16" t="str">
        <f t="shared" si="31"/>
        <v>20</v>
      </c>
      <c r="G982" s="18">
        <v>203</v>
      </c>
      <c r="H982" s="19" t="s">
        <v>422</v>
      </c>
      <c r="I982" s="20">
        <v>0</v>
      </c>
      <c r="J982" s="20">
        <v>3080</v>
      </c>
      <c r="K982" s="20">
        <v>3080</v>
      </c>
      <c r="L982" s="20">
        <v>3080</v>
      </c>
      <c r="M982" s="20">
        <v>3080</v>
      </c>
      <c r="N982" s="20">
        <v>431.55</v>
      </c>
      <c r="O982" s="20">
        <v>431.55</v>
      </c>
    </row>
    <row r="983" spans="1:15" x14ac:dyDescent="0.25">
      <c r="A983" s="14" t="str">
        <f>MID(Tabla1[[#This Row],[Org 2]],1,2)</f>
        <v>09</v>
      </c>
      <c r="B983" s="22" t="s">
        <v>142</v>
      </c>
      <c r="C983" s="22" t="s">
        <v>206</v>
      </c>
      <c r="D983" s="15" t="str">
        <f>VLOOKUP(Tabla1[[#This Row],[Prog.]],Hoja2!B:C,2,FALSE)</f>
        <v>Dirección del área de turismo, eventos y marca ciudad</v>
      </c>
      <c r="E983" s="16" t="str">
        <f t="shared" si="30"/>
        <v>2</v>
      </c>
      <c r="F983" s="16" t="str">
        <f t="shared" si="31"/>
        <v>21</v>
      </c>
      <c r="G983" s="18">
        <v>213</v>
      </c>
      <c r="H983" s="19" t="s">
        <v>425</v>
      </c>
      <c r="I983" s="20">
        <v>3500</v>
      </c>
      <c r="J983" s="20">
        <v>-3080</v>
      </c>
      <c r="K983" s="20">
        <v>420</v>
      </c>
      <c r="L983" s="20">
        <v>359.67</v>
      </c>
      <c r="M983" s="20">
        <v>359.67</v>
      </c>
      <c r="N983" s="20">
        <v>310.08</v>
      </c>
      <c r="O983" s="20">
        <v>310.08</v>
      </c>
    </row>
    <row r="984" spans="1:15" x14ac:dyDescent="0.25">
      <c r="A984" s="14" t="str">
        <f>MID(Tabla1[[#This Row],[Org 2]],1,2)</f>
        <v>09</v>
      </c>
      <c r="B984" s="22" t="s">
        <v>142</v>
      </c>
      <c r="C984" s="22" t="s">
        <v>206</v>
      </c>
      <c r="D984" s="15" t="str">
        <f>VLOOKUP(Tabla1[[#This Row],[Prog.]],Hoja2!B:C,2,FALSE)</f>
        <v>Dirección del área de turismo, eventos y marca ciudad</v>
      </c>
      <c r="E984" s="16" t="str">
        <f t="shared" si="30"/>
        <v>2</v>
      </c>
      <c r="F984" s="16" t="str">
        <f t="shared" si="31"/>
        <v>22</v>
      </c>
      <c r="G984" s="18">
        <v>223</v>
      </c>
      <c r="H984" s="19" t="s">
        <v>482</v>
      </c>
      <c r="I984" s="20">
        <v>500</v>
      </c>
      <c r="J984" s="20">
        <v>0</v>
      </c>
      <c r="K984" s="20">
        <v>500</v>
      </c>
      <c r="L984" s="20">
        <v>0</v>
      </c>
      <c r="M984" s="20">
        <v>0</v>
      </c>
      <c r="N984" s="20">
        <v>0</v>
      </c>
      <c r="O984" s="20">
        <v>0</v>
      </c>
    </row>
    <row r="985" spans="1:15" x14ac:dyDescent="0.25">
      <c r="A985" s="14" t="str">
        <f>MID(Tabla1[[#This Row],[Org 2]],1,2)</f>
        <v>09</v>
      </c>
      <c r="B985" s="22" t="s">
        <v>142</v>
      </c>
      <c r="C985" s="22" t="s">
        <v>206</v>
      </c>
      <c r="D985" s="15" t="str">
        <f>VLOOKUP(Tabla1[[#This Row],[Prog.]],Hoja2!B:C,2,FALSE)</f>
        <v>Dirección del área de turismo, eventos y marca ciudad</v>
      </c>
      <c r="E985" s="16" t="str">
        <f t="shared" si="30"/>
        <v>2</v>
      </c>
      <c r="F985" s="16" t="str">
        <f t="shared" si="31"/>
        <v>22</v>
      </c>
      <c r="G985" s="18">
        <v>22699</v>
      </c>
      <c r="H985" s="19" t="s">
        <v>437</v>
      </c>
      <c r="I985" s="20">
        <v>5023</v>
      </c>
      <c r="J985" s="20">
        <v>0</v>
      </c>
      <c r="K985" s="20">
        <v>5023</v>
      </c>
      <c r="L985" s="20">
        <v>0</v>
      </c>
      <c r="M985" s="20">
        <v>0</v>
      </c>
      <c r="N985" s="20">
        <v>0</v>
      </c>
      <c r="O985" s="20">
        <v>0</v>
      </c>
    </row>
    <row r="986" spans="1:15" x14ac:dyDescent="0.25">
      <c r="A986" s="14" t="str">
        <f>MID(Tabla1[[#This Row],[Org 2]],1,2)</f>
        <v>09</v>
      </c>
      <c r="B986" s="22" t="s">
        <v>142</v>
      </c>
      <c r="C986" s="22" t="s">
        <v>206</v>
      </c>
      <c r="D986" s="15" t="str">
        <f>VLOOKUP(Tabla1[[#This Row],[Prog.]],Hoja2!B:C,2,FALSE)</f>
        <v>Dirección del área de turismo, eventos y marca ciudad</v>
      </c>
      <c r="E986" s="16" t="str">
        <f t="shared" si="30"/>
        <v>2</v>
      </c>
      <c r="F986" s="16" t="str">
        <f t="shared" si="31"/>
        <v>22</v>
      </c>
      <c r="G986" s="18">
        <v>22706</v>
      </c>
      <c r="H986" s="19" t="s">
        <v>439</v>
      </c>
      <c r="I986" s="20">
        <v>55000</v>
      </c>
      <c r="J986" s="20">
        <v>-15000</v>
      </c>
      <c r="K986" s="20">
        <v>40000</v>
      </c>
      <c r="L986" s="20">
        <v>36557</v>
      </c>
      <c r="M986" s="20">
        <v>36557</v>
      </c>
      <c r="N986" s="20">
        <v>0</v>
      </c>
      <c r="O986" s="20">
        <v>0</v>
      </c>
    </row>
    <row r="987" spans="1:15" x14ac:dyDescent="0.25">
      <c r="A987" s="14" t="str">
        <f>MID(Tabla1[[#This Row],[Org 2]],1,2)</f>
        <v>09</v>
      </c>
      <c r="B987" s="22" t="s">
        <v>142</v>
      </c>
      <c r="C987" s="22" t="s">
        <v>206</v>
      </c>
      <c r="D987" s="15" t="str">
        <f>VLOOKUP(Tabla1[[#This Row],[Prog.]],Hoja2!B:C,2,FALSE)</f>
        <v>Dirección del área de turismo, eventos y marca ciudad</v>
      </c>
      <c r="E987" s="16" t="str">
        <f t="shared" si="30"/>
        <v>2</v>
      </c>
      <c r="F987" s="16" t="str">
        <f t="shared" si="31"/>
        <v>22</v>
      </c>
      <c r="G987" s="18">
        <v>22799</v>
      </c>
      <c r="H987" s="19" t="s">
        <v>440</v>
      </c>
      <c r="I987" s="20">
        <v>86300</v>
      </c>
      <c r="J987" s="20">
        <v>0</v>
      </c>
      <c r="K987" s="20">
        <v>86300</v>
      </c>
      <c r="L987" s="20">
        <v>64120.62</v>
      </c>
      <c r="M987" s="20">
        <v>64120.62</v>
      </c>
      <c r="N987" s="20">
        <v>37233.03</v>
      </c>
      <c r="O987" s="20">
        <v>37233.03</v>
      </c>
    </row>
    <row r="988" spans="1:15" x14ac:dyDescent="0.25">
      <c r="A988" s="14" t="str">
        <f>MID(Tabla1[[#This Row],[Org 2]],1,2)</f>
        <v>09</v>
      </c>
      <c r="B988" s="22" t="s">
        <v>142</v>
      </c>
      <c r="C988" s="22" t="s">
        <v>206</v>
      </c>
      <c r="D988" s="15" t="str">
        <f>VLOOKUP(Tabla1[[#This Row],[Prog.]],Hoja2!B:C,2,FALSE)</f>
        <v>Dirección del área de turismo, eventos y marca ciudad</v>
      </c>
      <c r="E988" s="16" t="str">
        <f t="shared" si="30"/>
        <v>2</v>
      </c>
      <c r="F988" s="16" t="str">
        <f t="shared" si="31"/>
        <v>23</v>
      </c>
      <c r="G988" s="18">
        <v>23010</v>
      </c>
      <c r="H988" s="19" t="s">
        <v>485</v>
      </c>
      <c r="I988" s="20">
        <v>1400</v>
      </c>
      <c r="J988" s="20">
        <v>0</v>
      </c>
      <c r="K988" s="20">
        <v>1400</v>
      </c>
      <c r="L988" s="20">
        <v>0</v>
      </c>
      <c r="M988" s="20">
        <v>0</v>
      </c>
      <c r="N988" s="20">
        <v>0</v>
      </c>
      <c r="O988" s="20">
        <v>0</v>
      </c>
    </row>
    <row r="989" spans="1:15" x14ac:dyDescent="0.25">
      <c r="A989" s="14" t="str">
        <f>MID(Tabla1[[#This Row],[Org 2]],1,2)</f>
        <v>09</v>
      </c>
      <c r="B989" s="22" t="s">
        <v>142</v>
      </c>
      <c r="C989" s="22" t="s">
        <v>206</v>
      </c>
      <c r="D989" s="15" t="str">
        <f>VLOOKUP(Tabla1[[#This Row],[Prog.]],Hoja2!B:C,2,FALSE)</f>
        <v>Dirección del área de turismo, eventos y marca ciudad</v>
      </c>
      <c r="E989" s="16" t="str">
        <f t="shared" si="30"/>
        <v>2</v>
      </c>
      <c r="F989" s="16" t="str">
        <f t="shared" si="31"/>
        <v>23</v>
      </c>
      <c r="G989" s="18">
        <v>23020</v>
      </c>
      <c r="H989" s="19" t="s">
        <v>441</v>
      </c>
      <c r="I989" s="20">
        <v>700</v>
      </c>
      <c r="J989" s="20">
        <v>0</v>
      </c>
      <c r="K989" s="20">
        <v>700</v>
      </c>
      <c r="L989" s="20">
        <v>0</v>
      </c>
      <c r="M989" s="20">
        <v>0</v>
      </c>
      <c r="N989" s="20">
        <v>0</v>
      </c>
      <c r="O989" s="20">
        <v>0</v>
      </c>
    </row>
    <row r="990" spans="1:15" x14ac:dyDescent="0.25">
      <c r="A990" s="14" t="str">
        <f>MID(Tabla1[[#This Row],[Org 2]],1,2)</f>
        <v>09</v>
      </c>
      <c r="B990" s="22" t="s">
        <v>142</v>
      </c>
      <c r="C990" s="22" t="s">
        <v>206</v>
      </c>
      <c r="D990" s="15" t="str">
        <f>VLOOKUP(Tabla1[[#This Row],[Prog.]],Hoja2!B:C,2,FALSE)</f>
        <v>Dirección del área de turismo, eventos y marca ciudad</v>
      </c>
      <c r="E990" s="16" t="str">
        <f t="shared" si="30"/>
        <v>2</v>
      </c>
      <c r="F990" s="16" t="str">
        <f t="shared" si="31"/>
        <v>23</v>
      </c>
      <c r="G990" s="18">
        <v>23110</v>
      </c>
      <c r="H990" s="19" t="s">
        <v>485</v>
      </c>
      <c r="I990" s="20">
        <v>1920</v>
      </c>
      <c r="J990" s="20">
        <v>0</v>
      </c>
      <c r="K990" s="20">
        <v>1920</v>
      </c>
      <c r="L990" s="20">
        <v>0</v>
      </c>
      <c r="M990" s="20">
        <v>0</v>
      </c>
      <c r="N990" s="20">
        <v>0</v>
      </c>
      <c r="O990" s="20">
        <v>0</v>
      </c>
    </row>
    <row r="991" spans="1:15" x14ac:dyDescent="0.25">
      <c r="A991" s="14" t="str">
        <f>MID(Tabla1[[#This Row],[Org 2]],1,2)</f>
        <v>09</v>
      </c>
      <c r="B991" s="22" t="s">
        <v>142</v>
      </c>
      <c r="C991" s="22" t="s">
        <v>206</v>
      </c>
      <c r="D991" s="15" t="str">
        <f>VLOOKUP(Tabla1[[#This Row],[Prog.]],Hoja2!B:C,2,FALSE)</f>
        <v>Dirección del área de turismo, eventos y marca ciudad</v>
      </c>
      <c r="E991" s="16" t="str">
        <f t="shared" si="30"/>
        <v>2</v>
      </c>
      <c r="F991" s="16" t="str">
        <f t="shared" si="31"/>
        <v>23</v>
      </c>
      <c r="G991" s="18">
        <v>23120</v>
      </c>
      <c r="H991" s="19" t="s">
        <v>442</v>
      </c>
      <c r="I991" s="20">
        <v>1000</v>
      </c>
      <c r="J991" s="20">
        <v>0</v>
      </c>
      <c r="K991" s="20">
        <v>1000</v>
      </c>
      <c r="L991" s="20">
        <v>0</v>
      </c>
      <c r="M991" s="20">
        <v>0</v>
      </c>
      <c r="N991" s="20">
        <v>0</v>
      </c>
      <c r="O991" s="20">
        <v>0</v>
      </c>
    </row>
    <row r="992" spans="1:15" x14ac:dyDescent="0.25">
      <c r="A992" s="14" t="str">
        <f>MID(Tabla1[[#This Row],[Org 2]],1,2)</f>
        <v>09</v>
      </c>
      <c r="B992" s="22" t="s">
        <v>142</v>
      </c>
      <c r="C992" s="22" t="s">
        <v>206</v>
      </c>
      <c r="D992" s="15" t="str">
        <f>VLOOKUP(Tabla1[[#This Row],[Prog.]],Hoja2!B:C,2,FALSE)</f>
        <v>Dirección del área de turismo, eventos y marca ciudad</v>
      </c>
      <c r="E992" s="16" t="str">
        <f t="shared" si="30"/>
        <v>3</v>
      </c>
      <c r="F992" s="16" t="str">
        <f t="shared" si="31"/>
        <v>35</v>
      </c>
      <c r="G992" s="18">
        <v>352</v>
      </c>
      <c r="H992" s="19" t="s">
        <v>444</v>
      </c>
      <c r="I992" s="20">
        <v>200</v>
      </c>
      <c r="J992" s="20">
        <v>0</v>
      </c>
      <c r="K992" s="20">
        <v>200</v>
      </c>
      <c r="L992" s="20">
        <v>0</v>
      </c>
      <c r="M992" s="20">
        <v>0</v>
      </c>
      <c r="N992" s="20">
        <v>0</v>
      </c>
      <c r="O992" s="20">
        <v>0</v>
      </c>
    </row>
    <row r="993" spans="1:15" x14ac:dyDescent="0.25">
      <c r="A993" s="14" t="str">
        <f>MID(Tabla1[[#This Row],[Org 2]],1,2)</f>
        <v>09</v>
      </c>
      <c r="B993" s="22" t="s">
        <v>142</v>
      </c>
      <c r="C993" s="22" t="s">
        <v>206</v>
      </c>
      <c r="D993" s="15" t="str">
        <f>VLOOKUP(Tabla1[[#This Row],[Prog.]],Hoja2!B:C,2,FALSE)</f>
        <v>Dirección del área de turismo, eventos y marca ciudad</v>
      </c>
      <c r="E993" s="16" t="str">
        <f t="shared" si="30"/>
        <v>4</v>
      </c>
      <c r="F993" s="16" t="str">
        <f t="shared" si="31"/>
        <v>41</v>
      </c>
      <c r="G993" s="18">
        <v>411</v>
      </c>
      <c r="H993" s="19" t="s">
        <v>610</v>
      </c>
      <c r="I993" s="20">
        <v>2407500</v>
      </c>
      <c r="J993" s="20">
        <v>90000</v>
      </c>
      <c r="K993" s="20">
        <v>2497500</v>
      </c>
      <c r="L993" s="20">
        <v>2407500</v>
      </c>
      <c r="M993" s="20">
        <v>2407500</v>
      </c>
      <c r="N993" s="20">
        <v>2407500</v>
      </c>
      <c r="O993" s="20">
        <v>2407500</v>
      </c>
    </row>
    <row r="994" spans="1:15" x14ac:dyDescent="0.25">
      <c r="A994" s="14" t="str">
        <f>MID(Tabla1[[#This Row],[Org 2]],1,2)</f>
        <v>10</v>
      </c>
      <c r="B994" s="22" t="s">
        <v>145</v>
      </c>
      <c r="C994" s="22" t="s">
        <v>146</v>
      </c>
      <c r="D994" s="15" t="str">
        <f>VLOOKUP(Tabla1[[#This Row],[Prog.]],Hoja2!B:C,2,FALSE)</f>
        <v>Intervención social</v>
      </c>
      <c r="E994" s="16" t="str">
        <f t="shared" si="30"/>
        <v>1</v>
      </c>
      <c r="F994" s="16" t="str">
        <f t="shared" si="31"/>
        <v>12</v>
      </c>
      <c r="G994" s="18">
        <v>12000</v>
      </c>
      <c r="H994" s="19" t="s">
        <v>411</v>
      </c>
      <c r="I994" s="20">
        <v>217052</v>
      </c>
      <c r="J994" s="20">
        <v>0</v>
      </c>
      <c r="K994" s="20">
        <v>217052</v>
      </c>
      <c r="L994" s="20">
        <v>205000</v>
      </c>
      <c r="M994" s="20">
        <v>205000</v>
      </c>
      <c r="N994" s="20">
        <v>137131.96</v>
      </c>
      <c r="O994" s="20">
        <v>137131.96</v>
      </c>
    </row>
    <row r="995" spans="1:15" x14ac:dyDescent="0.25">
      <c r="A995" s="14" t="str">
        <f>MID(Tabla1[[#This Row],[Org 2]],1,2)</f>
        <v>10</v>
      </c>
      <c r="B995" s="22" t="s">
        <v>145</v>
      </c>
      <c r="C995" s="22" t="s">
        <v>146</v>
      </c>
      <c r="D995" s="15" t="str">
        <f>VLOOKUP(Tabla1[[#This Row],[Prog.]],Hoja2!B:C,2,FALSE)</f>
        <v>Intervención social</v>
      </c>
      <c r="E995" s="16" t="str">
        <f t="shared" si="30"/>
        <v>1</v>
      </c>
      <c r="F995" s="16" t="str">
        <f t="shared" si="31"/>
        <v>12</v>
      </c>
      <c r="G995" s="18">
        <v>12001</v>
      </c>
      <c r="H995" s="19" t="s">
        <v>412</v>
      </c>
      <c r="I995" s="20">
        <v>1898472</v>
      </c>
      <c r="J995" s="20">
        <v>0</v>
      </c>
      <c r="K995" s="20">
        <v>1898472</v>
      </c>
      <c r="L995" s="20">
        <v>1654439.88</v>
      </c>
      <c r="M995" s="20">
        <v>1654439.88</v>
      </c>
      <c r="N995" s="20">
        <v>1126844.53</v>
      </c>
      <c r="O995" s="20">
        <v>1126844.53</v>
      </c>
    </row>
    <row r="996" spans="1:15" x14ac:dyDescent="0.25">
      <c r="A996" s="14" t="str">
        <f>MID(Tabla1[[#This Row],[Org 2]],1,2)</f>
        <v>10</v>
      </c>
      <c r="B996" s="22" t="s">
        <v>145</v>
      </c>
      <c r="C996" s="22" t="s">
        <v>146</v>
      </c>
      <c r="D996" s="15" t="str">
        <f>VLOOKUP(Tabla1[[#This Row],[Prog.]],Hoja2!B:C,2,FALSE)</f>
        <v>Intervención social</v>
      </c>
      <c r="E996" s="16" t="str">
        <f t="shared" si="30"/>
        <v>1</v>
      </c>
      <c r="F996" s="16" t="str">
        <f t="shared" si="31"/>
        <v>12</v>
      </c>
      <c r="G996" s="18">
        <v>12003</v>
      </c>
      <c r="H996" s="19" t="s">
        <v>413</v>
      </c>
      <c r="I996" s="20">
        <v>24363</v>
      </c>
      <c r="J996" s="20">
        <v>0</v>
      </c>
      <c r="K996" s="20">
        <v>24363</v>
      </c>
      <c r="L996" s="20">
        <v>17000</v>
      </c>
      <c r="M996" s="20">
        <v>17000</v>
      </c>
      <c r="N996" s="20">
        <v>15966.92</v>
      </c>
      <c r="O996" s="20">
        <v>15966.92</v>
      </c>
    </row>
    <row r="997" spans="1:15" x14ac:dyDescent="0.25">
      <c r="A997" s="14" t="str">
        <f>MID(Tabla1[[#This Row],[Org 2]],1,2)</f>
        <v>10</v>
      </c>
      <c r="B997" s="22" t="s">
        <v>145</v>
      </c>
      <c r="C997" s="22" t="s">
        <v>146</v>
      </c>
      <c r="D997" s="15" t="str">
        <f>VLOOKUP(Tabla1[[#This Row],[Prog.]],Hoja2!B:C,2,FALSE)</f>
        <v>Intervención social</v>
      </c>
      <c r="E997" s="16" t="str">
        <f t="shared" si="30"/>
        <v>1</v>
      </c>
      <c r="F997" s="16" t="str">
        <f t="shared" si="31"/>
        <v>12</v>
      </c>
      <c r="G997" s="18">
        <v>12004</v>
      </c>
      <c r="H997" s="19" t="s">
        <v>414</v>
      </c>
      <c r="I997" s="20">
        <v>219160</v>
      </c>
      <c r="J997" s="20">
        <v>0</v>
      </c>
      <c r="K997" s="20">
        <v>219160</v>
      </c>
      <c r="L997" s="20">
        <v>240027</v>
      </c>
      <c r="M997" s="20">
        <v>240027</v>
      </c>
      <c r="N997" s="20">
        <v>143913.09</v>
      </c>
      <c r="O997" s="20">
        <v>143913.09</v>
      </c>
    </row>
    <row r="998" spans="1:15" x14ac:dyDescent="0.25">
      <c r="A998" s="14" t="str">
        <f>MID(Tabla1[[#This Row],[Org 2]],1,2)</f>
        <v>10</v>
      </c>
      <c r="B998" s="22" t="s">
        <v>145</v>
      </c>
      <c r="C998" s="22" t="s">
        <v>146</v>
      </c>
      <c r="D998" s="15" t="str">
        <f>VLOOKUP(Tabla1[[#This Row],[Prog.]],Hoja2!B:C,2,FALSE)</f>
        <v>Intervención social</v>
      </c>
      <c r="E998" s="16" t="str">
        <f t="shared" si="30"/>
        <v>1</v>
      </c>
      <c r="F998" s="16" t="str">
        <f t="shared" si="31"/>
        <v>12</v>
      </c>
      <c r="G998" s="18">
        <v>12006</v>
      </c>
      <c r="H998" s="19" t="s">
        <v>415</v>
      </c>
      <c r="I998" s="20">
        <v>374512</v>
      </c>
      <c r="J998" s="20">
        <v>0</v>
      </c>
      <c r="K998" s="20">
        <v>374512</v>
      </c>
      <c r="L998" s="20">
        <v>317000</v>
      </c>
      <c r="M998" s="20">
        <v>317000</v>
      </c>
      <c r="N998" s="20">
        <v>237878.14</v>
      </c>
      <c r="O998" s="20">
        <v>237878.14</v>
      </c>
    </row>
    <row r="999" spans="1:15" x14ac:dyDescent="0.25">
      <c r="A999" s="14" t="str">
        <f>MID(Tabla1[[#This Row],[Org 2]],1,2)</f>
        <v>10</v>
      </c>
      <c r="B999" s="22" t="s">
        <v>145</v>
      </c>
      <c r="C999" s="22" t="s">
        <v>146</v>
      </c>
      <c r="D999" s="15" t="str">
        <f>VLOOKUP(Tabla1[[#This Row],[Prog.]],Hoja2!B:C,2,FALSE)</f>
        <v>Intervención social</v>
      </c>
      <c r="E999" s="16" t="str">
        <f t="shared" si="30"/>
        <v>1</v>
      </c>
      <c r="F999" s="16" t="str">
        <f t="shared" si="31"/>
        <v>12</v>
      </c>
      <c r="G999" s="18">
        <v>12100</v>
      </c>
      <c r="H999" s="19" t="s">
        <v>416</v>
      </c>
      <c r="I999" s="20">
        <v>1163421</v>
      </c>
      <c r="J999" s="20">
        <v>0</v>
      </c>
      <c r="K999" s="20">
        <v>1163421</v>
      </c>
      <c r="L999" s="20">
        <v>1007365.7</v>
      </c>
      <c r="M999" s="20">
        <v>1007365.7</v>
      </c>
      <c r="N999" s="20">
        <v>697930.6</v>
      </c>
      <c r="O999" s="20">
        <v>697930.6</v>
      </c>
    </row>
    <row r="1000" spans="1:15" x14ac:dyDescent="0.25">
      <c r="A1000" s="14" t="str">
        <f>MID(Tabla1[[#This Row],[Org 2]],1,2)</f>
        <v>10</v>
      </c>
      <c r="B1000" s="22" t="s">
        <v>145</v>
      </c>
      <c r="C1000" s="22" t="s">
        <v>146</v>
      </c>
      <c r="D1000" s="15" t="str">
        <f>VLOOKUP(Tabla1[[#This Row],[Prog.]],Hoja2!B:C,2,FALSE)</f>
        <v>Intervención social</v>
      </c>
      <c r="E1000" s="16" t="str">
        <f t="shared" si="30"/>
        <v>1</v>
      </c>
      <c r="F1000" s="16" t="str">
        <f t="shared" si="31"/>
        <v>12</v>
      </c>
      <c r="G1000" s="18">
        <v>12101</v>
      </c>
      <c r="H1000" s="19" t="s">
        <v>417</v>
      </c>
      <c r="I1000" s="20">
        <v>2859287</v>
      </c>
      <c r="J1000" s="20">
        <v>-70000</v>
      </c>
      <c r="K1000" s="20">
        <v>2789287</v>
      </c>
      <c r="L1000" s="20">
        <v>2675922.69</v>
      </c>
      <c r="M1000" s="20">
        <v>2675922.69</v>
      </c>
      <c r="N1000" s="20">
        <v>1899051.31</v>
      </c>
      <c r="O1000" s="20">
        <v>1899051.31</v>
      </c>
    </row>
    <row r="1001" spans="1:15" x14ac:dyDescent="0.25">
      <c r="A1001" s="14" t="str">
        <f>MID(Tabla1[[#This Row],[Org 2]],1,2)</f>
        <v>10</v>
      </c>
      <c r="B1001" s="22" t="s">
        <v>145</v>
      </c>
      <c r="C1001" s="22" t="s">
        <v>146</v>
      </c>
      <c r="D1001" s="15" t="str">
        <f>VLOOKUP(Tabla1[[#This Row],[Prog.]],Hoja2!B:C,2,FALSE)</f>
        <v>Intervención social</v>
      </c>
      <c r="E1001" s="16" t="str">
        <f t="shared" si="30"/>
        <v>1</v>
      </c>
      <c r="F1001" s="16" t="str">
        <f t="shared" si="31"/>
        <v>12</v>
      </c>
      <c r="G1001" s="18">
        <v>12103</v>
      </c>
      <c r="H1001" s="19" t="s">
        <v>418</v>
      </c>
      <c r="I1001" s="20">
        <v>161812</v>
      </c>
      <c r="J1001" s="20">
        <v>0</v>
      </c>
      <c r="K1001" s="20">
        <v>161812</v>
      </c>
      <c r="L1001" s="20">
        <v>171501.19</v>
      </c>
      <c r="M1001" s="20">
        <v>171501.19</v>
      </c>
      <c r="N1001" s="20">
        <v>126370.9</v>
      </c>
      <c r="O1001" s="20">
        <v>126370.9</v>
      </c>
    </row>
    <row r="1002" spans="1:15" x14ac:dyDescent="0.25">
      <c r="A1002" s="14" t="str">
        <f>MID(Tabla1[[#This Row],[Org 2]],1,2)</f>
        <v>10</v>
      </c>
      <c r="B1002" s="22" t="s">
        <v>145</v>
      </c>
      <c r="C1002" s="22" t="s">
        <v>146</v>
      </c>
      <c r="D1002" s="15" t="str">
        <f>VLOOKUP(Tabla1[[#This Row],[Prog.]],Hoja2!B:C,2,FALSE)</f>
        <v>Intervención social</v>
      </c>
      <c r="E1002" s="16" t="str">
        <f t="shared" si="30"/>
        <v>1</v>
      </c>
      <c r="F1002" s="16" t="str">
        <f t="shared" si="31"/>
        <v>13</v>
      </c>
      <c r="G1002" s="18">
        <v>13000</v>
      </c>
      <c r="H1002" s="19" t="s">
        <v>410</v>
      </c>
      <c r="I1002" s="20">
        <v>193024</v>
      </c>
      <c r="J1002" s="20">
        <v>0</v>
      </c>
      <c r="K1002" s="20">
        <v>193024</v>
      </c>
      <c r="L1002" s="20">
        <v>115000</v>
      </c>
      <c r="M1002" s="20">
        <v>115000</v>
      </c>
      <c r="N1002" s="20">
        <v>96275.21</v>
      </c>
      <c r="O1002" s="20">
        <v>96275.21</v>
      </c>
    </row>
    <row r="1003" spans="1:15" x14ac:dyDescent="0.25">
      <c r="A1003" s="14" t="str">
        <f>MID(Tabla1[[#This Row],[Org 2]],1,2)</f>
        <v>10</v>
      </c>
      <c r="B1003" s="22" t="s">
        <v>145</v>
      </c>
      <c r="C1003" s="22" t="s">
        <v>146</v>
      </c>
      <c r="D1003" s="15" t="str">
        <f>VLOOKUP(Tabla1[[#This Row],[Prog.]],Hoja2!B:C,2,FALSE)</f>
        <v>Intervención social</v>
      </c>
      <c r="E1003" s="16" t="str">
        <f t="shared" si="30"/>
        <v>1</v>
      </c>
      <c r="F1003" s="16" t="str">
        <f t="shared" si="31"/>
        <v>13</v>
      </c>
      <c r="G1003" s="18">
        <v>13001</v>
      </c>
      <c r="H1003" s="19" t="s">
        <v>490</v>
      </c>
      <c r="I1003" s="20">
        <v>10000</v>
      </c>
      <c r="J1003" s="20">
        <v>0</v>
      </c>
      <c r="K1003" s="20">
        <v>10000</v>
      </c>
      <c r="L1003" s="20">
        <v>3305.14</v>
      </c>
      <c r="M1003" s="20">
        <v>3305.14</v>
      </c>
      <c r="N1003" s="20">
        <v>2432.04</v>
      </c>
      <c r="O1003" s="20">
        <v>2432.04</v>
      </c>
    </row>
    <row r="1004" spans="1:15" x14ac:dyDescent="0.25">
      <c r="A1004" s="14" t="str">
        <f>MID(Tabla1[[#This Row],[Org 2]],1,2)</f>
        <v>10</v>
      </c>
      <c r="B1004" s="22" t="s">
        <v>145</v>
      </c>
      <c r="C1004" s="22" t="s">
        <v>146</v>
      </c>
      <c r="D1004" s="15" t="str">
        <f>VLOOKUP(Tabla1[[#This Row],[Prog.]],Hoja2!B:C,2,FALSE)</f>
        <v>Intervención social</v>
      </c>
      <c r="E1004" s="16" t="str">
        <f t="shared" si="30"/>
        <v>1</v>
      </c>
      <c r="F1004" s="16" t="str">
        <f t="shared" si="31"/>
        <v>13</v>
      </c>
      <c r="G1004" s="18">
        <v>13002</v>
      </c>
      <c r="H1004" s="19" t="s">
        <v>419</v>
      </c>
      <c r="I1004" s="20">
        <v>179114</v>
      </c>
      <c r="J1004" s="20">
        <v>0</v>
      </c>
      <c r="K1004" s="20">
        <v>179114</v>
      </c>
      <c r="L1004" s="20">
        <v>127081.60000000001</v>
      </c>
      <c r="M1004" s="20">
        <v>127081.60000000001</v>
      </c>
      <c r="N1004" s="20">
        <v>88168.05</v>
      </c>
      <c r="O1004" s="20">
        <v>88168.05</v>
      </c>
    </row>
    <row r="1005" spans="1:15" x14ac:dyDescent="0.25">
      <c r="A1005" s="14" t="str">
        <f>MID(Tabla1[[#This Row],[Org 2]],1,2)</f>
        <v>10</v>
      </c>
      <c r="B1005" s="22" t="s">
        <v>145</v>
      </c>
      <c r="C1005" s="22" t="s">
        <v>146</v>
      </c>
      <c r="D1005" s="15" t="str">
        <f>VLOOKUP(Tabla1[[#This Row],[Prog.]],Hoja2!B:C,2,FALSE)</f>
        <v>Intervención social</v>
      </c>
      <c r="E1005" s="16" t="str">
        <f t="shared" si="30"/>
        <v>1</v>
      </c>
      <c r="F1005" s="16" t="str">
        <f t="shared" si="31"/>
        <v>15</v>
      </c>
      <c r="G1005" s="18">
        <v>151</v>
      </c>
      <c r="H1005" s="19" t="s">
        <v>487</v>
      </c>
      <c r="I1005" s="20">
        <v>75000</v>
      </c>
      <c r="J1005" s="20">
        <v>0</v>
      </c>
      <c r="K1005" s="20">
        <v>75000</v>
      </c>
      <c r="L1005" s="20">
        <v>74396.160000000003</v>
      </c>
      <c r="M1005" s="20">
        <v>74396.160000000003</v>
      </c>
      <c r="N1005" s="20">
        <v>20636.46</v>
      </c>
      <c r="O1005" s="20">
        <v>20636.46</v>
      </c>
    </row>
    <row r="1006" spans="1:15" x14ac:dyDescent="0.25">
      <c r="A1006" s="14" t="str">
        <f>MID(Tabla1[[#This Row],[Org 2]],1,2)</f>
        <v>10</v>
      </c>
      <c r="B1006" s="22" t="s">
        <v>145</v>
      </c>
      <c r="C1006" s="22" t="s">
        <v>146</v>
      </c>
      <c r="D1006" s="15" t="str">
        <f>VLOOKUP(Tabla1[[#This Row],[Prog.]],Hoja2!B:C,2,FALSE)</f>
        <v>Intervención social</v>
      </c>
      <c r="E1006" s="16" t="str">
        <f t="shared" si="30"/>
        <v>2</v>
      </c>
      <c r="F1006" s="16" t="str">
        <f t="shared" si="31"/>
        <v>20</v>
      </c>
      <c r="G1006" s="18">
        <v>203</v>
      </c>
      <c r="H1006" s="19" t="s">
        <v>422</v>
      </c>
      <c r="I1006" s="20">
        <v>26818</v>
      </c>
      <c r="J1006" s="20">
        <v>0</v>
      </c>
      <c r="K1006" s="20">
        <v>26818</v>
      </c>
      <c r="L1006" s="20">
        <v>22348</v>
      </c>
      <c r="M1006" s="20">
        <v>22348</v>
      </c>
      <c r="N1006" s="20">
        <v>5224.53</v>
      </c>
      <c r="O1006" s="20">
        <v>3716.83</v>
      </c>
    </row>
    <row r="1007" spans="1:15" x14ac:dyDescent="0.25">
      <c r="A1007" s="14" t="str">
        <f>MID(Tabla1[[#This Row],[Org 2]],1,2)</f>
        <v>10</v>
      </c>
      <c r="B1007" s="22" t="s">
        <v>145</v>
      </c>
      <c r="C1007" s="22" t="s">
        <v>146</v>
      </c>
      <c r="D1007" s="15" t="str">
        <f>VLOOKUP(Tabla1[[#This Row],[Prog.]],Hoja2!B:C,2,FALSE)</f>
        <v>Intervención social</v>
      </c>
      <c r="E1007" s="16" t="str">
        <f t="shared" si="30"/>
        <v>2</v>
      </c>
      <c r="F1007" s="16" t="str">
        <f t="shared" si="31"/>
        <v>21</v>
      </c>
      <c r="G1007" s="18">
        <v>212</v>
      </c>
      <c r="H1007" s="19" t="s">
        <v>424</v>
      </c>
      <c r="I1007" s="20">
        <v>35000</v>
      </c>
      <c r="J1007" s="20">
        <v>0</v>
      </c>
      <c r="K1007" s="20">
        <v>35000</v>
      </c>
      <c r="L1007" s="20">
        <v>12500</v>
      </c>
      <c r="M1007" s="20">
        <v>5420.32</v>
      </c>
      <c r="N1007" s="20">
        <v>3482.74</v>
      </c>
      <c r="O1007" s="20">
        <v>3482.74</v>
      </c>
    </row>
    <row r="1008" spans="1:15" x14ac:dyDescent="0.25">
      <c r="A1008" s="14" t="str">
        <f>MID(Tabla1[[#This Row],[Org 2]],1,2)</f>
        <v>10</v>
      </c>
      <c r="B1008" s="22" t="s">
        <v>145</v>
      </c>
      <c r="C1008" s="22" t="s">
        <v>146</v>
      </c>
      <c r="D1008" s="15" t="str">
        <f>VLOOKUP(Tabla1[[#This Row],[Prog.]],Hoja2!B:C,2,FALSE)</f>
        <v>Intervención social</v>
      </c>
      <c r="E1008" s="16" t="str">
        <f t="shared" si="30"/>
        <v>2</v>
      </c>
      <c r="F1008" s="16" t="str">
        <f t="shared" si="31"/>
        <v>21</v>
      </c>
      <c r="G1008" s="18">
        <v>213</v>
      </c>
      <c r="H1008" s="19" t="s">
        <v>425</v>
      </c>
      <c r="I1008" s="20">
        <v>29800</v>
      </c>
      <c r="J1008" s="20">
        <v>0</v>
      </c>
      <c r="K1008" s="20">
        <v>29800</v>
      </c>
      <c r="L1008" s="20">
        <v>25340.799999999999</v>
      </c>
      <c r="M1008" s="20">
        <v>25340.799999999999</v>
      </c>
      <c r="N1008" s="20">
        <v>12969.47</v>
      </c>
      <c r="O1008" s="20">
        <v>12721.42</v>
      </c>
    </row>
    <row r="1009" spans="1:15" x14ac:dyDescent="0.25">
      <c r="A1009" s="14" t="str">
        <f>MID(Tabla1[[#This Row],[Org 2]],1,2)</f>
        <v>10</v>
      </c>
      <c r="B1009" s="22" t="s">
        <v>145</v>
      </c>
      <c r="C1009" s="22" t="s">
        <v>146</v>
      </c>
      <c r="D1009" s="15" t="str">
        <f>VLOOKUP(Tabla1[[#This Row],[Prog.]],Hoja2!B:C,2,FALSE)</f>
        <v>Intervención social</v>
      </c>
      <c r="E1009" s="16" t="str">
        <f t="shared" si="30"/>
        <v>2</v>
      </c>
      <c r="F1009" s="16" t="str">
        <f t="shared" si="31"/>
        <v>22</v>
      </c>
      <c r="G1009" s="18">
        <v>22100</v>
      </c>
      <c r="H1009" s="19" t="s">
        <v>429</v>
      </c>
      <c r="I1009" s="20">
        <v>41900</v>
      </c>
      <c r="J1009" s="20">
        <v>0</v>
      </c>
      <c r="K1009" s="20">
        <v>41900</v>
      </c>
      <c r="L1009" s="20">
        <v>41900</v>
      </c>
      <c r="M1009" s="20">
        <v>41900</v>
      </c>
      <c r="N1009" s="20">
        <v>21498.6</v>
      </c>
      <c r="O1009" s="20">
        <v>21478.44</v>
      </c>
    </row>
    <row r="1010" spans="1:15" x14ac:dyDescent="0.25">
      <c r="A1010" s="14" t="str">
        <f>MID(Tabla1[[#This Row],[Org 2]],1,2)</f>
        <v>10</v>
      </c>
      <c r="B1010" s="22" t="s">
        <v>145</v>
      </c>
      <c r="C1010" s="22" t="s">
        <v>146</v>
      </c>
      <c r="D1010" s="15" t="str">
        <f>VLOOKUP(Tabla1[[#This Row],[Prog.]],Hoja2!B:C,2,FALSE)</f>
        <v>Intervención social</v>
      </c>
      <c r="E1010" s="16" t="str">
        <f t="shared" si="30"/>
        <v>2</v>
      </c>
      <c r="F1010" s="16" t="str">
        <f t="shared" si="31"/>
        <v>22</v>
      </c>
      <c r="G1010" s="18">
        <v>22102</v>
      </c>
      <c r="H1010" s="19" t="s">
        <v>508</v>
      </c>
      <c r="I1010" s="20">
        <v>52000</v>
      </c>
      <c r="J1010" s="20">
        <v>0</v>
      </c>
      <c r="K1010" s="20">
        <v>52000</v>
      </c>
      <c r="L1010" s="20">
        <v>54500</v>
      </c>
      <c r="M1010" s="20">
        <v>54500</v>
      </c>
      <c r="N1010" s="20">
        <v>36115.86</v>
      </c>
      <c r="O1010" s="20">
        <v>35050.15</v>
      </c>
    </row>
    <row r="1011" spans="1:15" x14ac:dyDescent="0.25">
      <c r="A1011" s="14" t="str">
        <f>MID(Tabla1[[#This Row],[Org 2]],1,2)</f>
        <v>10</v>
      </c>
      <c r="B1011" s="22" t="s">
        <v>145</v>
      </c>
      <c r="C1011" s="22" t="s">
        <v>146</v>
      </c>
      <c r="D1011" s="15" t="str">
        <f>VLOOKUP(Tabla1[[#This Row],[Prog.]],Hoja2!B:C,2,FALSE)</f>
        <v>Intervención social</v>
      </c>
      <c r="E1011" s="16" t="str">
        <f t="shared" si="30"/>
        <v>2</v>
      </c>
      <c r="F1011" s="16" t="str">
        <f t="shared" si="31"/>
        <v>22</v>
      </c>
      <c r="G1011" s="18">
        <v>22104</v>
      </c>
      <c r="H1011" s="19" t="s">
        <v>488</v>
      </c>
      <c r="I1011" s="20">
        <v>1327</v>
      </c>
      <c r="J1011" s="20">
        <v>0</v>
      </c>
      <c r="K1011" s="20">
        <v>1327</v>
      </c>
      <c r="L1011" s="20">
        <v>1370.14</v>
      </c>
      <c r="M1011" s="20">
        <v>1370.14</v>
      </c>
      <c r="N1011" s="20">
        <v>0</v>
      </c>
      <c r="O1011" s="20">
        <v>0</v>
      </c>
    </row>
    <row r="1012" spans="1:15" x14ac:dyDescent="0.25">
      <c r="A1012" s="14" t="str">
        <f>MID(Tabla1[[#This Row],[Org 2]],1,2)</f>
        <v>10</v>
      </c>
      <c r="B1012" s="22" t="s">
        <v>145</v>
      </c>
      <c r="C1012" s="22" t="s">
        <v>146</v>
      </c>
      <c r="D1012" s="15" t="str">
        <f>VLOOKUP(Tabla1[[#This Row],[Prog.]],Hoja2!B:C,2,FALSE)</f>
        <v>Intervención social</v>
      </c>
      <c r="E1012" s="16" t="str">
        <f t="shared" si="30"/>
        <v>2</v>
      </c>
      <c r="F1012" s="16" t="str">
        <f t="shared" si="31"/>
        <v>22</v>
      </c>
      <c r="G1012" s="18">
        <v>22106</v>
      </c>
      <c r="H1012" s="19" t="s">
        <v>546</v>
      </c>
      <c r="I1012" s="20">
        <v>100</v>
      </c>
      <c r="J1012" s="20">
        <v>0</v>
      </c>
      <c r="K1012" s="20">
        <v>100</v>
      </c>
      <c r="L1012" s="20">
        <v>0</v>
      </c>
      <c r="M1012" s="20">
        <v>0</v>
      </c>
      <c r="N1012" s="20">
        <v>0</v>
      </c>
      <c r="O1012" s="20">
        <v>0</v>
      </c>
    </row>
    <row r="1013" spans="1:15" x14ac:dyDescent="0.25">
      <c r="A1013" s="14" t="str">
        <f>MID(Tabla1[[#This Row],[Org 2]],1,2)</f>
        <v>10</v>
      </c>
      <c r="B1013" s="22" t="s">
        <v>145</v>
      </c>
      <c r="C1013" s="22" t="s">
        <v>146</v>
      </c>
      <c r="D1013" s="15" t="str">
        <f>VLOOKUP(Tabla1[[#This Row],[Prog.]],Hoja2!B:C,2,FALSE)</f>
        <v>Intervención social</v>
      </c>
      <c r="E1013" s="16" t="str">
        <f t="shared" si="30"/>
        <v>2</v>
      </c>
      <c r="F1013" s="16" t="str">
        <f t="shared" si="31"/>
        <v>22</v>
      </c>
      <c r="G1013" s="18">
        <v>22199</v>
      </c>
      <c r="H1013" s="19" t="s">
        <v>431</v>
      </c>
      <c r="I1013" s="20">
        <v>7000</v>
      </c>
      <c r="J1013" s="20">
        <v>0</v>
      </c>
      <c r="K1013" s="20">
        <v>7000</v>
      </c>
      <c r="L1013" s="20">
        <v>1386.34</v>
      </c>
      <c r="M1013" s="20">
        <v>1386.34</v>
      </c>
      <c r="N1013" s="20">
        <v>825.96</v>
      </c>
      <c r="O1013" s="20">
        <v>825.96</v>
      </c>
    </row>
    <row r="1014" spans="1:15" x14ac:dyDescent="0.25">
      <c r="A1014" s="14" t="str">
        <f>MID(Tabla1[[#This Row],[Org 2]],1,2)</f>
        <v>10</v>
      </c>
      <c r="B1014" s="22" t="s">
        <v>145</v>
      </c>
      <c r="C1014" s="22" t="s">
        <v>146</v>
      </c>
      <c r="D1014" s="15" t="str">
        <f>VLOOKUP(Tabla1[[#This Row],[Prog.]],Hoja2!B:C,2,FALSE)</f>
        <v>Intervención social</v>
      </c>
      <c r="E1014" s="16" t="str">
        <f t="shared" si="30"/>
        <v>2</v>
      </c>
      <c r="F1014" s="16" t="str">
        <f t="shared" si="31"/>
        <v>22</v>
      </c>
      <c r="G1014" s="18">
        <v>223</v>
      </c>
      <c r="H1014" s="19" t="s">
        <v>482</v>
      </c>
      <c r="I1014" s="20">
        <v>500</v>
      </c>
      <c r="J1014" s="20">
        <v>0</v>
      </c>
      <c r="K1014" s="20">
        <v>500</v>
      </c>
      <c r="L1014" s="20">
        <v>0</v>
      </c>
      <c r="M1014" s="20">
        <v>0</v>
      </c>
      <c r="N1014" s="20">
        <v>0</v>
      </c>
      <c r="O1014" s="20">
        <v>0</v>
      </c>
    </row>
    <row r="1015" spans="1:15" x14ac:dyDescent="0.25">
      <c r="A1015" s="14" t="str">
        <f>MID(Tabla1[[#This Row],[Org 2]],1,2)</f>
        <v>10</v>
      </c>
      <c r="B1015" s="22" t="s">
        <v>145</v>
      </c>
      <c r="C1015" s="22" t="s">
        <v>146</v>
      </c>
      <c r="D1015" s="15" t="str">
        <f>VLOOKUP(Tabla1[[#This Row],[Prog.]],Hoja2!B:C,2,FALSE)</f>
        <v>Intervención social</v>
      </c>
      <c r="E1015" s="16" t="str">
        <f t="shared" si="30"/>
        <v>2</v>
      </c>
      <c r="F1015" s="16" t="str">
        <f t="shared" si="31"/>
        <v>22</v>
      </c>
      <c r="G1015" s="18">
        <v>22602</v>
      </c>
      <c r="H1015" s="19" t="s">
        <v>434</v>
      </c>
      <c r="I1015" s="20">
        <v>0</v>
      </c>
      <c r="J1015" s="20">
        <v>0</v>
      </c>
      <c r="K1015" s="20">
        <v>0</v>
      </c>
      <c r="L1015" s="20">
        <v>6050</v>
      </c>
      <c r="M1015" s="20">
        <v>6050</v>
      </c>
      <c r="N1015" s="20">
        <v>3025</v>
      </c>
      <c r="O1015" s="20">
        <v>3025</v>
      </c>
    </row>
    <row r="1016" spans="1:15" x14ac:dyDescent="0.25">
      <c r="A1016" s="14" t="str">
        <f>MID(Tabla1[[#This Row],[Org 2]],1,2)</f>
        <v>10</v>
      </c>
      <c r="B1016" s="22" t="s">
        <v>145</v>
      </c>
      <c r="C1016" s="22" t="s">
        <v>146</v>
      </c>
      <c r="D1016" s="15" t="str">
        <f>VLOOKUP(Tabla1[[#This Row],[Prog.]],Hoja2!B:C,2,FALSE)</f>
        <v>Intervención social</v>
      </c>
      <c r="E1016" s="16" t="str">
        <f t="shared" si="30"/>
        <v>2</v>
      </c>
      <c r="F1016" s="16" t="str">
        <f t="shared" si="31"/>
        <v>22</v>
      </c>
      <c r="G1016" s="18">
        <v>22616</v>
      </c>
      <c r="H1016" s="19" t="s">
        <v>611</v>
      </c>
      <c r="I1016" s="20">
        <v>10000</v>
      </c>
      <c r="J1016" s="20">
        <v>0</v>
      </c>
      <c r="K1016" s="20">
        <v>10000</v>
      </c>
      <c r="L1016" s="20">
        <v>0</v>
      </c>
      <c r="M1016" s="20">
        <v>0</v>
      </c>
      <c r="N1016" s="20">
        <v>0</v>
      </c>
      <c r="O1016" s="20">
        <v>0</v>
      </c>
    </row>
    <row r="1017" spans="1:15" x14ac:dyDescent="0.25">
      <c r="A1017" s="14" t="str">
        <f>MID(Tabla1[[#This Row],[Org 2]],1,2)</f>
        <v>10</v>
      </c>
      <c r="B1017" s="22" t="s">
        <v>145</v>
      </c>
      <c r="C1017" s="22" t="s">
        <v>146</v>
      </c>
      <c r="D1017" s="15" t="str">
        <f>VLOOKUP(Tabla1[[#This Row],[Prog.]],Hoja2!B:C,2,FALSE)</f>
        <v>Intervención social</v>
      </c>
      <c r="E1017" s="16" t="str">
        <f t="shared" si="30"/>
        <v>2</v>
      </c>
      <c r="F1017" s="16" t="str">
        <f t="shared" si="31"/>
        <v>22</v>
      </c>
      <c r="G1017" s="18">
        <v>22622</v>
      </c>
      <c r="H1017" s="19" t="s">
        <v>612</v>
      </c>
      <c r="I1017" s="20">
        <v>4000</v>
      </c>
      <c r="J1017" s="20">
        <v>0</v>
      </c>
      <c r="K1017" s="20">
        <v>4000</v>
      </c>
      <c r="L1017" s="20">
        <v>0</v>
      </c>
      <c r="M1017" s="20">
        <v>0</v>
      </c>
      <c r="N1017" s="20">
        <v>0</v>
      </c>
      <c r="O1017" s="20">
        <v>0</v>
      </c>
    </row>
    <row r="1018" spans="1:15" x14ac:dyDescent="0.25">
      <c r="A1018" s="14" t="str">
        <f>MID(Tabla1[[#This Row],[Org 2]],1,2)</f>
        <v>10</v>
      </c>
      <c r="B1018" s="22" t="s">
        <v>145</v>
      </c>
      <c r="C1018" s="22" t="s">
        <v>146</v>
      </c>
      <c r="D1018" s="15" t="str">
        <f>VLOOKUP(Tabla1[[#This Row],[Prog.]],Hoja2!B:C,2,FALSE)</f>
        <v>Intervención social</v>
      </c>
      <c r="E1018" s="16" t="str">
        <f t="shared" si="30"/>
        <v>2</v>
      </c>
      <c r="F1018" s="16" t="str">
        <f t="shared" si="31"/>
        <v>22</v>
      </c>
      <c r="G1018" s="18">
        <v>22699</v>
      </c>
      <c r="H1018" s="19" t="s">
        <v>437</v>
      </c>
      <c r="I1018" s="20">
        <v>44493</v>
      </c>
      <c r="J1018" s="20">
        <v>0</v>
      </c>
      <c r="K1018" s="20">
        <v>44493</v>
      </c>
      <c r="L1018" s="20">
        <v>50337.96</v>
      </c>
      <c r="M1018" s="20">
        <v>50337.96</v>
      </c>
      <c r="N1018" s="20">
        <v>23192.5</v>
      </c>
      <c r="O1018" s="20">
        <v>23072.5</v>
      </c>
    </row>
    <row r="1019" spans="1:15" x14ac:dyDescent="0.25">
      <c r="A1019" s="14" t="str">
        <f>MID(Tabla1[[#This Row],[Org 2]],1,2)</f>
        <v>10</v>
      </c>
      <c r="B1019" s="22" t="s">
        <v>145</v>
      </c>
      <c r="C1019" s="22" t="s">
        <v>146</v>
      </c>
      <c r="D1019" s="15" t="str">
        <f>VLOOKUP(Tabla1[[#This Row],[Prog.]],Hoja2!B:C,2,FALSE)</f>
        <v>Intervención social</v>
      </c>
      <c r="E1019" s="16" t="str">
        <f t="shared" si="30"/>
        <v>2</v>
      </c>
      <c r="F1019" s="16" t="str">
        <f t="shared" si="31"/>
        <v>22</v>
      </c>
      <c r="G1019" s="18">
        <v>22700</v>
      </c>
      <c r="H1019" s="19" t="s">
        <v>438</v>
      </c>
      <c r="I1019" s="20">
        <v>79781</v>
      </c>
      <c r="J1019" s="20">
        <v>0</v>
      </c>
      <c r="K1019" s="20">
        <v>79781</v>
      </c>
      <c r="L1019" s="20">
        <v>77958.460000000006</v>
      </c>
      <c r="M1019" s="20">
        <v>77958.460000000006</v>
      </c>
      <c r="N1019" s="20">
        <v>37862.94</v>
      </c>
      <c r="O1019" s="20">
        <v>37862.94</v>
      </c>
    </row>
    <row r="1020" spans="1:15" x14ac:dyDescent="0.25">
      <c r="A1020" s="14" t="str">
        <f>MID(Tabla1[[#This Row],[Org 2]],1,2)</f>
        <v>10</v>
      </c>
      <c r="B1020" s="22" t="s">
        <v>145</v>
      </c>
      <c r="C1020" s="22" t="s">
        <v>146</v>
      </c>
      <c r="D1020" s="15" t="str">
        <f>VLOOKUP(Tabla1[[#This Row],[Prog.]],Hoja2!B:C,2,FALSE)</f>
        <v>Intervención social</v>
      </c>
      <c r="E1020" s="16" t="str">
        <f t="shared" si="30"/>
        <v>2</v>
      </c>
      <c r="F1020" s="16" t="str">
        <f t="shared" si="31"/>
        <v>22</v>
      </c>
      <c r="G1020" s="18">
        <v>22706</v>
      </c>
      <c r="H1020" s="19" t="s">
        <v>439</v>
      </c>
      <c r="I1020" s="20">
        <v>7986</v>
      </c>
      <c r="J1020" s="20">
        <v>0</v>
      </c>
      <c r="K1020" s="20">
        <v>7986</v>
      </c>
      <c r="L1020" s="20">
        <v>26075.5</v>
      </c>
      <c r="M1020" s="20">
        <v>26075.5</v>
      </c>
      <c r="N1020" s="20">
        <v>0</v>
      </c>
      <c r="O1020" s="20">
        <v>0</v>
      </c>
    </row>
    <row r="1021" spans="1:15" x14ac:dyDescent="0.25">
      <c r="A1021" s="14" t="str">
        <f>MID(Tabla1[[#This Row],[Org 2]],1,2)</f>
        <v>10</v>
      </c>
      <c r="B1021" s="22" t="s">
        <v>145</v>
      </c>
      <c r="C1021" s="22" t="s">
        <v>146</v>
      </c>
      <c r="D1021" s="15" t="str">
        <f>VLOOKUP(Tabla1[[#This Row],[Prog.]],Hoja2!B:C,2,FALSE)</f>
        <v>Intervención social</v>
      </c>
      <c r="E1021" s="16" t="str">
        <f t="shared" si="30"/>
        <v>2</v>
      </c>
      <c r="F1021" s="16" t="str">
        <f t="shared" si="31"/>
        <v>22</v>
      </c>
      <c r="G1021" s="18">
        <v>22799</v>
      </c>
      <c r="H1021" s="19" t="s">
        <v>440</v>
      </c>
      <c r="I1021" s="20">
        <v>26556834</v>
      </c>
      <c r="J1021" s="20">
        <v>0</v>
      </c>
      <c r="K1021" s="20">
        <v>26556834</v>
      </c>
      <c r="L1021" s="20">
        <v>26261133.48</v>
      </c>
      <c r="M1021" s="20">
        <v>26261133.48</v>
      </c>
      <c r="N1021" s="20">
        <v>12680328.23</v>
      </c>
      <c r="O1021" s="20">
        <v>12678940.33</v>
      </c>
    </row>
    <row r="1022" spans="1:15" x14ac:dyDescent="0.25">
      <c r="A1022" s="14" t="str">
        <f>MID(Tabla1[[#This Row],[Org 2]],1,2)</f>
        <v>10</v>
      </c>
      <c r="B1022" s="22" t="s">
        <v>145</v>
      </c>
      <c r="C1022" s="22" t="s">
        <v>146</v>
      </c>
      <c r="D1022" s="15" t="str">
        <f>VLOOKUP(Tabla1[[#This Row],[Prog.]],Hoja2!B:C,2,FALSE)</f>
        <v>Intervención social</v>
      </c>
      <c r="E1022" s="16" t="str">
        <f t="shared" si="30"/>
        <v>2</v>
      </c>
      <c r="F1022" s="16" t="str">
        <f t="shared" si="31"/>
        <v>23</v>
      </c>
      <c r="G1022" s="18">
        <v>23020</v>
      </c>
      <c r="H1022" s="19" t="s">
        <v>441</v>
      </c>
      <c r="I1022" s="20">
        <v>800</v>
      </c>
      <c r="J1022" s="20">
        <v>0</v>
      </c>
      <c r="K1022" s="20">
        <v>800</v>
      </c>
      <c r="L1022" s="20">
        <v>93.5</v>
      </c>
      <c r="M1022" s="20">
        <v>93.5</v>
      </c>
      <c r="N1022" s="20">
        <v>93.5</v>
      </c>
      <c r="O1022" s="20">
        <v>93.5</v>
      </c>
    </row>
    <row r="1023" spans="1:15" x14ac:dyDescent="0.25">
      <c r="A1023" s="14" t="str">
        <f>MID(Tabla1[[#This Row],[Org 2]],1,2)</f>
        <v>10</v>
      </c>
      <c r="B1023" s="22" t="s">
        <v>145</v>
      </c>
      <c r="C1023" s="22" t="s">
        <v>146</v>
      </c>
      <c r="D1023" s="15" t="str">
        <f>VLOOKUP(Tabla1[[#This Row],[Prog.]],Hoja2!B:C,2,FALSE)</f>
        <v>Intervención social</v>
      </c>
      <c r="E1023" s="16" t="str">
        <f t="shared" si="30"/>
        <v>2</v>
      </c>
      <c r="F1023" s="16" t="str">
        <f t="shared" si="31"/>
        <v>23</v>
      </c>
      <c r="G1023" s="18">
        <v>23120</v>
      </c>
      <c r="H1023" s="19" t="s">
        <v>442</v>
      </c>
      <c r="I1023" s="20">
        <v>400</v>
      </c>
      <c r="J1023" s="20">
        <v>0</v>
      </c>
      <c r="K1023" s="20">
        <v>400</v>
      </c>
      <c r="L1023" s="20">
        <v>38.65</v>
      </c>
      <c r="M1023" s="20">
        <v>38.65</v>
      </c>
      <c r="N1023" s="20">
        <v>38.65</v>
      </c>
      <c r="O1023" s="20">
        <v>38.65</v>
      </c>
    </row>
    <row r="1024" spans="1:15" x14ac:dyDescent="0.25">
      <c r="A1024" s="14" t="str">
        <f>MID(Tabla1[[#This Row],[Org 2]],1,2)</f>
        <v>10</v>
      </c>
      <c r="B1024" s="22" t="s">
        <v>145</v>
      </c>
      <c r="C1024" s="22" t="s">
        <v>146</v>
      </c>
      <c r="D1024" s="15" t="str">
        <f>VLOOKUP(Tabla1[[#This Row],[Prog.]],Hoja2!B:C,2,FALSE)</f>
        <v>Intervención social</v>
      </c>
      <c r="E1024" s="16" t="str">
        <f t="shared" si="30"/>
        <v>4</v>
      </c>
      <c r="F1024" s="16" t="str">
        <f t="shared" si="31"/>
        <v>48</v>
      </c>
      <c r="G1024" s="18">
        <v>48000</v>
      </c>
      <c r="H1024" s="19" t="s">
        <v>568</v>
      </c>
      <c r="I1024" s="20">
        <v>210000</v>
      </c>
      <c r="J1024" s="20">
        <v>-94878</v>
      </c>
      <c r="K1024" s="20">
        <v>115122</v>
      </c>
      <c r="L1024" s="20">
        <v>110116.74</v>
      </c>
      <c r="M1024" s="20">
        <v>110116.74</v>
      </c>
      <c r="N1024" s="20">
        <v>110116.74</v>
      </c>
      <c r="O1024" s="20">
        <v>110116.74</v>
      </c>
    </row>
    <row r="1025" spans="1:15" x14ac:dyDescent="0.25">
      <c r="A1025" s="14" t="str">
        <f>MID(Tabla1[[#This Row],[Org 2]],1,2)</f>
        <v>10</v>
      </c>
      <c r="B1025" s="22" t="s">
        <v>145</v>
      </c>
      <c r="C1025" s="22" t="s">
        <v>146</v>
      </c>
      <c r="D1025" s="15" t="str">
        <f>VLOOKUP(Tabla1[[#This Row],[Prog.]],Hoja2!B:C,2,FALSE)</f>
        <v>Intervención social</v>
      </c>
      <c r="E1025" s="16" t="str">
        <f t="shared" si="30"/>
        <v>4</v>
      </c>
      <c r="F1025" s="16" t="str">
        <f t="shared" si="31"/>
        <v>48</v>
      </c>
      <c r="G1025" s="18">
        <v>48001</v>
      </c>
      <c r="H1025" s="19" t="s">
        <v>613</v>
      </c>
      <c r="I1025" s="20">
        <v>1753000</v>
      </c>
      <c r="J1025" s="20">
        <v>0</v>
      </c>
      <c r="K1025" s="20">
        <v>1753000</v>
      </c>
      <c r="L1025" s="20">
        <v>1688000</v>
      </c>
      <c r="M1025" s="20">
        <v>1031448.96</v>
      </c>
      <c r="N1025" s="20">
        <v>1031165.96</v>
      </c>
      <c r="O1025" s="20">
        <v>1000385.02</v>
      </c>
    </row>
    <row r="1026" spans="1:15" x14ac:dyDescent="0.25">
      <c r="A1026" s="14" t="str">
        <f>MID(Tabla1[[#This Row],[Org 2]],1,2)</f>
        <v>10</v>
      </c>
      <c r="B1026" s="22" t="s">
        <v>145</v>
      </c>
      <c r="C1026" s="22" t="s">
        <v>146</v>
      </c>
      <c r="D1026" s="15" t="str">
        <f>VLOOKUP(Tabla1[[#This Row],[Prog.]],Hoja2!B:C,2,FALSE)</f>
        <v>Intervención social</v>
      </c>
      <c r="E1026" s="16" t="str">
        <f t="shared" ref="E1026:E1089" si="32">LEFT(G1026,1)</f>
        <v>4</v>
      </c>
      <c r="F1026" s="16" t="str">
        <f t="shared" ref="F1026:F1089" si="33">LEFT(G1026,2)</f>
        <v>48</v>
      </c>
      <c r="G1026" s="18">
        <v>48958</v>
      </c>
      <c r="H1026" s="19" t="s">
        <v>609</v>
      </c>
      <c r="I1026" s="20">
        <v>0</v>
      </c>
      <c r="J1026" s="20">
        <v>0</v>
      </c>
      <c r="K1026" s="20">
        <v>0</v>
      </c>
      <c r="L1026" s="20">
        <v>14960</v>
      </c>
      <c r="M1026" s="20">
        <v>14960</v>
      </c>
      <c r="N1026" s="20">
        <v>14960</v>
      </c>
      <c r="O1026" s="20">
        <v>14960</v>
      </c>
    </row>
    <row r="1027" spans="1:15" x14ac:dyDescent="0.25">
      <c r="A1027" s="14" t="str">
        <f>MID(Tabla1[[#This Row],[Org 2]],1,2)</f>
        <v>10</v>
      </c>
      <c r="B1027" s="22" t="s">
        <v>145</v>
      </c>
      <c r="C1027" s="22" t="s">
        <v>146</v>
      </c>
      <c r="D1027" s="15" t="str">
        <f>VLOOKUP(Tabla1[[#This Row],[Prog.]],Hoja2!B:C,2,FALSE)</f>
        <v>Intervención social</v>
      </c>
      <c r="E1027" s="16" t="str">
        <f t="shared" si="32"/>
        <v>4</v>
      </c>
      <c r="F1027" s="16" t="str">
        <f t="shared" si="33"/>
        <v>48</v>
      </c>
      <c r="G1027" s="18">
        <v>48999</v>
      </c>
      <c r="H1027" s="19" t="s">
        <v>486</v>
      </c>
      <c r="I1027" s="20">
        <v>104960</v>
      </c>
      <c r="J1027" s="20">
        <v>8100</v>
      </c>
      <c r="K1027" s="20">
        <v>113060</v>
      </c>
      <c r="L1027" s="20">
        <v>28100</v>
      </c>
      <c r="M1027" s="20">
        <v>28100</v>
      </c>
      <c r="N1027" s="20">
        <v>0</v>
      </c>
      <c r="O1027" s="20">
        <v>0</v>
      </c>
    </row>
    <row r="1028" spans="1:15" x14ac:dyDescent="0.25">
      <c r="A1028" s="14" t="str">
        <f>MID(Tabla1[[#This Row],[Org 2]],1,2)</f>
        <v>10</v>
      </c>
      <c r="B1028" s="22" t="s">
        <v>145</v>
      </c>
      <c r="C1028" s="22" t="s">
        <v>146</v>
      </c>
      <c r="D1028" s="15" t="str">
        <f>VLOOKUP(Tabla1[[#This Row],[Prog.]],Hoja2!B:C,2,FALSE)</f>
        <v>Intervención social</v>
      </c>
      <c r="E1028" s="16" t="str">
        <f t="shared" si="32"/>
        <v>6</v>
      </c>
      <c r="F1028" s="16" t="str">
        <f t="shared" si="33"/>
        <v>62</v>
      </c>
      <c r="G1028" s="18">
        <v>623</v>
      </c>
      <c r="H1028" s="19" t="s">
        <v>478</v>
      </c>
      <c r="I1028" s="20">
        <v>0</v>
      </c>
      <c r="J1028" s="20">
        <v>5880.65</v>
      </c>
      <c r="K1028" s="20">
        <v>5880.65</v>
      </c>
      <c r="L1028" s="20">
        <v>5880.65</v>
      </c>
      <c r="M1028" s="20">
        <v>5880.65</v>
      </c>
      <c r="N1028" s="20">
        <v>2355.92</v>
      </c>
      <c r="O1028" s="20">
        <v>0</v>
      </c>
    </row>
    <row r="1029" spans="1:15" x14ac:dyDescent="0.25">
      <c r="A1029" s="14" t="str">
        <f>MID(Tabla1[[#This Row],[Org 2]],1,2)</f>
        <v>10</v>
      </c>
      <c r="B1029" s="22" t="s">
        <v>145</v>
      </c>
      <c r="C1029" s="22" t="s">
        <v>146</v>
      </c>
      <c r="D1029" s="15" t="str">
        <f>VLOOKUP(Tabla1[[#This Row],[Prog.]],Hoja2!B:C,2,FALSE)</f>
        <v>Intervención social</v>
      </c>
      <c r="E1029" s="16" t="str">
        <f t="shared" si="32"/>
        <v>6</v>
      </c>
      <c r="F1029" s="16" t="str">
        <f t="shared" si="33"/>
        <v>63</v>
      </c>
      <c r="G1029" s="18">
        <v>632</v>
      </c>
      <c r="H1029" s="19" t="s">
        <v>510</v>
      </c>
      <c r="I1029" s="20">
        <v>53000</v>
      </c>
      <c r="J1029" s="20">
        <v>0</v>
      </c>
      <c r="K1029" s="20">
        <v>53000</v>
      </c>
      <c r="L1029" s="20">
        <v>4827.8999999999996</v>
      </c>
      <c r="M1029" s="20">
        <v>4827.8999999999996</v>
      </c>
      <c r="N1029" s="20">
        <v>0</v>
      </c>
      <c r="O1029" s="20">
        <v>0</v>
      </c>
    </row>
    <row r="1030" spans="1:15" x14ac:dyDescent="0.25">
      <c r="A1030" s="14" t="str">
        <f>MID(Tabla1[[#This Row],[Org 2]],1,2)</f>
        <v>10</v>
      </c>
      <c r="B1030" s="22" t="s">
        <v>145</v>
      </c>
      <c r="C1030" s="22" t="s">
        <v>146</v>
      </c>
      <c r="D1030" s="15" t="str">
        <f>VLOOKUP(Tabla1[[#This Row],[Prog.]],Hoja2!B:C,2,FALSE)</f>
        <v>Intervención social</v>
      </c>
      <c r="E1030" s="16" t="str">
        <f t="shared" si="32"/>
        <v>6</v>
      </c>
      <c r="F1030" s="16" t="str">
        <f t="shared" si="33"/>
        <v>63</v>
      </c>
      <c r="G1030" s="18">
        <v>633</v>
      </c>
      <c r="H1030" s="19" t="s">
        <v>478</v>
      </c>
      <c r="I1030" s="20">
        <v>0</v>
      </c>
      <c r="J1030" s="20">
        <v>2763.13</v>
      </c>
      <c r="K1030" s="20">
        <v>2763.13</v>
      </c>
      <c r="L1030" s="20">
        <v>2763.13</v>
      </c>
      <c r="M1030" s="20">
        <v>2763.13</v>
      </c>
      <c r="N1030" s="20">
        <v>2763.13</v>
      </c>
      <c r="O1030" s="20">
        <v>2763.13</v>
      </c>
    </row>
    <row r="1031" spans="1:15" x14ac:dyDescent="0.25">
      <c r="A1031" s="14" t="str">
        <f>MID(Tabla1[[#This Row],[Org 2]],1,2)</f>
        <v>10</v>
      </c>
      <c r="B1031" s="22" t="s">
        <v>145</v>
      </c>
      <c r="C1031" s="22" t="s">
        <v>147</v>
      </c>
      <c r="D1031" s="15" t="str">
        <f>VLOOKUP(Tabla1[[#This Row],[Prog.]],Hoja2!B:C,2,FALSE)</f>
        <v>Iniciativas sociales</v>
      </c>
      <c r="E1031" s="16" t="str">
        <f t="shared" si="32"/>
        <v>1</v>
      </c>
      <c r="F1031" s="16" t="str">
        <f t="shared" si="33"/>
        <v>12</v>
      </c>
      <c r="G1031" s="18">
        <v>12000</v>
      </c>
      <c r="H1031" s="19" t="s">
        <v>411</v>
      </c>
      <c r="I1031" s="20">
        <v>18088</v>
      </c>
      <c r="J1031" s="20">
        <v>0</v>
      </c>
      <c r="K1031" s="20">
        <v>18088</v>
      </c>
      <c r="L1031" s="20">
        <v>19000</v>
      </c>
      <c r="M1031" s="20">
        <v>19000</v>
      </c>
      <c r="N1031" s="20">
        <v>11907.77</v>
      </c>
      <c r="O1031" s="20">
        <v>11907.77</v>
      </c>
    </row>
    <row r="1032" spans="1:15" x14ac:dyDescent="0.25">
      <c r="A1032" s="14" t="str">
        <f>MID(Tabla1[[#This Row],[Org 2]],1,2)</f>
        <v>10</v>
      </c>
      <c r="B1032" s="22" t="s">
        <v>145</v>
      </c>
      <c r="C1032" s="22" t="s">
        <v>147</v>
      </c>
      <c r="D1032" s="15" t="str">
        <f>VLOOKUP(Tabla1[[#This Row],[Prog.]],Hoja2!B:C,2,FALSE)</f>
        <v>Iniciativas sociales</v>
      </c>
      <c r="E1032" s="16" t="str">
        <f t="shared" si="32"/>
        <v>1</v>
      </c>
      <c r="F1032" s="16" t="str">
        <f t="shared" si="33"/>
        <v>12</v>
      </c>
      <c r="G1032" s="18">
        <v>12001</v>
      </c>
      <c r="H1032" s="19" t="s">
        <v>412</v>
      </c>
      <c r="I1032" s="20">
        <v>302244</v>
      </c>
      <c r="J1032" s="20">
        <v>0</v>
      </c>
      <c r="K1032" s="20">
        <v>302244</v>
      </c>
      <c r="L1032" s="20">
        <v>199750.68</v>
      </c>
      <c r="M1032" s="20">
        <v>199750.68</v>
      </c>
      <c r="N1032" s="20">
        <v>165774.37</v>
      </c>
      <c r="O1032" s="20">
        <v>165774.37</v>
      </c>
    </row>
    <row r="1033" spans="1:15" x14ac:dyDescent="0.25">
      <c r="A1033" s="14" t="str">
        <f>MID(Tabla1[[#This Row],[Org 2]],1,2)</f>
        <v>10</v>
      </c>
      <c r="B1033" s="22" t="s">
        <v>145</v>
      </c>
      <c r="C1033" s="22" t="s">
        <v>147</v>
      </c>
      <c r="D1033" s="15" t="str">
        <f>VLOOKUP(Tabla1[[#This Row],[Prog.]],Hoja2!B:C,2,FALSE)</f>
        <v>Iniciativas sociales</v>
      </c>
      <c r="E1033" s="16" t="str">
        <f t="shared" si="32"/>
        <v>1</v>
      </c>
      <c r="F1033" s="16" t="str">
        <f t="shared" si="33"/>
        <v>12</v>
      </c>
      <c r="G1033" s="18">
        <v>12003</v>
      </c>
      <c r="H1033" s="19" t="s">
        <v>413</v>
      </c>
      <c r="I1033" s="20">
        <v>12182</v>
      </c>
      <c r="J1033" s="20">
        <v>0</v>
      </c>
      <c r="K1033" s="20">
        <v>12182</v>
      </c>
      <c r="L1033" s="20">
        <v>13000</v>
      </c>
      <c r="M1033" s="20">
        <v>13000</v>
      </c>
      <c r="N1033" s="20">
        <v>7983.46</v>
      </c>
      <c r="O1033" s="20">
        <v>7983.46</v>
      </c>
    </row>
    <row r="1034" spans="1:15" x14ac:dyDescent="0.25">
      <c r="A1034" s="14" t="str">
        <f>MID(Tabla1[[#This Row],[Org 2]],1,2)</f>
        <v>10</v>
      </c>
      <c r="B1034" s="22" t="s">
        <v>145</v>
      </c>
      <c r="C1034" s="22" t="s">
        <v>147</v>
      </c>
      <c r="D1034" s="15" t="str">
        <f>VLOOKUP(Tabla1[[#This Row],[Prog.]],Hoja2!B:C,2,FALSE)</f>
        <v>Iniciativas sociales</v>
      </c>
      <c r="E1034" s="16" t="str">
        <f t="shared" si="32"/>
        <v>1</v>
      </c>
      <c r="F1034" s="16" t="str">
        <f t="shared" si="33"/>
        <v>12</v>
      </c>
      <c r="G1034" s="18">
        <v>12006</v>
      </c>
      <c r="H1034" s="19" t="s">
        <v>415</v>
      </c>
      <c r="I1034" s="20">
        <v>84787</v>
      </c>
      <c r="J1034" s="20">
        <v>0</v>
      </c>
      <c r="K1034" s="20">
        <v>84787</v>
      </c>
      <c r="L1034" s="20">
        <v>68000</v>
      </c>
      <c r="M1034" s="20">
        <v>68000</v>
      </c>
      <c r="N1034" s="20">
        <v>47842.43</v>
      </c>
      <c r="O1034" s="20">
        <v>47842.43</v>
      </c>
    </row>
    <row r="1035" spans="1:15" x14ac:dyDescent="0.25">
      <c r="A1035" s="14" t="str">
        <f>MID(Tabla1[[#This Row],[Org 2]],1,2)</f>
        <v>10</v>
      </c>
      <c r="B1035" s="22" t="s">
        <v>145</v>
      </c>
      <c r="C1035" s="22" t="s">
        <v>147</v>
      </c>
      <c r="D1035" s="15" t="str">
        <f>VLOOKUP(Tabla1[[#This Row],[Prog.]],Hoja2!B:C,2,FALSE)</f>
        <v>Iniciativas sociales</v>
      </c>
      <c r="E1035" s="16" t="str">
        <f t="shared" si="32"/>
        <v>1</v>
      </c>
      <c r="F1035" s="16" t="str">
        <f t="shared" si="33"/>
        <v>12</v>
      </c>
      <c r="G1035" s="18">
        <v>12100</v>
      </c>
      <c r="H1035" s="19" t="s">
        <v>416</v>
      </c>
      <c r="I1035" s="20">
        <v>173040</v>
      </c>
      <c r="J1035" s="20">
        <v>0</v>
      </c>
      <c r="K1035" s="20">
        <v>173040</v>
      </c>
      <c r="L1035" s="20">
        <v>147956.35999999999</v>
      </c>
      <c r="M1035" s="20">
        <v>147956.35999999999</v>
      </c>
      <c r="N1035" s="20">
        <v>97764.18</v>
      </c>
      <c r="O1035" s="20">
        <v>97764.18</v>
      </c>
    </row>
    <row r="1036" spans="1:15" x14ac:dyDescent="0.25">
      <c r="A1036" s="14" t="str">
        <f>MID(Tabla1[[#This Row],[Org 2]],1,2)</f>
        <v>10</v>
      </c>
      <c r="B1036" s="22" t="s">
        <v>145</v>
      </c>
      <c r="C1036" s="22" t="s">
        <v>147</v>
      </c>
      <c r="D1036" s="15" t="str">
        <f>VLOOKUP(Tabla1[[#This Row],[Prog.]],Hoja2!B:C,2,FALSE)</f>
        <v>Iniciativas sociales</v>
      </c>
      <c r="E1036" s="16" t="str">
        <f t="shared" si="32"/>
        <v>1</v>
      </c>
      <c r="F1036" s="16" t="str">
        <f t="shared" si="33"/>
        <v>12</v>
      </c>
      <c r="G1036" s="18">
        <v>12101</v>
      </c>
      <c r="H1036" s="19" t="s">
        <v>417</v>
      </c>
      <c r="I1036" s="20">
        <v>422752</v>
      </c>
      <c r="J1036" s="20">
        <v>0</v>
      </c>
      <c r="K1036" s="20">
        <v>422752</v>
      </c>
      <c r="L1036" s="20">
        <v>348573.26</v>
      </c>
      <c r="M1036" s="20">
        <v>348573.26</v>
      </c>
      <c r="N1036" s="20">
        <v>268368.58</v>
      </c>
      <c r="O1036" s="20">
        <v>268368.58</v>
      </c>
    </row>
    <row r="1037" spans="1:15" x14ac:dyDescent="0.25">
      <c r="A1037" s="14" t="str">
        <f>MID(Tabla1[[#This Row],[Org 2]],1,2)</f>
        <v>10</v>
      </c>
      <c r="B1037" s="22" t="s">
        <v>145</v>
      </c>
      <c r="C1037" s="22" t="s">
        <v>147</v>
      </c>
      <c r="D1037" s="15" t="str">
        <f>VLOOKUP(Tabla1[[#This Row],[Prog.]],Hoja2!B:C,2,FALSE)</f>
        <v>Iniciativas sociales</v>
      </c>
      <c r="E1037" s="16" t="str">
        <f t="shared" si="32"/>
        <v>1</v>
      </c>
      <c r="F1037" s="16" t="str">
        <f t="shared" si="33"/>
        <v>12</v>
      </c>
      <c r="G1037" s="18">
        <v>12103</v>
      </c>
      <c r="H1037" s="19" t="s">
        <v>418</v>
      </c>
      <c r="I1037" s="20">
        <v>36697</v>
      </c>
      <c r="J1037" s="20">
        <v>0</v>
      </c>
      <c r="K1037" s="20">
        <v>36697</v>
      </c>
      <c r="L1037" s="20">
        <v>34575.699999999997</v>
      </c>
      <c r="M1037" s="20">
        <v>34575.699999999997</v>
      </c>
      <c r="N1037" s="20">
        <v>22798.54</v>
      </c>
      <c r="O1037" s="20">
        <v>22798.54</v>
      </c>
    </row>
    <row r="1038" spans="1:15" x14ac:dyDescent="0.25">
      <c r="A1038" s="14" t="str">
        <f>MID(Tabla1[[#This Row],[Org 2]],1,2)</f>
        <v>10</v>
      </c>
      <c r="B1038" s="22" t="s">
        <v>145</v>
      </c>
      <c r="C1038" s="22" t="s">
        <v>147</v>
      </c>
      <c r="D1038" s="15" t="str">
        <f>VLOOKUP(Tabla1[[#This Row],[Prog.]],Hoja2!B:C,2,FALSE)</f>
        <v>Iniciativas sociales</v>
      </c>
      <c r="E1038" s="16" t="str">
        <f t="shared" si="32"/>
        <v>1</v>
      </c>
      <c r="F1038" s="16" t="str">
        <f t="shared" si="33"/>
        <v>13</v>
      </c>
      <c r="G1038" s="18">
        <v>13000</v>
      </c>
      <c r="H1038" s="19" t="s">
        <v>410</v>
      </c>
      <c r="I1038" s="20">
        <v>367338</v>
      </c>
      <c r="J1038" s="20">
        <v>0</v>
      </c>
      <c r="K1038" s="20">
        <v>367338</v>
      </c>
      <c r="L1038" s="20">
        <v>265230</v>
      </c>
      <c r="M1038" s="20">
        <v>265230</v>
      </c>
      <c r="N1038" s="20">
        <v>189290.36</v>
      </c>
      <c r="O1038" s="20">
        <v>189290.36</v>
      </c>
    </row>
    <row r="1039" spans="1:15" x14ac:dyDescent="0.25">
      <c r="A1039" s="14" t="str">
        <f>MID(Tabla1[[#This Row],[Org 2]],1,2)</f>
        <v>10</v>
      </c>
      <c r="B1039" s="22" t="s">
        <v>145</v>
      </c>
      <c r="C1039" s="22" t="s">
        <v>147</v>
      </c>
      <c r="D1039" s="15" t="str">
        <f>VLOOKUP(Tabla1[[#This Row],[Prog.]],Hoja2!B:C,2,FALSE)</f>
        <v>Iniciativas sociales</v>
      </c>
      <c r="E1039" s="16" t="str">
        <f t="shared" si="32"/>
        <v>1</v>
      </c>
      <c r="F1039" s="16" t="str">
        <f t="shared" si="33"/>
        <v>13</v>
      </c>
      <c r="G1039" s="18">
        <v>13002</v>
      </c>
      <c r="H1039" s="19" t="s">
        <v>419</v>
      </c>
      <c r="I1039" s="20">
        <v>323372</v>
      </c>
      <c r="J1039" s="20">
        <v>0</v>
      </c>
      <c r="K1039" s="20">
        <v>323372</v>
      </c>
      <c r="L1039" s="20">
        <v>323032.40000000002</v>
      </c>
      <c r="M1039" s="20">
        <v>323032.40000000002</v>
      </c>
      <c r="N1039" s="20">
        <v>236449.74</v>
      </c>
      <c r="O1039" s="20">
        <v>236449.74</v>
      </c>
    </row>
    <row r="1040" spans="1:15" x14ac:dyDescent="0.25">
      <c r="A1040" s="14" t="str">
        <f>MID(Tabla1[[#This Row],[Org 2]],1,2)</f>
        <v>10</v>
      </c>
      <c r="B1040" s="22" t="s">
        <v>145</v>
      </c>
      <c r="C1040" s="22" t="s">
        <v>147</v>
      </c>
      <c r="D1040" s="15" t="str">
        <f>VLOOKUP(Tabla1[[#This Row],[Prog.]],Hoja2!B:C,2,FALSE)</f>
        <v>Iniciativas sociales</v>
      </c>
      <c r="E1040" s="16" t="str">
        <f t="shared" si="32"/>
        <v>2</v>
      </c>
      <c r="F1040" s="16" t="str">
        <f t="shared" si="33"/>
        <v>20</v>
      </c>
      <c r="G1040" s="18">
        <v>203</v>
      </c>
      <c r="H1040" s="19" t="s">
        <v>422</v>
      </c>
      <c r="I1040" s="20">
        <v>14112</v>
      </c>
      <c r="J1040" s="20">
        <v>0</v>
      </c>
      <c r="K1040" s="20">
        <v>14112</v>
      </c>
      <c r="L1040" s="20">
        <v>11760</v>
      </c>
      <c r="M1040" s="20">
        <v>11760</v>
      </c>
      <c r="N1040" s="20">
        <v>3750.15</v>
      </c>
      <c r="O1040" s="20">
        <v>3750.15</v>
      </c>
    </row>
    <row r="1041" spans="1:15" x14ac:dyDescent="0.25">
      <c r="A1041" s="14" t="str">
        <f>MID(Tabla1[[#This Row],[Org 2]],1,2)</f>
        <v>10</v>
      </c>
      <c r="B1041" s="22" t="s">
        <v>145</v>
      </c>
      <c r="C1041" s="22" t="s">
        <v>147</v>
      </c>
      <c r="D1041" s="15" t="str">
        <f>VLOOKUP(Tabla1[[#This Row],[Prog.]],Hoja2!B:C,2,FALSE)</f>
        <v>Iniciativas sociales</v>
      </c>
      <c r="E1041" s="16" t="str">
        <f t="shared" si="32"/>
        <v>2</v>
      </c>
      <c r="F1041" s="16" t="str">
        <f t="shared" si="33"/>
        <v>21</v>
      </c>
      <c r="G1041" s="18">
        <v>212</v>
      </c>
      <c r="H1041" s="19" t="s">
        <v>424</v>
      </c>
      <c r="I1041" s="20">
        <v>70000</v>
      </c>
      <c r="J1041" s="20">
        <v>0</v>
      </c>
      <c r="K1041" s="20">
        <v>70000</v>
      </c>
      <c r="L1041" s="20">
        <v>65467.33</v>
      </c>
      <c r="M1041" s="20">
        <v>36189.21</v>
      </c>
      <c r="N1041" s="20">
        <v>16705.61</v>
      </c>
      <c r="O1041" s="20">
        <v>16705.61</v>
      </c>
    </row>
    <row r="1042" spans="1:15" x14ac:dyDescent="0.25">
      <c r="A1042" s="14" t="str">
        <f>MID(Tabla1[[#This Row],[Org 2]],1,2)</f>
        <v>10</v>
      </c>
      <c r="B1042" s="22" t="s">
        <v>145</v>
      </c>
      <c r="C1042" s="22" t="s">
        <v>147</v>
      </c>
      <c r="D1042" s="15" t="str">
        <f>VLOOKUP(Tabla1[[#This Row],[Prog.]],Hoja2!B:C,2,FALSE)</f>
        <v>Iniciativas sociales</v>
      </c>
      <c r="E1042" s="16" t="str">
        <f t="shared" si="32"/>
        <v>2</v>
      </c>
      <c r="F1042" s="16" t="str">
        <f t="shared" si="33"/>
        <v>21</v>
      </c>
      <c r="G1042" s="18">
        <v>213</v>
      </c>
      <c r="H1042" s="19" t="s">
        <v>425</v>
      </c>
      <c r="I1042" s="20">
        <v>52822</v>
      </c>
      <c r="J1042" s="20">
        <v>0</v>
      </c>
      <c r="K1042" s="20">
        <v>52822</v>
      </c>
      <c r="L1042" s="20">
        <v>80349.05</v>
      </c>
      <c r="M1042" s="20">
        <v>80349.05</v>
      </c>
      <c r="N1042" s="20">
        <v>53862.51</v>
      </c>
      <c r="O1042" s="20">
        <v>53862.51</v>
      </c>
    </row>
    <row r="1043" spans="1:15" x14ac:dyDescent="0.25">
      <c r="A1043" s="14" t="str">
        <f>MID(Tabla1[[#This Row],[Org 2]],1,2)</f>
        <v>10</v>
      </c>
      <c r="B1043" s="22" t="s">
        <v>145</v>
      </c>
      <c r="C1043" s="22" t="s">
        <v>147</v>
      </c>
      <c r="D1043" s="15" t="str">
        <f>VLOOKUP(Tabla1[[#This Row],[Prog.]],Hoja2!B:C,2,FALSE)</f>
        <v>Iniciativas sociales</v>
      </c>
      <c r="E1043" s="16" t="str">
        <f t="shared" si="32"/>
        <v>2</v>
      </c>
      <c r="F1043" s="16" t="str">
        <f t="shared" si="33"/>
        <v>21</v>
      </c>
      <c r="G1043" s="18">
        <v>215</v>
      </c>
      <c r="H1043" s="19" t="s">
        <v>479</v>
      </c>
      <c r="I1043" s="20">
        <v>1000</v>
      </c>
      <c r="J1043" s="20">
        <v>0</v>
      </c>
      <c r="K1043" s="20">
        <v>1000</v>
      </c>
      <c r="L1043" s="20">
        <v>208</v>
      </c>
      <c r="M1043" s="20">
        <v>208</v>
      </c>
      <c r="N1043" s="20">
        <v>208</v>
      </c>
      <c r="O1043" s="20">
        <v>208</v>
      </c>
    </row>
    <row r="1044" spans="1:15" x14ac:dyDescent="0.25">
      <c r="A1044" s="14" t="str">
        <f>MID(Tabla1[[#This Row],[Org 2]],1,2)</f>
        <v>10</v>
      </c>
      <c r="B1044" s="22" t="s">
        <v>145</v>
      </c>
      <c r="C1044" s="22" t="s">
        <v>147</v>
      </c>
      <c r="D1044" s="15" t="str">
        <f>VLOOKUP(Tabla1[[#This Row],[Prog.]],Hoja2!B:C,2,FALSE)</f>
        <v>Iniciativas sociales</v>
      </c>
      <c r="E1044" s="16" t="str">
        <f t="shared" si="32"/>
        <v>2</v>
      </c>
      <c r="F1044" s="16" t="str">
        <f t="shared" si="33"/>
        <v>21</v>
      </c>
      <c r="G1044" s="18">
        <v>216</v>
      </c>
      <c r="H1044" s="19" t="s">
        <v>480</v>
      </c>
      <c r="I1044" s="20">
        <v>11523</v>
      </c>
      <c r="J1044" s="20">
        <v>0</v>
      </c>
      <c r="K1044" s="20">
        <v>11523</v>
      </c>
      <c r="L1044" s="20">
        <v>11522.1</v>
      </c>
      <c r="M1044" s="20">
        <v>11522.1</v>
      </c>
      <c r="N1044" s="20">
        <v>6015.38</v>
      </c>
      <c r="O1044" s="20">
        <v>6015.38</v>
      </c>
    </row>
    <row r="1045" spans="1:15" x14ac:dyDescent="0.25">
      <c r="A1045" s="14" t="str">
        <f>MID(Tabla1[[#This Row],[Org 2]],1,2)</f>
        <v>10</v>
      </c>
      <c r="B1045" s="22" t="s">
        <v>145</v>
      </c>
      <c r="C1045" s="22" t="s">
        <v>147</v>
      </c>
      <c r="D1045" s="15" t="str">
        <f>VLOOKUP(Tabla1[[#This Row],[Prog.]],Hoja2!B:C,2,FALSE)</f>
        <v>Iniciativas sociales</v>
      </c>
      <c r="E1045" s="16" t="str">
        <f t="shared" si="32"/>
        <v>2</v>
      </c>
      <c r="F1045" s="16" t="str">
        <f t="shared" si="33"/>
        <v>22</v>
      </c>
      <c r="G1045" s="18">
        <v>22001</v>
      </c>
      <c r="H1045" s="19" t="s">
        <v>428</v>
      </c>
      <c r="I1045" s="20">
        <v>21980</v>
      </c>
      <c r="J1045" s="20">
        <v>0</v>
      </c>
      <c r="K1045" s="20">
        <v>21980</v>
      </c>
      <c r="L1045" s="20">
        <v>14920.1</v>
      </c>
      <c r="M1045" s="20">
        <v>14920.1</v>
      </c>
      <c r="N1045" s="20">
        <v>14920.07</v>
      </c>
      <c r="O1045" s="20">
        <v>14920.07</v>
      </c>
    </row>
    <row r="1046" spans="1:15" x14ac:dyDescent="0.25">
      <c r="A1046" s="14" t="str">
        <f>MID(Tabla1[[#This Row],[Org 2]],1,2)</f>
        <v>10</v>
      </c>
      <c r="B1046" s="22" t="s">
        <v>145</v>
      </c>
      <c r="C1046" s="22" t="s">
        <v>147</v>
      </c>
      <c r="D1046" s="15" t="str">
        <f>VLOOKUP(Tabla1[[#This Row],[Prog.]],Hoja2!B:C,2,FALSE)</f>
        <v>Iniciativas sociales</v>
      </c>
      <c r="E1046" s="16" t="str">
        <f t="shared" si="32"/>
        <v>2</v>
      </c>
      <c r="F1046" s="16" t="str">
        <f t="shared" si="33"/>
        <v>22</v>
      </c>
      <c r="G1046" s="18">
        <v>22100</v>
      </c>
      <c r="H1046" s="19" t="s">
        <v>429</v>
      </c>
      <c r="I1046" s="20">
        <v>199000</v>
      </c>
      <c r="J1046" s="20">
        <v>0</v>
      </c>
      <c r="K1046" s="20">
        <v>199000</v>
      </c>
      <c r="L1046" s="20">
        <v>199000</v>
      </c>
      <c r="M1046" s="20">
        <v>199000</v>
      </c>
      <c r="N1046" s="20">
        <v>103052.37</v>
      </c>
      <c r="O1046" s="20">
        <v>103052.37</v>
      </c>
    </row>
    <row r="1047" spans="1:15" x14ac:dyDescent="0.25">
      <c r="A1047" s="14" t="str">
        <f>MID(Tabla1[[#This Row],[Org 2]],1,2)</f>
        <v>10</v>
      </c>
      <c r="B1047" s="22" t="s">
        <v>145</v>
      </c>
      <c r="C1047" s="22" t="s">
        <v>147</v>
      </c>
      <c r="D1047" s="15" t="str">
        <f>VLOOKUP(Tabla1[[#This Row],[Prog.]],Hoja2!B:C,2,FALSE)</f>
        <v>Iniciativas sociales</v>
      </c>
      <c r="E1047" s="16" t="str">
        <f t="shared" si="32"/>
        <v>2</v>
      </c>
      <c r="F1047" s="16" t="str">
        <f t="shared" si="33"/>
        <v>22</v>
      </c>
      <c r="G1047" s="18">
        <v>22102</v>
      </c>
      <c r="H1047" s="19" t="s">
        <v>508</v>
      </c>
      <c r="I1047" s="20">
        <v>133600</v>
      </c>
      <c r="J1047" s="20">
        <v>0</v>
      </c>
      <c r="K1047" s="20">
        <v>133600</v>
      </c>
      <c r="L1047" s="20">
        <v>106000</v>
      </c>
      <c r="M1047" s="20">
        <v>106000</v>
      </c>
      <c r="N1047" s="20">
        <v>66865.55</v>
      </c>
      <c r="O1047" s="20">
        <v>66865.55</v>
      </c>
    </row>
    <row r="1048" spans="1:15" x14ac:dyDescent="0.25">
      <c r="A1048" s="14" t="str">
        <f>MID(Tabla1[[#This Row],[Org 2]],1,2)</f>
        <v>10</v>
      </c>
      <c r="B1048" s="22" t="s">
        <v>145</v>
      </c>
      <c r="C1048" s="22" t="s">
        <v>147</v>
      </c>
      <c r="D1048" s="15" t="str">
        <f>VLOOKUP(Tabla1[[#This Row],[Prog.]],Hoja2!B:C,2,FALSE)</f>
        <v>Iniciativas sociales</v>
      </c>
      <c r="E1048" s="16" t="str">
        <f t="shared" si="32"/>
        <v>2</v>
      </c>
      <c r="F1048" s="16" t="str">
        <f t="shared" si="33"/>
        <v>22</v>
      </c>
      <c r="G1048" s="18">
        <v>22103</v>
      </c>
      <c r="H1048" s="19" t="s">
        <v>491</v>
      </c>
      <c r="I1048" s="20">
        <v>1000</v>
      </c>
      <c r="J1048" s="20">
        <v>0</v>
      </c>
      <c r="K1048" s="20">
        <v>1000</v>
      </c>
      <c r="L1048" s="20">
        <v>0</v>
      </c>
      <c r="M1048" s="20">
        <v>0</v>
      </c>
      <c r="N1048" s="20">
        <v>0</v>
      </c>
      <c r="O1048" s="20">
        <v>0</v>
      </c>
    </row>
    <row r="1049" spans="1:15" x14ac:dyDescent="0.25">
      <c r="A1049" s="14" t="str">
        <f>MID(Tabla1[[#This Row],[Org 2]],1,2)</f>
        <v>10</v>
      </c>
      <c r="B1049" s="22" t="s">
        <v>145</v>
      </c>
      <c r="C1049" s="22" t="s">
        <v>147</v>
      </c>
      <c r="D1049" s="15" t="str">
        <f>VLOOKUP(Tabla1[[#This Row],[Prog.]],Hoja2!B:C,2,FALSE)</f>
        <v>Iniciativas sociales</v>
      </c>
      <c r="E1049" s="16" t="str">
        <f t="shared" si="32"/>
        <v>2</v>
      </c>
      <c r="F1049" s="16" t="str">
        <f t="shared" si="33"/>
        <v>22</v>
      </c>
      <c r="G1049" s="18">
        <v>22104</v>
      </c>
      <c r="H1049" s="19" t="s">
        <v>488</v>
      </c>
      <c r="I1049" s="20">
        <v>4200</v>
      </c>
      <c r="J1049" s="20">
        <v>0</v>
      </c>
      <c r="K1049" s="20">
        <v>4200</v>
      </c>
      <c r="L1049" s="20">
        <v>4235.46</v>
      </c>
      <c r="M1049" s="20">
        <v>4235.46</v>
      </c>
      <c r="N1049" s="20">
        <v>0</v>
      </c>
      <c r="O1049" s="20">
        <v>0</v>
      </c>
    </row>
    <row r="1050" spans="1:15" x14ac:dyDescent="0.25">
      <c r="A1050" s="14" t="str">
        <f>MID(Tabla1[[#This Row],[Org 2]],1,2)</f>
        <v>10</v>
      </c>
      <c r="B1050" s="22" t="s">
        <v>145</v>
      </c>
      <c r="C1050" s="22" t="s">
        <v>147</v>
      </c>
      <c r="D1050" s="15" t="str">
        <f>VLOOKUP(Tabla1[[#This Row],[Prog.]],Hoja2!B:C,2,FALSE)</f>
        <v>Iniciativas sociales</v>
      </c>
      <c r="E1050" s="16" t="str">
        <f t="shared" si="32"/>
        <v>2</v>
      </c>
      <c r="F1050" s="16" t="str">
        <f t="shared" si="33"/>
        <v>22</v>
      </c>
      <c r="G1050" s="18">
        <v>22199</v>
      </c>
      <c r="H1050" s="19" t="s">
        <v>431</v>
      </c>
      <c r="I1050" s="20">
        <v>10700</v>
      </c>
      <c r="J1050" s="20">
        <v>0</v>
      </c>
      <c r="K1050" s="20">
        <v>10700</v>
      </c>
      <c r="L1050" s="20">
        <v>15732.03</v>
      </c>
      <c r="M1050" s="20">
        <v>15223.58</v>
      </c>
      <c r="N1050" s="20">
        <v>14679.39</v>
      </c>
      <c r="O1050" s="20">
        <v>14679.39</v>
      </c>
    </row>
    <row r="1051" spans="1:15" x14ac:dyDescent="0.25">
      <c r="A1051" s="14" t="str">
        <f>MID(Tabla1[[#This Row],[Org 2]],1,2)</f>
        <v>10</v>
      </c>
      <c r="B1051" s="22" t="s">
        <v>145</v>
      </c>
      <c r="C1051" s="22" t="s">
        <v>147</v>
      </c>
      <c r="D1051" s="15" t="str">
        <f>VLOOKUP(Tabla1[[#This Row],[Prog.]],Hoja2!B:C,2,FALSE)</f>
        <v>Iniciativas sociales</v>
      </c>
      <c r="E1051" s="16" t="str">
        <f t="shared" si="32"/>
        <v>2</v>
      </c>
      <c r="F1051" s="16" t="str">
        <f t="shared" si="33"/>
        <v>22</v>
      </c>
      <c r="G1051" s="18">
        <v>223</v>
      </c>
      <c r="H1051" s="19" t="s">
        <v>482</v>
      </c>
      <c r="I1051" s="20">
        <v>3000</v>
      </c>
      <c r="J1051" s="20">
        <v>0</v>
      </c>
      <c r="K1051" s="20">
        <v>3000</v>
      </c>
      <c r="L1051" s="20">
        <v>0</v>
      </c>
      <c r="M1051" s="20">
        <v>0</v>
      </c>
      <c r="N1051" s="20">
        <v>0</v>
      </c>
      <c r="O1051" s="20">
        <v>0</v>
      </c>
    </row>
    <row r="1052" spans="1:15" x14ac:dyDescent="0.25">
      <c r="A1052" s="14" t="str">
        <f>MID(Tabla1[[#This Row],[Org 2]],1,2)</f>
        <v>10</v>
      </c>
      <c r="B1052" s="22" t="s">
        <v>145</v>
      </c>
      <c r="C1052" s="22" t="s">
        <v>147</v>
      </c>
      <c r="D1052" s="15" t="str">
        <f>VLOOKUP(Tabla1[[#This Row],[Prog.]],Hoja2!B:C,2,FALSE)</f>
        <v>Iniciativas sociales</v>
      </c>
      <c r="E1052" s="16" t="str">
        <f t="shared" si="32"/>
        <v>2</v>
      </c>
      <c r="F1052" s="16" t="str">
        <f t="shared" si="33"/>
        <v>22</v>
      </c>
      <c r="G1052" s="18">
        <v>22602</v>
      </c>
      <c r="H1052" s="19" t="s">
        <v>434</v>
      </c>
      <c r="I1052" s="20">
        <v>1000</v>
      </c>
      <c r="J1052" s="20">
        <v>0</v>
      </c>
      <c r="K1052" s="20">
        <v>1000</v>
      </c>
      <c r="L1052" s="20">
        <v>0</v>
      </c>
      <c r="M1052" s="20">
        <v>0</v>
      </c>
      <c r="N1052" s="20">
        <v>0</v>
      </c>
      <c r="O1052" s="20">
        <v>0</v>
      </c>
    </row>
    <row r="1053" spans="1:15" x14ac:dyDescent="0.25">
      <c r="A1053" s="14" t="str">
        <f>MID(Tabla1[[#This Row],[Org 2]],1,2)</f>
        <v>10</v>
      </c>
      <c r="B1053" s="22" t="s">
        <v>145</v>
      </c>
      <c r="C1053" s="22" t="s">
        <v>147</v>
      </c>
      <c r="D1053" s="15" t="str">
        <f>VLOOKUP(Tabla1[[#This Row],[Prog.]],Hoja2!B:C,2,FALSE)</f>
        <v>Iniciativas sociales</v>
      </c>
      <c r="E1053" s="16" t="str">
        <f t="shared" si="32"/>
        <v>2</v>
      </c>
      <c r="F1053" s="16" t="str">
        <f t="shared" si="33"/>
        <v>22</v>
      </c>
      <c r="G1053" s="18">
        <v>22606</v>
      </c>
      <c r="H1053" s="19" t="s">
        <v>435</v>
      </c>
      <c r="I1053" s="20">
        <v>38000</v>
      </c>
      <c r="J1053" s="20">
        <v>0</v>
      </c>
      <c r="K1053" s="20">
        <v>38000</v>
      </c>
      <c r="L1053" s="20">
        <v>28658.73</v>
      </c>
      <c r="M1053" s="20">
        <v>28658.73</v>
      </c>
      <c r="N1053" s="20">
        <v>28410.49</v>
      </c>
      <c r="O1053" s="20">
        <v>28410.49</v>
      </c>
    </row>
    <row r="1054" spans="1:15" x14ac:dyDescent="0.25">
      <c r="A1054" s="14" t="str">
        <f>MID(Tabla1[[#This Row],[Org 2]],1,2)</f>
        <v>10</v>
      </c>
      <c r="B1054" s="22" t="s">
        <v>145</v>
      </c>
      <c r="C1054" s="22" t="s">
        <v>147</v>
      </c>
      <c r="D1054" s="15" t="str">
        <f>VLOOKUP(Tabla1[[#This Row],[Prog.]],Hoja2!B:C,2,FALSE)</f>
        <v>Iniciativas sociales</v>
      </c>
      <c r="E1054" s="16" t="str">
        <f t="shared" si="32"/>
        <v>2</v>
      </c>
      <c r="F1054" s="16" t="str">
        <f t="shared" si="33"/>
        <v>22</v>
      </c>
      <c r="G1054" s="18">
        <v>22612</v>
      </c>
      <c r="H1054" s="19" t="s">
        <v>614</v>
      </c>
      <c r="I1054" s="20">
        <v>12000</v>
      </c>
      <c r="J1054" s="20">
        <v>0</v>
      </c>
      <c r="K1054" s="20">
        <v>12000</v>
      </c>
      <c r="L1054" s="20">
        <v>2751.46</v>
      </c>
      <c r="M1054" s="20">
        <v>2751.46</v>
      </c>
      <c r="N1054" s="20">
        <v>2569.96</v>
      </c>
      <c r="O1054" s="20">
        <v>2569.96</v>
      </c>
    </row>
    <row r="1055" spans="1:15" x14ac:dyDescent="0.25">
      <c r="A1055" s="14" t="str">
        <f>MID(Tabla1[[#This Row],[Org 2]],1,2)</f>
        <v>10</v>
      </c>
      <c r="B1055" s="22" t="s">
        <v>145</v>
      </c>
      <c r="C1055" s="22" t="s">
        <v>147</v>
      </c>
      <c r="D1055" s="15" t="str">
        <f>VLOOKUP(Tabla1[[#This Row],[Prog.]],Hoja2!B:C,2,FALSE)</f>
        <v>Iniciativas sociales</v>
      </c>
      <c r="E1055" s="16" t="str">
        <f t="shared" si="32"/>
        <v>2</v>
      </c>
      <c r="F1055" s="16" t="str">
        <f t="shared" si="33"/>
        <v>22</v>
      </c>
      <c r="G1055" s="18">
        <v>22617</v>
      </c>
      <c r="H1055" s="19" t="s">
        <v>615</v>
      </c>
      <c r="I1055" s="20">
        <v>31600</v>
      </c>
      <c r="J1055" s="20">
        <v>0</v>
      </c>
      <c r="K1055" s="20">
        <v>31600</v>
      </c>
      <c r="L1055" s="20">
        <v>10121.15</v>
      </c>
      <c r="M1055" s="20">
        <v>10121.15</v>
      </c>
      <c r="N1055" s="20">
        <v>10121.08</v>
      </c>
      <c r="O1055" s="20">
        <v>10121.08</v>
      </c>
    </row>
    <row r="1056" spans="1:15" x14ac:dyDescent="0.25">
      <c r="A1056" s="14" t="str">
        <f>MID(Tabla1[[#This Row],[Org 2]],1,2)</f>
        <v>10</v>
      </c>
      <c r="B1056" s="22" t="s">
        <v>145</v>
      </c>
      <c r="C1056" s="22" t="s">
        <v>147</v>
      </c>
      <c r="D1056" s="15" t="str">
        <f>VLOOKUP(Tabla1[[#This Row],[Prog.]],Hoja2!B:C,2,FALSE)</f>
        <v>Iniciativas sociales</v>
      </c>
      <c r="E1056" s="16" t="str">
        <f t="shared" si="32"/>
        <v>2</v>
      </c>
      <c r="F1056" s="16" t="str">
        <f t="shared" si="33"/>
        <v>22</v>
      </c>
      <c r="G1056" s="18">
        <v>22618</v>
      </c>
      <c r="H1056" s="19" t="s">
        <v>616</v>
      </c>
      <c r="I1056" s="20">
        <v>37260</v>
      </c>
      <c r="J1056" s="20">
        <v>0</v>
      </c>
      <c r="K1056" s="20">
        <v>37260</v>
      </c>
      <c r="L1056" s="20">
        <v>21461.88</v>
      </c>
      <c r="M1056" s="20">
        <v>21461.88</v>
      </c>
      <c r="N1056" s="20">
        <v>14322.88</v>
      </c>
      <c r="O1056" s="20">
        <v>14322.88</v>
      </c>
    </row>
    <row r="1057" spans="1:15" x14ac:dyDescent="0.25">
      <c r="A1057" s="14" t="str">
        <f>MID(Tabla1[[#This Row],[Org 2]],1,2)</f>
        <v>10</v>
      </c>
      <c r="B1057" s="22" t="s">
        <v>145</v>
      </c>
      <c r="C1057" s="22" t="s">
        <v>147</v>
      </c>
      <c r="D1057" s="15" t="str">
        <f>VLOOKUP(Tabla1[[#This Row],[Prog.]],Hoja2!B:C,2,FALSE)</f>
        <v>Iniciativas sociales</v>
      </c>
      <c r="E1057" s="16" t="str">
        <f t="shared" si="32"/>
        <v>2</v>
      </c>
      <c r="F1057" s="16" t="str">
        <f t="shared" si="33"/>
        <v>22</v>
      </c>
      <c r="G1057" s="18">
        <v>22699</v>
      </c>
      <c r="H1057" s="19" t="s">
        <v>437</v>
      </c>
      <c r="I1057" s="20">
        <v>48408</v>
      </c>
      <c r="J1057" s="20">
        <v>0</v>
      </c>
      <c r="K1057" s="20">
        <v>48408</v>
      </c>
      <c r="L1057" s="20">
        <v>61673.72</v>
      </c>
      <c r="M1057" s="20">
        <v>61673.72</v>
      </c>
      <c r="N1057" s="20">
        <v>42416.31</v>
      </c>
      <c r="O1057" s="20">
        <v>41008.17</v>
      </c>
    </row>
    <row r="1058" spans="1:15" x14ac:dyDescent="0.25">
      <c r="A1058" s="14" t="str">
        <f>MID(Tabla1[[#This Row],[Org 2]],1,2)</f>
        <v>10</v>
      </c>
      <c r="B1058" s="22" t="s">
        <v>145</v>
      </c>
      <c r="C1058" s="22" t="s">
        <v>147</v>
      </c>
      <c r="D1058" s="15" t="str">
        <f>VLOOKUP(Tabla1[[#This Row],[Prog.]],Hoja2!B:C,2,FALSE)</f>
        <v>Iniciativas sociales</v>
      </c>
      <c r="E1058" s="16" t="str">
        <f t="shared" si="32"/>
        <v>2</v>
      </c>
      <c r="F1058" s="16" t="str">
        <f t="shared" si="33"/>
        <v>22</v>
      </c>
      <c r="G1058" s="18">
        <v>22700</v>
      </c>
      <c r="H1058" s="19" t="s">
        <v>438</v>
      </c>
      <c r="I1058" s="20">
        <v>370000</v>
      </c>
      <c r="J1058" s="20">
        <v>0</v>
      </c>
      <c r="K1058" s="20">
        <v>370000</v>
      </c>
      <c r="L1058" s="20">
        <v>369460.12</v>
      </c>
      <c r="M1058" s="20">
        <v>369460.12</v>
      </c>
      <c r="N1058" s="20">
        <v>183632.46</v>
      </c>
      <c r="O1058" s="20">
        <v>183632.46</v>
      </c>
    </row>
    <row r="1059" spans="1:15" x14ac:dyDescent="0.25">
      <c r="A1059" s="14" t="str">
        <f>MID(Tabla1[[#This Row],[Org 2]],1,2)</f>
        <v>10</v>
      </c>
      <c r="B1059" s="22" t="s">
        <v>145</v>
      </c>
      <c r="C1059" s="22" t="s">
        <v>147</v>
      </c>
      <c r="D1059" s="15" t="str">
        <f>VLOOKUP(Tabla1[[#This Row],[Prog.]],Hoja2!B:C,2,FALSE)</f>
        <v>Iniciativas sociales</v>
      </c>
      <c r="E1059" s="16" t="str">
        <f t="shared" si="32"/>
        <v>2</v>
      </c>
      <c r="F1059" s="16" t="str">
        <f t="shared" si="33"/>
        <v>22</v>
      </c>
      <c r="G1059" s="18">
        <v>22706</v>
      </c>
      <c r="H1059" s="19" t="s">
        <v>439</v>
      </c>
      <c r="I1059" s="20">
        <v>10000</v>
      </c>
      <c r="J1059" s="20">
        <v>0</v>
      </c>
      <c r="K1059" s="20">
        <v>10000</v>
      </c>
      <c r="L1059" s="20">
        <v>0</v>
      </c>
      <c r="M1059" s="20">
        <v>0</v>
      </c>
      <c r="N1059" s="20">
        <v>0</v>
      </c>
      <c r="O1059" s="20">
        <v>0</v>
      </c>
    </row>
    <row r="1060" spans="1:15" x14ac:dyDescent="0.25">
      <c r="A1060" s="14" t="str">
        <f>MID(Tabla1[[#This Row],[Org 2]],1,2)</f>
        <v>10</v>
      </c>
      <c r="B1060" s="22" t="s">
        <v>145</v>
      </c>
      <c r="C1060" s="22" t="s">
        <v>147</v>
      </c>
      <c r="D1060" s="15" t="str">
        <f>VLOOKUP(Tabla1[[#This Row],[Prog.]],Hoja2!B:C,2,FALSE)</f>
        <v>Iniciativas sociales</v>
      </c>
      <c r="E1060" s="16" t="str">
        <f t="shared" si="32"/>
        <v>2</v>
      </c>
      <c r="F1060" s="16" t="str">
        <f t="shared" si="33"/>
        <v>22</v>
      </c>
      <c r="G1060" s="18">
        <v>22799</v>
      </c>
      <c r="H1060" s="19" t="s">
        <v>440</v>
      </c>
      <c r="I1060" s="20">
        <v>3058121</v>
      </c>
      <c r="J1060" s="20">
        <v>34682.879999999997</v>
      </c>
      <c r="K1060" s="20">
        <v>3092803.88</v>
      </c>
      <c r="L1060" s="20">
        <v>2916138.77</v>
      </c>
      <c r="M1060" s="20">
        <v>2916138.77</v>
      </c>
      <c r="N1060" s="20">
        <v>1708347.29</v>
      </c>
      <c r="O1060" s="20">
        <v>1708347.29</v>
      </c>
    </row>
    <row r="1061" spans="1:15" x14ac:dyDescent="0.25">
      <c r="A1061" s="14" t="str">
        <f>MID(Tabla1[[#This Row],[Org 2]],1,2)</f>
        <v>10</v>
      </c>
      <c r="B1061" s="22" t="s">
        <v>145</v>
      </c>
      <c r="C1061" s="22" t="s">
        <v>147</v>
      </c>
      <c r="D1061" s="15" t="str">
        <f>VLOOKUP(Tabla1[[#This Row],[Prog.]],Hoja2!B:C,2,FALSE)</f>
        <v>Iniciativas sociales</v>
      </c>
      <c r="E1061" s="16" t="str">
        <f t="shared" si="32"/>
        <v>2</v>
      </c>
      <c r="F1061" s="16" t="str">
        <f t="shared" si="33"/>
        <v>23</v>
      </c>
      <c r="G1061" s="18">
        <v>23020</v>
      </c>
      <c r="H1061" s="19" t="s">
        <v>441</v>
      </c>
      <c r="I1061" s="20">
        <v>300</v>
      </c>
      <c r="J1061" s="20">
        <v>0</v>
      </c>
      <c r="K1061" s="20">
        <v>300</v>
      </c>
      <c r="L1061" s="20">
        <v>0</v>
      </c>
      <c r="M1061" s="20">
        <v>0</v>
      </c>
      <c r="N1061" s="20">
        <v>0</v>
      </c>
      <c r="O1061" s="20">
        <v>0</v>
      </c>
    </row>
    <row r="1062" spans="1:15" x14ac:dyDescent="0.25">
      <c r="A1062" s="14" t="str">
        <f>MID(Tabla1[[#This Row],[Org 2]],1,2)</f>
        <v>10</v>
      </c>
      <c r="B1062" s="22" t="s">
        <v>145</v>
      </c>
      <c r="C1062" s="22" t="s">
        <v>147</v>
      </c>
      <c r="D1062" s="15" t="str">
        <f>VLOOKUP(Tabla1[[#This Row],[Prog.]],Hoja2!B:C,2,FALSE)</f>
        <v>Iniciativas sociales</v>
      </c>
      <c r="E1062" s="16" t="str">
        <f t="shared" si="32"/>
        <v>2</v>
      </c>
      <c r="F1062" s="16" t="str">
        <f t="shared" si="33"/>
        <v>23</v>
      </c>
      <c r="G1062" s="18">
        <v>23120</v>
      </c>
      <c r="H1062" s="19" t="s">
        <v>442</v>
      </c>
      <c r="I1062" s="20">
        <v>300</v>
      </c>
      <c r="J1062" s="20">
        <v>0</v>
      </c>
      <c r="K1062" s="20">
        <v>300</v>
      </c>
      <c r="L1062" s="20">
        <v>0</v>
      </c>
      <c r="M1062" s="20">
        <v>0</v>
      </c>
      <c r="N1062" s="20">
        <v>0</v>
      </c>
      <c r="O1062" s="20">
        <v>0</v>
      </c>
    </row>
    <row r="1063" spans="1:15" x14ac:dyDescent="0.25">
      <c r="A1063" s="14" t="str">
        <f>MID(Tabla1[[#This Row],[Org 2]],1,2)</f>
        <v>10</v>
      </c>
      <c r="B1063" s="22" t="s">
        <v>145</v>
      </c>
      <c r="C1063" s="22" t="s">
        <v>147</v>
      </c>
      <c r="D1063" s="15" t="str">
        <f>VLOOKUP(Tabla1[[#This Row],[Prog.]],Hoja2!B:C,2,FALSE)</f>
        <v>Iniciativas sociales</v>
      </c>
      <c r="E1063" s="16" t="str">
        <f t="shared" si="32"/>
        <v>4</v>
      </c>
      <c r="F1063" s="16" t="str">
        <f t="shared" si="33"/>
        <v>48</v>
      </c>
      <c r="G1063" s="18">
        <v>48000</v>
      </c>
      <c r="H1063" s="19" t="s">
        <v>568</v>
      </c>
      <c r="I1063" s="20">
        <v>53240</v>
      </c>
      <c r="J1063" s="20">
        <v>0</v>
      </c>
      <c r="K1063" s="20">
        <v>53240</v>
      </c>
      <c r="L1063" s="20">
        <v>51488.84</v>
      </c>
      <c r="M1063" s="20">
        <v>51488.84</v>
      </c>
      <c r="N1063" s="20">
        <v>51488.84</v>
      </c>
      <c r="O1063" s="20">
        <v>51488.84</v>
      </c>
    </row>
    <row r="1064" spans="1:15" x14ac:dyDescent="0.25">
      <c r="A1064" s="14" t="str">
        <f>MID(Tabla1[[#This Row],[Org 2]],1,2)</f>
        <v>10</v>
      </c>
      <c r="B1064" s="22" t="s">
        <v>145</v>
      </c>
      <c r="C1064" s="22" t="s">
        <v>147</v>
      </c>
      <c r="D1064" s="15" t="str">
        <f>VLOOKUP(Tabla1[[#This Row],[Prog.]],Hoja2!B:C,2,FALSE)</f>
        <v>Iniciativas sociales</v>
      </c>
      <c r="E1064" s="16" t="str">
        <f t="shared" si="32"/>
        <v>4</v>
      </c>
      <c r="F1064" s="16" t="str">
        <f t="shared" si="33"/>
        <v>48</v>
      </c>
      <c r="G1064" s="18">
        <v>48001</v>
      </c>
      <c r="H1064" s="19" t="s">
        <v>613</v>
      </c>
      <c r="I1064" s="20">
        <v>101700</v>
      </c>
      <c r="J1064" s="20">
        <v>0</v>
      </c>
      <c r="K1064" s="20">
        <v>101700</v>
      </c>
      <c r="L1064" s="20">
        <v>101821.9</v>
      </c>
      <c r="M1064" s="20">
        <v>81362.679999999993</v>
      </c>
      <c r="N1064" s="20">
        <v>81099.179999999993</v>
      </c>
      <c r="O1064" s="20">
        <v>81099.179999999993</v>
      </c>
    </row>
    <row r="1065" spans="1:15" x14ac:dyDescent="0.25">
      <c r="A1065" s="14" t="str">
        <f>MID(Tabla1[[#This Row],[Org 2]],1,2)</f>
        <v>10</v>
      </c>
      <c r="B1065" s="22" t="s">
        <v>145</v>
      </c>
      <c r="C1065" s="22" t="s">
        <v>147</v>
      </c>
      <c r="D1065" s="15" t="str">
        <f>VLOOKUP(Tabla1[[#This Row],[Prog.]],Hoja2!B:C,2,FALSE)</f>
        <v>Iniciativas sociales</v>
      </c>
      <c r="E1065" s="16" t="str">
        <f t="shared" si="32"/>
        <v>4</v>
      </c>
      <c r="F1065" s="16" t="str">
        <f t="shared" si="33"/>
        <v>48</v>
      </c>
      <c r="G1065" s="18">
        <v>48099</v>
      </c>
      <c r="H1065" s="19" t="s">
        <v>596</v>
      </c>
      <c r="I1065" s="20">
        <v>0</v>
      </c>
      <c r="J1065" s="20">
        <v>0</v>
      </c>
      <c r="K1065" s="20">
        <v>0</v>
      </c>
      <c r="L1065" s="20">
        <v>6000</v>
      </c>
      <c r="M1065" s="20">
        <v>6000</v>
      </c>
      <c r="N1065" s="20">
        <v>0</v>
      </c>
      <c r="O1065" s="20">
        <v>0</v>
      </c>
    </row>
    <row r="1066" spans="1:15" x14ac:dyDescent="0.25">
      <c r="A1066" s="14" t="str">
        <f>MID(Tabla1[[#This Row],[Org 2]],1,2)</f>
        <v>10</v>
      </c>
      <c r="B1066" s="22" t="s">
        <v>145</v>
      </c>
      <c r="C1066" s="22" t="s">
        <v>147</v>
      </c>
      <c r="D1066" s="15" t="str">
        <f>VLOOKUP(Tabla1[[#This Row],[Prog.]],Hoja2!B:C,2,FALSE)</f>
        <v>Iniciativas sociales</v>
      </c>
      <c r="E1066" s="16" t="str">
        <f t="shared" si="32"/>
        <v>4</v>
      </c>
      <c r="F1066" s="16" t="str">
        <f t="shared" si="33"/>
        <v>48</v>
      </c>
      <c r="G1066" s="18">
        <v>48968</v>
      </c>
      <c r="H1066" s="19" t="s">
        <v>617</v>
      </c>
      <c r="I1066" s="20">
        <v>14850</v>
      </c>
      <c r="J1066" s="20">
        <v>0</v>
      </c>
      <c r="K1066" s="20">
        <v>14850</v>
      </c>
      <c r="L1066" s="20">
        <v>14850</v>
      </c>
      <c r="M1066" s="20">
        <v>14850</v>
      </c>
      <c r="N1066" s="20">
        <v>14850</v>
      </c>
      <c r="O1066" s="20">
        <v>14850</v>
      </c>
    </row>
    <row r="1067" spans="1:15" x14ac:dyDescent="0.25">
      <c r="A1067" s="14" t="str">
        <f>MID(Tabla1[[#This Row],[Org 2]],1,2)</f>
        <v>10</v>
      </c>
      <c r="B1067" s="22" t="s">
        <v>145</v>
      </c>
      <c r="C1067" s="22" t="s">
        <v>147</v>
      </c>
      <c r="D1067" s="15" t="str">
        <f>VLOOKUP(Tabla1[[#This Row],[Prog.]],Hoja2!B:C,2,FALSE)</f>
        <v>Iniciativas sociales</v>
      </c>
      <c r="E1067" s="16" t="str">
        <f t="shared" si="32"/>
        <v>4</v>
      </c>
      <c r="F1067" s="16" t="str">
        <f t="shared" si="33"/>
        <v>48</v>
      </c>
      <c r="G1067" s="18">
        <v>48970</v>
      </c>
      <c r="H1067" s="19" t="s">
        <v>618</v>
      </c>
      <c r="I1067" s="20">
        <v>3500</v>
      </c>
      <c r="J1067" s="20">
        <v>0</v>
      </c>
      <c r="K1067" s="20">
        <v>3500</v>
      </c>
      <c r="L1067" s="20">
        <v>3500</v>
      </c>
      <c r="M1067" s="20">
        <v>3500</v>
      </c>
      <c r="N1067" s="20">
        <v>3500</v>
      </c>
      <c r="O1067" s="20">
        <v>3500</v>
      </c>
    </row>
    <row r="1068" spans="1:15" x14ac:dyDescent="0.25">
      <c r="A1068" s="14" t="str">
        <f>MID(Tabla1[[#This Row],[Org 2]],1,2)</f>
        <v>10</v>
      </c>
      <c r="B1068" s="22" t="s">
        <v>145</v>
      </c>
      <c r="C1068" s="22" t="s">
        <v>147</v>
      </c>
      <c r="D1068" s="15" t="str">
        <f>VLOOKUP(Tabla1[[#This Row],[Prog.]],Hoja2!B:C,2,FALSE)</f>
        <v>Iniciativas sociales</v>
      </c>
      <c r="E1068" s="16" t="str">
        <f t="shared" si="32"/>
        <v>4</v>
      </c>
      <c r="F1068" s="16" t="str">
        <f t="shared" si="33"/>
        <v>48</v>
      </c>
      <c r="G1068" s="18">
        <v>48971</v>
      </c>
      <c r="H1068" s="19" t="s">
        <v>619</v>
      </c>
      <c r="I1068" s="20">
        <v>2970</v>
      </c>
      <c r="J1068" s="20">
        <v>0</v>
      </c>
      <c r="K1068" s="20">
        <v>2970</v>
      </c>
      <c r="L1068" s="20">
        <v>2970</v>
      </c>
      <c r="M1068" s="20">
        <v>2970</v>
      </c>
      <c r="N1068" s="20">
        <v>2970</v>
      </c>
      <c r="O1068" s="20">
        <v>2970</v>
      </c>
    </row>
    <row r="1069" spans="1:15" x14ac:dyDescent="0.25">
      <c r="A1069" s="14" t="str">
        <f>MID(Tabla1[[#This Row],[Org 2]],1,2)</f>
        <v>10</v>
      </c>
      <c r="B1069" s="22" t="s">
        <v>145</v>
      </c>
      <c r="C1069" s="22" t="s">
        <v>147</v>
      </c>
      <c r="D1069" s="15" t="str">
        <f>VLOOKUP(Tabla1[[#This Row],[Prog.]],Hoja2!B:C,2,FALSE)</f>
        <v>Iniciativas sociales</v>
      </c>
      <c r="E1069" s="16" t="str">
        <f t="shared" si="32"/>
        <v>4</v>
      </c>
      <c r="F1069" s="16" t="str">
        <f t="shared" si="33"/>
        <v>48</v>
      </c>
      <c r="G1069" s="18">
        <v>48972</v>
      </c>
      <c r="H1069" s="19" t="s">
        <v>620</v>
      </c>
      <c r="I1069" s="20">
        <v>7700</v>
      </c>
      <c r="J1069" s="20">
        <v>0</v>
      </c>
      <c r="K1069" s="20">
        <v>7700</v>
      </c>
      <c r="L1069" s="20">
        <v>0</v>
      </c>
      <c r="M1069" s="20">
        <v>0</v>
      </c>
      <c r="N1069" s="20">
        <v>0</v>
      </c>
      <c r="O1069" s="20">
        <v>0</v>
      </c>
    </row>
    <row r="1070" spans="1:15" x14ac:dyDescent="0.25">
      <c r="A1070" s="14" t="str">
        <f>MID(Tabla1[[#This Row],[Org 2]],1,2)</f>
        <v>10</v>
      </c>
      <c r="B1070" s="22" t="s">
        <v>145</v>
      </c>
      <c r="C1070" s="22" t="s">
        <v>147</v>
      </c>
      <c r="D1070" s="15" t="str">
        <f>VLOOKUP(Tabla1[[#This Row],[Prog.]],Hoja2!B:C,2,FALSE)</f>
        <v>Iniciativas sociales</v>
      </c>
      <c r="E1070" s="16" t="str">
        <f t="shared" si="32"/>
        <v>4</v>
      </c>
      <c r="F1070" s="16" t="str">
        <f t="shared" si="33"/>
        <v>48</v>
      </c>
      <c r="G1070" s="18">
        <v>48974</v>
      </c>
      <c r="H1070" s="19" t="s">
        <v>621</v>
      </c>
      <c r="I1070" s="20">
        <v>5850</v>
      </c>
      <c r="J1070" s="20">
        <v>0</v>
      </c>
      <c r="K1070" s="20">
        <v>5850</v>
      </c>
      <c r="L1070" s="20">
        <v>0</v>
      </c>
      <c r="M1070" s="20">
        <v>0</v>
      </c>
      <c r="N1070" s="20">
        <v>0</v>
      </c>
      <c r="O1070" s="20">
        <v>0</v>
      </c>
    </row>
    <row r="1071" spans="1:15" x14ac:dyDescent="0.25">
      <c r="A1071" s="14" t="str">
        <f>MID(Tabla1[[#This Row],[Org 2]],1,2)</f>
        <v>10</v>
      </c>
      <c r="B1071" s="22" t="s">
        <v>145</v>
      </c>
      <c r="C1071" s="22" t="s">
        <v>147</v>
      </c>
      <c r="D1071" s="15" t="str">
        <f>VLOOKUP(Tabla1[[#This Row],[Prog.]],Hoja2!B:C,2,FALSE)</f>
        <v>Iniciativas sociales</v>
      </c>
      <c r="E1071" s="16" t="str">
        <f t="shared" si="32"/>
        <v>4</v>
      </c>
      <c r="F1071" s="16" t="str">
        <f t="shared" si="33"/>
        <v>48</v>
      </c>
      <c r="G1071" s="18">
        <v>48975</v>
      </c>
      <c r="H1071" s="19" t="s">
        <v>622</v>
      </c>
      <c r="I1071" s="20">
        <v>4000</v>
      </c>
      <c r="J1071" s="20">
        <v>0</v>
      </c>
      <c r="K1071" s="20">
        <v>4000</v>
      </c>
      <c r="L1071" s="20">
        <v>4000</v>
      </c>
      <c r="M1071" s="20">
        <v>4000</v>
      </c>
      <c r="N1071" s="20">
        <v>4000</v>
      </c>
      <c r="O1071" s="20">
        <v>4000</v>
      </c>
    </row>
    <row r="1072" spans="1:15" x14ac:dyDescent="0.25">
      <c r="A1072" s="14" t="str">
        <f>MID(Tabla1[[#This Row],[Org 2]],1,2)</f>
        <v>10</v>
      </c>
      <c r="B1072" s="22" t="s">
        <v>145</v>
      </c>
      <c r="C1072" s="22" t="s">
        <v>147</v>
      </c>
      <c r="D1072" s="15" t="str">
        <f>VLOOKUP(Tabla1[[#This Row],[Prog.]],Hoja2!B:C,2,FALSE)</f>
        <v>Iniciativas sociales</v>
      </c>
      <c r="E1072" s="16" t="str">
        <f t="shared" si="32"/>
        <v>4</v>
      </c>
      <c r="F1072" s="16" t="str">
        <f t="shared" si="33"/>
        <v>48</v>
      </c>
      <c r="G1072" s="18">
        <v>48976</v>
      </c>
      <c r="H1072" s="19" t="s">
        <v>623</v>
      </c>
      <c r="I1072" s="20">
        <v>1500</v>
      </c>
      <c r="J1072" s="20">
        <v>0</v>
      </c>
      <c r="K1072" s="20">
        <v>1500</v>
      </c>
      <c r="L1072" s="20">
        <v>1500</v>
      </c>
      <c r="M1072" s="20">
        <v>1500</v>
      </c>
      <c r="N1072" s="20">
        <v>1500</v>
      </c>
      <c r="O1072" s="20">
        <v>1500</v>
      </c>
    </row>
    <row r="1073" spans="1:15" x14ac:dyDescent="0.25">
      <c r="A1073" s="14" t="str">
        <f>MID(Tabla1[[#This Row],[Org 2]],1,2)</f>
        <v>10</v>
      </c>
      <c r="B1073" s="22" t="s">
        <v>145</v>
      </c>
      <c r="C1073" s="22" t="s">
        <v>147</v>
      </c>
      <c r="D1073" s="15" t="str">
        <f>VLOOKUP(Tabla1[[#This Row],[Prog.]],Hoja2!B:C,2,FALSE)</f>
        <v>Iniciativas sociales</v>
      </c>
      <c r="E1073" s="16" t="str">
        <f t="shared" si="32"/>
        <v>4</v>
      </c>
      <c r="F1073" s="16" t="str">
        <f t="shared" si="33"/>
        <v>48</v>
      </c>
      <c r="G1073" s="18">
        <v>48977</v>
      </c>
      <c r="H1073" s="19" t="s">
        <v>624</v>
      </c>
      <c r="I1073" s="20">
        <v>68000</v>
      </c>
      <c r="J1073" s="20">
        <v>0</v>
      </c>
      <c r="K1073" s="20">
        <v>68000</v>
      </c>
      <c r="L1073" s="20">
        <v>66000</v>
      </c>
      <c r="M1073" s="20">
        <v>66000</v>
      </c>
      <c r="N1073" s="20">
        <v>66000</v>
      </c>
      <c r="O1073" s="20">
        <v>66000</v>
      </c>
    </row>
    <row r="1074" spans="1:15" x14ac:dyDescent="0.25">
      <c r="A1074" s="14" t="str">
        <f>MID(Tabla1[[#This Row],[Org 2]],1,2)</f>
        <v>10</v>
      </c>
      <c r="B1074" s="22" t="s">
        <v>145</v>
      </c>
      <c r="C1074" s="22" t="s">
        <v>147</v>
      </c>
      <c r="D1074" s="15" t="str">
        <f>VLOOKUP(Tabla1[[#This Row],[Prog.]],Hoja2!B:C,2,FALSE)</f>
        <v>Iniciativas sociales</v>
      </c>
      <c r="E1074" s="16" t="str">
        <f t="shared" si="32"/>
        <v>4</v>
      </c>
      <c r="F1074" s="16" t="str">
        <f t="shared" si="33"/>
        <v>48</v>
      </c>
      <c r="G1074" s="18">
        <v>48978</v>
      </c>
      <c r="H1074" s="19" t="s">
        <v>625</v>
      </c>
      <c r="I1074" s="20">
        <v>3000</v>
      </c>
      <c r="J1074" s="20">
        <v>0</v>
      </c>
      <c r="K1074" s="20">
        <v>3000</v>
      </c>
      <c r="L1074" s="20">
        <v>3000</v>
      </c>
      <c r="M1074" s="20">
        <v>3000</v>
      </c>
      <c r="N1074" s="20">
        <v>3000</v>
      </c>
      <c r="O1074" s="20">
        <v>3000</v>
      </c>
    </row>
    <row r="1075" spans="1:15" x14ac:dyDescent="0.25">
      <c r="A1075" s="14" t="str">
        <f>MID(Tabla1[[#This Row],[Org 2]],1,2)</f>
        <v>10</v>
      </c>
      <c r="B1075" s="22" t="s">
        <v>145</v>
      </c>
      <c r="C1075" s="22" t="s">
        <v>147</v>
      </c>
      <c r="D1075" s="15" t="str">
        <f>VLOOKUP(Tabla1[[#This Row],[Prog.]],Hoja2!B:C,2,FALSE)</f>
        <v>Iniciativas sociales</v>
      </c>
      <c r="E1075" s="16" t="str">
        <f t="shared" si="32"/>
        <v>4</v>
      </c>
      <c r="F1075" s="16" t="str">
        <f t="shared" si="33"/>
        <v>48</v>
      </c>
      <c r="G1075" s="18">
        <v>48982</v>
      </c>
      <c r="H1075" s="19" t="s">
        <v>626</v>
      </c>
      <c r="I1075" s="20">
        <v>3000</v>
      </c>
      <c r="J1075" s="20">
        <v>3000</v>
      </c>
      <c r="K1075" s="20">
        <v>6000</v>
      </c>
      <c r="L1075" s="20">
        <v>6000</v>
      </c>
      <c r="M1075" s="20">
        <v>6000</v>
      </c>
      <c r="N1075" s="20">
        <v>0</v>
      </c>
      <c r="O1075" s="20">
        <v>0</v>
      </c>
    </row>
    <row r="1076" spans="1:15" x14ac:dyDescent="0.25">
      <c r="A1076" s="14" t="str">
        <f>MID(Tabla1[[#This Row],[Org 2]],1,2)</f>
        <v>10</v>
      </c>
      <c r="B1076" s="22" t="s">
        <v>145</v>
      </c>
      <c r="C1076" s="22" t="s">
        <v>147</v>
      </c>
      <c r="D1076" s="15" t="str">
        <f>VLOOKUP(Tabla1[[#This Row],[Prog.]],Hoja2!B:C,2,FALSE)</f>
        <v>Iniciativas sociales</v>
      </c>
      <c r="E1076" s="16" t="str">
        <f t="shared" si="32"/>
        <v>4</v>
      </c>
      <c r="F1076" s="16" t="str">
        <f t="shared" si="33"/>
        <v>48</v>
      </c>
      <c r="G1076" s="18">
        <v>48991</v>
      </c>
      <c r="H1076" s="19" t="s">
        <v>627</v>
      </c>
      <c r="I1076" s="20">
        <v>3000</v>
      </c>
      <c r="J1076" s="20">
        <v>0</v>
      </c>
      <c r="K1076" s="20">
        <v>3000</v>
      </c>
      <c r="L1076" s="20">
        <v>3000</v>
      </c>
      <c r="M1076" s="20">
        <v>3000</v>
      </c>
      <c r="N1076" s="20">
        <v>3000</v>
      </c>
      <c r="O1076" s="20">
        <v>3000</v>
      </c>
    </row>
    <row r="1077" spans="1:15" x14ac:dyDescent="0.25">
      <c r="A1077" s="14" t="str">
        <f>MID(Tabla1[[#This Row],[Org 2]],1,2)</f>
        <v>10</v>
      </c>
      <c r="B1077" s="22" t="s">
        <v>145</v>
      </c>
      <c r="C1077" s="22" t="s">
        <v>147</v>
      </c>
      <c r="D1077" s="15" t="str">
        <f>VLOOKUP(Tabla1[[#This Row],[Prog.]],Hoja2!B:C,2,FALSE)</f>
        <v>Iniciativas sociales</v>
      </c>
      <c r="E1077" s="16" t="str">
        <f t="shared" si="32"/>
        <v>4</v>
      </c>
      <c r="F1077" s="16" t="str">
        <f t="shared" si="33"/>
        <v>48</v>
      </c>
      <c r="G1077" s="18">
        <v>48996</v>
      </c>
      <c r="H1077" s="19" t="s">
        <v>628</v>
      </c>
      <c r="I1077" s="20">
        <v>25000</v>
      </c>
      <c r="J1077" s="20">
        <v>0</v>
      </c>
      <c r="K1077" s="20">
        <v>25000</v>
      </c>
      <c r="L1077" s="20">
        <v>25000</v>
      </c>
      <c r="M1077" s="20">
        <v>25000</v>
      </c>
      <c r="N1077" s="20">
        <v>25000</v>
      </c>
      <c r="O1077" s="20">
        <v>25000</v>
      </c>
    </row>
    <row r="1078" spans="1:15" x14ac:dyDescent="0.25">
      <c r="A1078" s="14" t="str">
        <f>MID(Tabla1[[#This Row],[Org 2]],1,2)</f>
        <v>10</v>
      </c>
      <c r="B1078" s="22" t="s">
        <v>145</v>
      </c>
      <c r="C1078" s="22" t="s">
        <v>147</v>
      </c>
      <c r="D1078" s="15" t="str">
        <f>VLOOKUP(Tabla1[[#This Row],[Prog.]],Hoja2!B:C,2,FALSE)</f>
        <v>Iniciativas sociales</v>
      </c>
      <c r="E1078" s="16" t="str">
        <f t="shared" si="32"/>
        <v>4</v>
      </c>
      <c r="F1078" s="16" t="str">
        <f t="shared" si="33"/>
        <v>48</v>
      </c>
      <c r="G1078" s="18">
        <v>48999</v>
      </c>
      <c r="H1078" s="19" t="s">
        <v>486</v>
      </c>
      <c r="I1078" s="20">
        <v>67570</v>
      </c>
      <c r="J1078" s="20">
        <v>0</v>
      </c>
      <c r="K1078" s="20">
        <v>67570</v>
      </c>
      <c r="L1078" s="20">
        <v>67570</v>
      </c>
      <c r="M1078" s="20">
        <v>67570</v>
      </c>
      <c r="N1078" s="20">
        <v>48660</v>
      </c>
      <c r="O1078" s="20">
        <v>48660</v>
      </c>
    </row>
    <row r="1079" spans="1:15" x14ac:dyDescent="0.25">
      <c r="A1079" s="14" t="str">
        <f>MID(Tabla1[[#This Row],[Org 2]],1,2)</f>
        <v>10</v>
      </c>
      <c r="B1079" s="22" t="s">
        <v>145</v>
      </c>
      <c r="C1079" s="22" t="s">
        <v>147</v>
      </c>
      <c r="D1079" s="15" t="str">
        <f>VLOOKUP(Tabla1[[#This Row],[Prog.]],Hoja2!B:C,2,FALSE)</f>
        <v>Iniciativas sociales</v>
      </c>
      <c r="E1079" s="16" t="str">
        <f t="shared" si="32"/>
        <v>4</v>
      </c>
      <c r="F1079" s="16" t="str">
        <f t="shared" si="33"/>
        <v>49</v>
      </c>
      <c r="G1079" s="18">
        <v>49002</v>
      </c>
      <c r="H1079" s="19" t="s">
        <v>629</v>
      </c>
      <c r="I1079" s="20">
        <v>20000</v>
      </c>
      <c r="J1079" s="20">
        <v>0</v>
      </c>
      <c r="K1079" s="20">
        <v>20000</v>
      </c>
      <c r="L1079" s="20">
        <v>0</v>
      </c>
      <c r="M1079" s="20">
        <v>0</v>
      </c>
      <c r="N1079" s="20">
        <v>0</v>
      </c>
      <c r="O1079" s="20">
        <v>0</v>
      </c>
    </row>
    <row r="1080" spans="1:15" x14ac:dyDescent="0.25">
      <c r="A1080" s="14" t="str">
        <f>MID(Tabla1[[#This Row],[Org 2]],1,2)</f>
        <v>10</v>
      </c>
      <c r="B1080" s="22" t="s">
        <v>145</v>
      </c>
      <c r="C1080" s="22" t="s">
        <v>147</v>
      </c>
      <c r="D1080" s="15" t="str">
        <f>VLOOKUP(Tabla1[[#This Row],[Prog.]],Hoja2!B:C,2,FALSE)</f>
        <v>Iniciativas sociales</v>
      </c>
      <c r="E1080" s="16" t="str">
        <f t="shared" si="32"/>
        <v>4</v>
      </c>
      <c r="F1080" s="16" t="str">
        <f t="shared" si="33"/>
        <v>49</v>
      </c>
      <c r="G1080" s="18">
        <v>49003</v>
      </c>
      <c r="H1080" s="19" t="s">
        <v>630</v>
      </c>
      <c r="I1080" s="20">
        <v>20000</v>
      </c>
      <c r="J1080" s="20">
        <v>0</v>
      </c>
      <c r="K1080" s="20">
        <v>20000</v>
      </c>
      <c r="L1080" s="20">
        <v>0</v>
      </c>
      <c r="M1080" s="20">
        <v>0</v>
      </c>
      <c r="N1080" s="20">
        <v>0</v>
      </c>
      <c r="O1080" s="20">
        <v>0</v>
      </c>
    </row>
    <row r="1081" spans="1:15" x14ac:dyDescent="0.25">
      <c r="A1081" s="14" t="str">
        <f>MID(Tabla1[[#This Row],[Org 2]],1,2)</f>
        <v>10</v>
      </c>
      <c r="B1081" s="22" t="s">
        <v>145</v>
      </c>
      <c r="C1081" s="22" t="s">
        <v>147</v>
      </c>
      <c r="D1081" s="15" t="str">
        <f>VLOOKUP(Tabla1[[#This Row],[Prog.]],Hoja2!B:C,2,FALSE)</f>
        <v>Iniciativas sociales</v>
      </c>
      <c r="E1081" s="16" t="str">
        <f t="shared" si="32"/>
        <v>4</v>
      </c>
      <c r="F1081" s="16" t="str">
        <f t="shared" si="33"/>
        <v>49</v>
      </c>
      <c r="G1081" s="18">
        <v>49099</v>
      </c>
      <c r="H1081" s="19" t="s">
        <v>631</v>
      </c>
      <c r="I1081" s="20">
        <v>455485</v>
      </c>
      <c r="J1081" s="20">
        <v>3000</v>
      </c>
      <c r="K1081" s="20">
        <v>458485</v>
      </c>
      <c r="L1081" s="20">
        <v>441485</v>
      </c>
      <c r="M1081" s="20">
        <v>13000</v>
      </c>
      <c r="N1081" s="20">
        <v>13000</v>
      </c>
      <c r="O1081" s="20">
        <v>13000</v>
      </c>
    </row>
    <row r="1082" spans="1:15" x14ac:dyDescent="0.25">
      <c r="A1082" s="14" t="str">
        <f>MID(Tabla1[[#This Row],[Org 2]],1,2)</f>
        <v>10</v>
      </c>
      <c r="B1082" s="22" t="s">
        <v>145</v>
      </c>
      <c r="C1082" s="22" t="s">
        <v>147</v>
      </c>
      <c r="D1082" s="15" t="str">
        <f>VLOOKUP(Tabla1[[#This Row],[Prog.]],Hoja2!B:C,2,FALSE)</f>
        <v>Iniciativas sociales</v>
      </c>
      <c r="E1082" s="16" t="str">
        <f t="shared" si="32"/>
        <v>6</v>
      </c>
      <c r="F1082" s="16" t="str">
        <f t="shared" si="33"/>
        <v>62</v>
      </c>
      <c r="G1082" s="18">
        <v>625</v>
      </c>
      <c r="H1082" s="19" t="s">
        <v>479</v>
      </c>
      <c r="I1082" s="20">
        <v>0</v>
      </c>
      <c r="J1082" s="20">
        <v>15150</v>
      </c>
      <c r="K1082" s="20">
        <v>15150</v>
      </c>
      <c r="L1082" s="20">
        <v>11167.09</v>
      </c>
      <c r="M1082" s="20">
        <v>11167.09</v>
      </c>
      <c r="N1082" s="20">
        <v>0</v>
      </c>
      <c r="O1082" s="20">
        <v>0</v>
      </c>
    </row>
    <row r="1083" spans="1:15" x14ac:dyDescent="0.25">
      <c r="A1083" s="14" t="str">
        <f>MID(Tabla1[[#This Row],[Org 2]],1,2)</f>
        <v>10</v>
      </c>
      <c r="B1083" s="22" t="s">
        <v>145</v>
      </c>
      <c r="C1083" s="22" t="s">
        <v>147</v>
      </c>
      <c r="D1083" s="15" t="str">
        <f>VLOOKUP(Tabla1[[#This Row],[Prog.]],Hoja2!B:C,2,FALSE)</f>
        <v>Iniciativas sociales</v>
      </c>
      <c r="E1083" s="16" t="str">
        <f t="shared" si="32"/>
        <v>6</v>
      </c>
      <c r="F1083" s="16" t="str">
        <f t="shared" si="33"/>
        <v>63</v>
      </c>
      <c r="G1083" s="18">
        <v>632</v>
      </c>
      <c r="H1083" s="19" t="s">
        <v>510</v>
      </c>
      <c r="I1083" s="20">
        <v>2421461</v>
      </c>
      <c r="J1083" s="20">
        <v>267398.77</v>
      </c>
      <c r="K1083" s="20">
        <v>2688859.77</v>
      </c>
      <c r="L1083" s="20">
        <v>2589770.21</v>
      </c>
      <c r="M1083" s="20">
        <v>2589770.21</v>
      </c>
      <c r="N1083" s="20">
        <v>1848969.93</v>
      </c>
      <c r="O1083" s="20">
        <v>1848969.93</v>
      </c>
    </row>
    <row r="1084" spans="1:15" x14ac:dyDescent="0.25">
      <c r="A1084" s="14" t="str">
        <f>MID(Tabla1[[#This Row],[Org 2]],1,2)</f>
        <v>10</v>
      </c>
      <c r="B1084" s="22" t="s">
        <v>145</v>
      </c>
      <c r="C1084" s="22" t="s">
        <v>147</v>
      </c>
      <c r="D1084" s="15" t="str">
        <f>VLOOKUP(Tabla1[[#This Row],[Prog.]],Hoja2!B:C,2,FALSE)</f>
        <v>Iniciativas sociales</v>
      </c>
      <c r="E1084" s="16" t="str">
        <f t="shared" si="32"/>
        <v>6</v>
      </c>
      <c r="F1084" s="16" t="str">
        <f t="shared" si="33"/>
        <v>63</v>
      </c>
      <c r="G1084" s="18">
        <v>633</v>
      </c>
      <c r="H1084" s="19" t="s">
        <v>478</v>
      </c>
      <c r="I1084" s="20">
        <v>0</v>
      </c>
      <c r="J1084" s="20">
        <v>0</v>
      </c>
      <c r="K1084" s="20">
        <v>0</v>
      </c>
      <c r="L1084" s="20">
        <v>2855.2</v>
      </c>
      <c r="M1084" s="20">
        <v>2855.2</v>
      </c>
      <c r="N1084" s="20">
        <v>0</v>
      </c>
      <c r="O1084" s="20">
        <v>0</v>
      </c>
    </row>
    <row r="1085" spans="1:15" x14ac:dyDescent="0.25">
      <c r="A1085" s="14" t="str">
        <f>MID(Tabla1[[#This Row],[Org 2]],1,2)</f>
        <v>10</v>
      </c>
      <c r="B1085" s="22" t="s">
        <v>145</v>
      </c>
      <c r="C1085" s="22" t="s">
        <v>148</v>
      </c>
      <c r="D1085" s="15" t="str">
        <f>VLOOKUP(Tabla1[[#This Row],[Prog.]],Hoja2!B:C,2,FALSE)</f>
        <v>Dirección del área de personas mayores, familia y servicios sociales</v>
      </c>
      <c r="E1085" s="16" t="str">
        <f t="shared" si="32"/>
        <v>1</v>
      </c>
      <c r="F1085" s="16" t="str">
        <f t="shared" si="33"/>
        <v>12</v>
      </c>
      <c r="G1085" s="18">
        <v>12000</v>
      </c>
      <c r="H1085" s="19" t="s">
        <v>411</v>
      </c>
      <c r="I1085" s="20">
        <v>63307</v>
      </c>
      <c r="J1085" s="20">
        <v>0</v>
      </c>
      <c r="K1085" s="20">
        <v>63307</v>
      </c>
      <c r="L1085" s="20">
        <v>55035</v>
      </c>
      <c r="M1085" s="20">
        <v>55035</v>
      </c>
      <c r="N1085" s="20">
        <v>33497.08</v>
      </c>
      <c r="O1085" s="20">
        <v>33497.08</v>
      </c>
    </row>
    <row r="1086" spans="1:15" x14ac:dyDescent="0.25">
      <c r="A1086" s="14" t="str">
        <f>MID(Tabla1[[#This Row],[Org 2]],1,2)</f>
        <v>10</v>
      </c>
      <c r="B1086" s="22" t="s">
        <v>145</v>
      </c>
      <c r="C1086" s="22" t="s">
        <v>148</v>
      </c>
      <c r="D1086" s="15" t="str">
        <f>VLOOKUP(Tabla1[[#This Row],[Prog.]],Hoja2!B:C,2,FALSE)</f>
        <v>Dirección del área de personas mayores, familia y servicios sociales</v>
      </c>
      <c r="E1086" s="16" t="str">
        <f t="shared" si="32"/>
        <v>1</v>
      </c>
      <c r="F1086" s="16" t="str">
        <f t="shared" si="33"/>
        <v>12</v>
      </c>
      <c r="G1086" s="18">
        <v>12001</v>
      </c>
      <c r="H1086" s="19" t="s">
        <v>412</v>
      </c>
      <c r="I1086" s="20">
        <v>47716</v>
      </c>
      <c r="J1086" s="20">
        <v>0</v>
      </c>
      <c r="K1086" s="20">
        <v>47716</v>
      </c>
      <c r="L1086" s="20">
        <v>22000</v>
      </c>
      <c r="M1086" s="20">
        <v>22000</v>
      </c>
      <c r="N1086" s="20">
        <v>18578.400000000001</v>
      </c>
      <c r="O1086" s="20">
        <v>18578.400000000001</v>
      </c>
    </row>
    <row r="1087" spans="1:15" x14ac:dyDescent="0.25">
      <c r="A1087" s="14" t="str">
        <f>MID(Tabla1[[#This Row],[Org 2]],1,2)</f>
        <v>10</v>
      </c>
      <c r="B1087" s="22" t="s">
        <v>145</v>
      </c>
      <c r="C1087" s="22" t="s">
        <v>148</v>
      </c>
      <c r="D1087" s="15" t="str">
        <f>VLOOKUP(Tabla1[[#This Row],[Prog.]],Hoja2!B:C,2,FALSE)</f>
        <v>Dirección del área de personas mayores, familia y servicios sociales</v>
      </c>
      <c r="E1087" s="16" t="str">
        <f t="shared" si="32"/>
        <v>1</v>
      </c>
      <c r="F1087" s="16" t="str">
        <f t="shared" si="33"/>
        <v>12</v>
      </c>
      <c r="G1087" s="18">
        <v>12003</v>
      </c>
      <c r="H1087" s="19" t="s">
        <v>413</v>
      </c>
      <c r="I1087" s="20">
        <v>24363</v>
      </c>
      <c r="J1087" s="20">
        <v>0</v>
      </c>
      <c r="K1087" s="20">
        <v>24363</v>
      </c>
      <c r="L1087" s="20">
        <v>38030</v>
      </c>
      <c r="M1087" s="20">
        <v>38030</v>
      </c>
      <c r="N1087" s="20">
        <v>30132.58</v>
      </c>
      <c r="O1087" s="20">
        <v>30132.58</v>
      </c>
    </row>
    <row r="1088" spans="1:15" x14ac:dyDescent="0.25">
      <c r="A1088" s="14" t="str">
        <f>MID(Tabla1[[#This Row],[Org 2]],1,2)</f>
        <v>10</v>
      </c>
      <c r="B1088" s="22" t="s">
        <v>145</v>
      </c>
      <c r="C1088" s="22" t="s">
        <v>148</v>
      </c>
      <c r="D1088" s="15" t="str">
        <f>VLOOKUP(Tabla1[[#This Row],[Prog.]],Hoja2!B:C,2,FALSE)</f>
        <v>Dirección del área de personas mayores, familia y servicios sociales</v>
      </c>
      <c r="E1088" s="16" t="str">
        <f t="shared" si="32"/>
        <v>1</v>
      </c>
      <c r="F1088" s="16" t="str">
        <f t="shared" si="33"/>
        <v>12</v>
      </c>
      <c r="G1088" s="18">
        <v>12004</v>
      </c>
      <c r="H1088" s="19" t="s">
        <v>414</v>
      </c>
      <c r="I1088" s="20">
        <v>30977</v>
      </c>
      <c r="J1088" s="20">
        <v>0</v>
      </c>
      <c r="K1088" s="20">
        <v>30977</v>
      </c>
      <c r="L1088" s="20">
        <v>14000</v>
      </c>
      <c r="M1088" s="20">
        <v>14000</v>
      </c>
      <c r="N1088" s="20">
        <v>8249.33</v>
      </c>
      <c r="O1088" s="20">
        <v>8249.33</v>
      </c>
    </row>
    <row r="1089" spans="1:15" x14ac:dyDescent="0.25">
      <c r="A1089" s="14" t="str">
        <f>MID(Tabla1[[#This Row],[Org 2]],1,2)</f>
        <v>10</v>
      </c>
      <c r="B1089" s="22" t="s">
        <v>145</v>
      </c>
      <c r="C1089" s="22" t="s">
        <v>148</v>
      </c>
      <c r="D1089" s="15" t="str">
        <f>VLOOKUP(Tabla1[[#This Row],[Prog.]],Hoja2!B:C,2,FALSE)</f>
        <v>Dirección del área de personas mayores, familia y servicios sociales</v>
      </c>
      <c r="E1089" s="16" t="str">
        <f t="shared" si="32"/>
        <v>1</v>
      </c>
      <c r="F1089" s="16" t="str">
        <f t="shared" si="33"/>
        <v>12</v>
      </c>
      <c r="G1089" s="18">
        <v>12006</v>
      </c>
      <c r="H1089" s="19" t="s">
        <v>415</v>
      </c>
      <c r="I1089" s="20">
        <v>41561</v>
      </c>
      <c r="J1089" s="20">
        <v>0</v>
      </c>
      <c r="K1089" s="20">
        <v>41561</v>
      </c>
      <c r="L1089" s="20">
        <v>34000</v>
      </c>
      <c r="M1089" s="20">
        <v>34000</v>
      </c>
      <c r="N1089" s="20">
        <v>28121.49</v>
      </c>
      <c r="O1089" s="20">
        <v>28121.49</v>
      </c>
    </row>
    <row r="1090" spans="1:15" x14ac:dyDescent="0.25">
      <c r="A1090" s="14" t="str">
        <f>MID(Tabla1[[#This Row],[Org 2]],1,2)</f>
        <v>10</v>
      </c>
      <c r="B1090" s="22" t="s">
        <v>145</v>
      </c>
      <c r="C1090" s="22" t="s">
        <v>148</v>
      </c>
      <c r="D1090" s="15" t="str">
        <f>VLOOKUP(Tabla1[[#This Row],[Prog.]],Hoja2!B:C,2,FALSE)</f>
        <v>Dirección del área de personas mayores, familia y servicios sociales</v>
      </c>
      <c r="E1090" s="16" t="str">
        <f t="shared" ref="E1090:E1153" si="34">LEFT(G1090,1)</f>
        <v>1</v>
      </c>
      <c r="F1090" s="16" t="str">
        <f t="shared" ref="F1090:F1153" si="35">LEFT(G1090,2)</f>
        <v>12</v>
      </c>
      <c r="G1090" s="18">
        <v>12100</v>
      </c>
      <c r="H1090" s="19" t="s">
        <v>416</v>
      </c>
      <c r="I1090" s="20">
        <v>109311</v>
      </c>
      <c r="J1090" s="20">
        <v>0</v>
      </c>
      <c r="K1090" s="20">
        <v>109311</v>
      </c>
      <c r="L1090" s="20">
        <v>88020</v>
      </c>
      <c r="M1090" s="20">
        <v>88020</v>
      </c>
      <c r="N1090" s="20">
        <v>55815.1</v>
      </c>
      <c r="O1090" s="20">
        <v>55815.1</v>
      </c>
    </row>
    <row r="1091" spans="1:15" x14ac:dyDescent="0.25">
      <c r="A1091" s="14" t="str">
        <f>MID(Tabla1[[#This Row],[Org 2]],1,2)</f>
        <v>10</v>
      </c>
      <c r="B1091" s="22" t="s">
        <v>145</v>
      </c>
      <c r="C1091" s="22" t="s">
        <v>148</v>
      </c>
      <c r="D1091" s="15" t="str">
        <f>VLOOKUP(Tabla1[[#This Row],[Prog.]],Hoja2!B:C,2,FALSE)</f>
        <v>Dirección del área de personas mayores, familia y servicios sociales</v>
      </c>
      <c r="E1091" s="16" t="str">
        <f t="shared" si="34"/>
        <v>1</v>
      </c>
      <c r="F1091" s="16" t="str">
        <f t="shared" si="35"/>
        <v>12</v>
      </c>
      <c r="G1091" s="18">
        <v>12101</v>
      </c>
      <c r="H1091" s="19" t="s">
        <v>417</v>
      </c>
      <c r="I1091" s="20">
        <v>272251</v>
      </c>
      <c r="J1091" s="20">
        <v>0</v>
      </c>
      <c r="K1091" s="20">
        <v>272251</v>
      </c>
      <c r="L1091" s="20">
        <v>254345</v>
      </c>
      <c r="M1091" s="20">
        <v>254345</v>
      </c>
      <c r="N1091" s="20">
        <v>161695.35999999999</v>
      </c>
      <c r="O1091" s="20">
        <v>161695.35999999999</v>
      </c>
    </row>
    <row r="1092" spans="1:15" x14ac:dyDescent="0.25">
      <c r="A1092" s="14" t="str">
        <f>MID(Tabla1[[#This Row],[Org 2]],1,2)</f>
        <v>10</v>
      </c>
      <c r="B1092" s="22" t="s">
        <v>145</v>
      </c>
      <c r="C1092" s="22" t="s">
        <v>148</v>
      </c>
      <c r="D1092" s="15" t="str">
        <f>VLOOKUP(Tabla1[[#This Row],[Prog.]],Hoja2!B:C,2,FALSE)</f>
        <v>Dirección del área de personas mayores, familia y servicios sociales</v>
      </c>
      <c r="E1092" s="16" t="str">
        <f t="shared" si="34"/>
        <v>1</v>
      </c>
      <c r="F1092" s="16" t="str">
        <f t="shared" si="35"/>
        <v>12</v>
      </c>
      <c r="G1092" s="18">
        <v>12103</v>
      </c>
      <c r="H1092" s="19" t="s">
        <v>418</v>
      </c>
      <c r="I1092" s="20">
        <v>18932</v>
      </c>
      <c r="J1092" s="20">
        <v>0</v>
      </c>
      <c r="K1092" s="20">
        <v>18932</v>
      </c>
      <c r="L1092" s="20">
        <v>21816.799999999999</v>
      </c>
      <c r="M1092" s="20">
        <v>21816.799999999999</v>
      </c>
      <c r="N1092" s="20">
        <v>14739.19</v>
      </c>
      <c r="O1092" s="20">
        <v>14739.19</v>
      </c>
    </row>
    <row r="1093" spans="1:15" x14ac:dyDescent="0.25">
      <c r="A1093" s="14" t="str">
        <f>MID(Tabla1[[#This Row],[Org 2]],1,2)</f>
        <v>10</v>
      </c>
      <c r="B1093" s="22" t="s">
        <v>145</v>
      </c>
      <c r="C1093" s="22" t="s">
        <v>148</v>
      </c>
      <c r="D1093" s="15" t="str">
        <f>VLOOKUP(Tabla1[[#This Row],[Prog.]],Hoja2!B:C,2,FALSE)</f>
        <v>Dirección del área de personas mayores, familia y servicios sociales</v>
      </c>
      <c r="E1093" s="16" t="str">
        <f t="shared" si="34"/>
        <v>1</v>
      </c>
      <c r="F1093" s="16" t="str">
        <f t="shared" si="35"/>
        <v>13</v>
      </c>
      <c r="G1093" s="18">
        <v>13000</v>
      </c>
      <c r="H1093" s="19" t="s">
        <v>410</v>
      </c>
      <c r="I1093" s="20">
        <v>32668</v>
      </c>
      <c r="J1093" s="20">
        <v>0</v>
      </c>
      <c r="K1093" s="20">
        <v>32668</v>
      </c>
      <c r="L1093" s="20">
        <v>61100</v>
      </c>
      <c r="M1093" s="20">
        <v>61100</v>
      </c>
      <c r="N1093" s="20">
        <v>39759.769999999997</v>
      </c>
      <c r="O1093" s="20">
        <v>39759.769999999997</v>
      </c>
    </row>
    <row r="1094" spans="1:15" x14ac:dyDescent="0.25">
      <c r="A1094" s="14" t="str">
        <f>MID(Tabla1[[#This Row],[Org 2]],1,2)</f>
        <v>10</v>
      </c>
      <c r="B1094" s="22" t="s">
        <v>145</v>
      </c>
      <c r="C1094" s="22" t="s">
        <v>148</v>
      </c>
      <c r="D1094" s="15" t="str">
        <f>VLOOKUP(Tabla1[[#This Row],[Prog.]],Hoja2!B:C,2,FALSE)</f>
        <v>Dirección del área de personas mayores, familia y servicios sociales</v>
      </c>
      <c r="E1094" s="16" t="str">
        <f t="shared" si="34"/>
        <v>1</v>
      </c>
      <c r="F1094" s="16" t="str">
        <f t="shared" si="35"/>
        <v>13</v>
      </c>
      <c r="G1094" s="18">
        <v>13002</v>
      </c>
      <c r="H1094" s="19" t="s">
        <v>419</v>
      </c>
      <c r="I1094" s="20">
        <v>28903</v>
      </c>
      <c r="J1094" s="20">
        <v>0</v>
      </c>
      <c r="K1094" s="20">
        <v>28903</v>
      </c>
      <c r="L1094" s="20">
        <v>43735.199999999997</v>
      </c>
      <c r="M1094" s="20">
        <v>43735.199999999997</v>
      </c>
      <c r="N1094" s="20">
        <v>37486.76</v>
      </c>
      <c r="O1094" s="20">
        <v>37486.76</v>
      </c>
    </row>
    <row r="1095" spans="1:15" x14ac:dyDescent="0.25">
      <c r="A1095" s="14" t="str">
        <f>MID(Tabla1[[#This Row],[Org 2]],1,2)</f>
        <v>10</v>
      </c>
      <c r="B1095" s="22" t="s">
        <v>145</v>
      </c>
      <c r="C1095" s="22" t="s">
        <v>148</v>
      </c>
      <c r="D1095" s="15" t="str">
        <f>VLOOKUP(Tabla1[[#This Row],[Prog.]],Hoja2!B:C,2,FALSE)</f>
        <v>Dirección del área de personas mayores, familia y servicios sociales</v>
      </c>
      <c r="E1095" s="16" t="str">
        <f t="shared" si="34"/>
        <v>2</v>
      </c>
      <c r="F1095" s="16" t="str">
        <f t="shared" si="35"/>
        <v>20</v>
      </c>
      <c r="G1095" s="18">
        <v>203</v>
      </c>
      <c r="H1095" s="19" t="s">
        <v>422</v>
      </c>
      <c r="I1095" s="20">
        <v>2468</v>
      </c>
      <c r="J1095" s="20">
        <v>0</v>
      </c>
      <c r="K1095" s="20">
        <v>2468</v>
      </c>
      <c r="L1095" s="20">
        <v>2056</v>
      </c>
      <c r="M1095" s="20">
        <v>2056</v>
      </c>
      <c r="N1095" s="20">
        <v>363.1</v>
      </c>
      <c r="O1095" s="20">
        <v>363.1</v>
      </c>
    </row>
    <row r="1096" spans="1:15" x14ac:dyDescent="0.25">
      <c r="A1096" s="14" t="str">
        <f>MID(Tabla1[[#This Row],[Org 2]],1,2)</f>
        <v>10</v>
      </c>
      <c r="B1096" s="22" t="s">
        <v>145</v>
      </c>
      <c r="C1096" s="22" t="s">
        <v>148</v>
      </c>
      <c r="D1096" s="15" t="str">
        <f>VLOOKUP(Tabla1[[#This Row],[Prog.]],Hoja2!B:C,2,FALSE)</f>
        <v>Dirección del área de personas mayores, familia y servicios sociales</v>
      </c>
      <c r="E1096" s="16" t="str">
        <f t="shared" si="34"/>
        <v>2</v>
      </c>
      <c r="F1096" s="16" t="str">
        <f t="shared" si="35"/>
        <v>21</v>
      </c>
      <c r="G1096" s="18">
        <v>213</v>
      </c>
      <c r="H1096" s="19" t="s">
        <v>425</v>
      </c>
      <c r="I1096" s="20">
        <v>290</v>
      </c>
      <c r="J1096" s="20">
        <v>0</v>
      </c>
      <c r="K1096" s="20">
        <v>290</v>
      </c>
      <c r="L1096" s="20">
        <v>421.35</v>
      </c>
      <c r="M1096" s="20">
        <v>421.35</v>
      </c>
      <c r="N1096" s="20">
        <v>186.32</v>
      </c>
      <c r="O1096" s="20">
        <v>186.32</v>
      </c>
    </row>
    <row r="1097" spans="1:15" x14ac:dyDescent="0.25">
      <c r="A1097" s="14" t="str">
        <f>MID(Tabla1[[#This Row],[Org 2]],1,2)</f>
        <v>10</v>
      </c>
      <c r="B1097" s="22" t="s">
        <v>145</v>
      </c>
      <c r="C1097" s="22" t="s">
        <v>148</v>
      </c>
      <c r="D1097" s="15" t="str">
        <f>VLOOKUP(Tabla1[[#This Row],[Prog.]],Hoja2!B:C,2,FALSE)</f>
        <v>Dirección del área de personas mayores, familia y servicios sociales</v>
      </c>
      <c r="E1097" s="16" t="str">
        <f t="shared" si="34"/>
        <v>2</v>
      </c>
      <c r="F1097" s="16" t="str">
        <f t="shared" si="35"/>
        <v>22</v>
      </c>
      <c r="G1097" s="18">
        <v>22699</v>
      </c>
      <c r="H1097" s="19" t="s">
        <v>437</v>
      </c>
      <c r="I1097" s="20">
        <v>10000</v>
      </c>
      <c r="J1097" s="20">
        <v>0</v>
      </c>
      <c r="K1097" s="20">
        <v>10000</v>
      </c>
      <c r="L1097" s="20">
        <v>10564.2</v>
      </c>
      <c r="M1097" s="20">
        <v>10564.2</v>
      </c>
      <c r="N1097" s="20">
        <v>2070</v>
      </c>
      <c r="O1097" s="20">
        <v>2070</v>
      </c>
    </row>
    <row r="1098" spans="1:15" x14ac:dyDescent="0.25">
      <c r="A1098" s="14" t="str">
        <f>MID(Tabla1[[#This Row],[Org 2]],1,2)</f>
        <v>10</v>
      </c>
      <c r="B1098" s="22" t="s">
        <v>145</v>
      </c>
      <c r="C1098" s="22" t="s">
        <v>148</v>
      </c>
      <c r="D1098" s="15" t="str">
        <f>VLOOKUP(Tabla1[[#This Row],[Prog.]],Hoja2!B:C,2,FALSE)</f>
        <v>Dirección del área de personas mayores, familia y servicios sociales</v>
      </c>
      <c r="E1098" s="16" t="str">
        <f t="shared" si="34"/>
        <v>2</v>
      </c>
      <c r="F1098" s="16" t="str">
        <f t="shared" si="35"/>
        <v>22</v>
      </c>
      <c r="G1098" s="18">
        <v>22799</v>
      </c>
      <c r="H1098" s="19" t="s">
        <v>440</v>
      </c>
      <c r="I1098" s="20">
        <v>173440</v>
      </c>
      <c r="J1098" s="20">
        <v>0</v>
      </c>
      <c r="K1098" s="20">
        <v>173440</v>
      </c>
      <c r="L1098" s="20">
        <v>146435.73000000001</v>
      </c>
      <c r="M1098" s="20">
        <v>146435.73000000001</v>
      </c>
      <c r="N1098" s="20">
        <v>60335.55</v>
      </c>
      <c r="O1098" s="20">
        <v>60335.55</v>
      </c>
    </row>
    <row r="1099" spans="1:15" x14ac:dyDescent="0.25">
      <c r="A1099" s="14" t="str">
        <f>MID(Tabla1[[#This Row],[Org 2]],1,2)</f>
        <v>10</v>
      </c>
      <c r="B1099" s="22" t="s">
        <v>145</v>
      </c>
      <c r="C1099" s="22" t="s">
        <v>148</v>
      </c>
      <c r="D1099" s="15" t="str">
        <f>VLOOKUP(Tabla1[[#This Row],[Prog.]],Hoja2!B:C,2,FALSE)</f>
        <v>Dirección del área de personas mayores, familia y servicios sociales</v>
      </c>
      <c r="E1099" s="16" t="str">
        <f t="shared" si="34"/>
        <v>3</v>
      </c>
      <c r="F1099" s="16" t="str">
        <f t="shared" si="35"/>
        <v>35</v>
      </c>
      <c r="G1099" s="18">
        <v>352</v>
      </c>
      <c r="H1099" s="19" t="s">
        <v>444</v>
      </c>
      <c r="I1099" s="20">
        <v>1500</v>
      </c>
      <c r="J1099" s="20">
        <v>0</v>
      </c>
      <c r="K1099" s="20">
        <v>1500</v>
      </c>
      <c r="L1099" s="20">
        <v>0</v>
      </c>
      <c r="M1099" s="20">
        <v>0</v>
      </c>
      <c r="N1099" s="20">
        <v>0</v>
      </c>
      <c r="O1099" s="20">
        <v>0</v>
      </c>
    </row>
    <row r="1100" spans="1:15" x14ac:dyDescent="0.25">
      <c r="A1100" s="14" t="str">
        <f>MID(Tabla1[[#This Row],[Org 2]],1,2)</f>
        <v>10</v>
      </c>
      <c r="B1100" s="22" t="s">
        <v>145</v>
      </c>
      <c r="C1100" s="22" t="s">
        <v>123</v>
      </c>
      <c r="D1100" s="15" t="str">
        <f>VLOOKUP(Tabla1[[#This Row],[Prog.]],Hoja2!B:C,2,FALSE)</f>
        <v>Centro de programas juveniles</v>
      </c>
      <c r="E1100" s="16" t="str">
        <f t="shared" si="34"/>
        <v>1</v>
      </c>
      <c r="F1100" s="16" t="str">
        <f t="shared" si="35"/>
        <v>12</v>
      </c>
      <c r="G1100" s="18">
        <v>12001</v>
      </c>
      <c r="H1100" s="19" t="s">
        <v>412</v>
      </c>
      <c r="I1100" s="20">
        <v>15905</v>
      </c>
      <c r="J1100" s="20">
        <v>0</v>
      </c>
      <c r="K1100" s="20">
        <v>15905</v>
      </c>
      <c r="L1100" s="20">
        <v>17000</v>
      </c>
      <c r="M1100" s="20">
        <v>17000</v>
      </c>
      <c r="N1100" s="20">
        <v>9348.84</v>
      </c>
      <c r="O1100" s="20">
        <v>9348.84</v>
      </c>
    </row>
    <row r="1101" spans="1:15" x14ac:dyDescent="0.25">
      <c r="A1101" s="14" t="str">
        <f>MID(Tabla1[[#This Row],[Org 2]],1,2)</f>
        <v>10</v>
      </c>
      <c r="B1101" s="22" t="s">
        <v>145</v>
      </c>
      <c r="C1101" s="22" t="s">
        <v>123</v>
      </c>
      <c r="D1101" s="15" t="str">
        <f>VLOOKUP(Tabla1[[#This Row],[Prog.]],Hoja2!B:C,2,FALSE)</f>
        <v>Centro de programas juveniles</v>
      </c>
      <c r="E1101" s="16" t="str">
        <f t="shared" si="34"/>
        <v>1</v>
      </c>
      <c r="F1101" s="16" t="str">
        <f t="shared" si="35"/>
        <v>12</v>
      </c>
      <c r="G1101" s="18">
        <v>12004</v>
      </c>
      <c r="H1101" s="19" t="s">
        <v>414</v>
      </c>
      <c r="I1101" s="20">
        <v>10326</v>
      </c>
      <c r="J1101" s="20">
        <v>0</v>
      </c>
      <c r="K1101" s="20">
        <v>10326</v>
      </c>
      <c r="L1101" s="20">
        <v>0</v>
      </c>
      <c r="M1101" s="20">
        <v>0</v>
      </c>
      <c r="N1101" s="20">
        <v>0</v>
      </c>
      <c r="O1101" s="20">
        <v>0</v>
      </c>
    </row>
    <row r="1102" spans="1:15" x14ac:dyDescent="0.25">
      <c r="A1102" s="14" t="str">
        <f>MID(Tabla1[[#This Row],[Org 2]],1,2)</f>
        <v>10</v>
      </c>
      <c r="B1102" s="22" t="s">
        <v>145</v>
      </c>
      <c r="C1102" s="22" t="s">
        <v>123</v>
      </c>
      <c r="D1102" s="15" t="str">
        <f>VLOOKUP(Tabla1[[#This Row],[Prog.]],Hoja2!B:C,2,FALSE)</f>
        <v>Centro de programas juveniles</v>
      </c>
      <c r="E1102" s="16" t="str">
        <f t="shared" si="34"/>
        <v>1</v>
      </c>
      <c r="F1102" s="16" t="str">
        <f t="shared" si="35"/>
        <v>12</v>
      </c>
      <c r="G1102" s="18">
        <v>12006</v>
      </c>
      <c r="H1102" s="19" t="s">
        <v>415</v>
      </c>
      <c r="I1102" s="20">
        <v>6350</v>
      </c>
      <c r="J1102" s="20">
        <v>0</v>
      </c>
      <c r="K1102" s="20">
        <v>6350</v>
      </c>
      <c r="L1102" s="20">
        <v>7500</v>
      </c>
      <c r="M1102" s="20">
        <v>7500</v>
      </c>
      <c r="N1102" s="20">
        <v>4071.94</v>
      </c>
      <c r="O1102" s="20">
        <v>4071.94</v>
      </c>
    </row>
    <row r="1103" spans="1:15" x14ac:dyDescent="0.25">
      <c r="A1103" s="14" t="str">
        <f>MID(Tabla1[[#This Row],[Org 2]],1,2)</f>
        <v>10</v>
      </c>
      <c r="B1103" s="22" t="s">
        <v>145</v>
      </c>
      <c r="C1103" s="22" t="s">
        <v>123</v>
      </c>
      <c r="D1103" s="15" t="str">
        <f>VLOOKUP(Tabla1[[#This Row],[Prog.]],Hoja2!B:C,2,FALSE)</f>
        <v>Centro de programas juveniles</v>
      </c>
      <c r="E1103" s="16" t="str">
        <f t="shared" si="34"/>
        <v>1</v>
      </c>
      <c r="F1103" s="16" t="str">
        <f t="shared" si="35"/>
        <v>12</v>
      </c>
      <c r="G1103" s="18">
        <v>12100</v>
      </c>
      <c r="H1103" s="19" t="s">
        <v>416</v>
      </c>
      <c r="I1103" s="20">
        <v>17310</v>
      </c>
      <c r="J1103" s="20">
        <v>0</v>
      </c>
      <c r="K1103" s="20">
        <v>17310</v>
      </c>
      <c r="L1103" s="20">
        <v>12500</v>
      </c>
      <c r="M1103" s="20">
        <v>12500</v>
      </c>
      <c r="N1103" s="20">
        <v>7043.37</v>
      </c>
      <c r="O1103" s="20">
        <v>7043.37</v>
      </c>
    </row>
    <row r="1104" spans="1:15" x14ac:dyDescent="0.25">
      <c r="A1104" s="14" t="str">
        <f>MID(Tabla1[[#This Row],[Org 2]],1,2)</f>
        <v>10</v>
      </c>
      <c r="B1104" s="22" t="s">
        <v>145</v>
      </c>
      <c r="C1104" s="22" t="s">
        <v>123</v>
      </c>
      <c r="D1104" s="15" t="str">
        <f>VLOOKUP(Tabla1[[#This Row],[Prog.]],Hoja2!B:C,2,FALSE)</f>
        <v>Centro de programas juveniles</v>
      </c>
      <c r="E1104" s="16" t="str">
        <f t="shared" si="34"/>
        <v>1</v>
      </c>
      <c r="F1104" s="16" t="str">
        <f t="shared" si="35"/>
        <v>12</v>
      </c>
      <c r="G1104" s="18">
        <v>12101</v>
      </c>
      <c r="H1104" s="19" t="s">
        <v>417</v>
      </c>
      <c r="I1104" s="20">
        <v>45444</v>
      </c>
      <c r="J1104" s="20">
        <v>0</v>
      </c>
      <c r="K1104" s="20">
        <v>45444</v>
      </c>
      <c r="L1104" s="20">
        <v>33500</v>
      </c>
      <c r="M1104" s="20">
        <v>33500</v>
      </c>
      <c r="N1104" s="20">
        <v>23954.92</v>
      </c>
      <c r="O1104" s="20">
        <v>23954.92</v>
      </c>
    </row>
    <row r="1105" spans="1:15" x14ac:dyDescent="0.25">
      <c r="A1105" s="14" t="str">
        <f>MID(Tabla1[[#This Row],[Org 2]],1,2)</f>
        <v>10</v>
      </c>
      <c r="B1105" s="22" t="s">
        <v>145</v>
      </c>
      <c r="C1105" s="22" t="s">
        <v>123</v>
      </c>
      <c r="D1105" s="15" t="str">
        <f>VLOOKUP(Tabla1[[#This Row],[Prog.]],Hoja2!B:C,2,FALSE)</f>
        <v>Centro de programas juveniles</v>
      </c>
      <c r="E1105" s="16" t="str">
        <f t="shared" si="34"/>
        <v>1</v>
      </c>
      <c r="F1105" s="16" t="str">
        <f t="shared" si="35"/>
        <v>12</v>
      </c>
      <c r="G1105" s="18">
        <v>12103</v>
      </c>
      <c r="H1105" s="19" t="s">
        <v>418</v>
      </c>
      <c r="I1105" s="20">
        <v>2729</v>
      </c>
      <c r="J1105" s="20">
        <v>0</v>
      </c>
      <c r="K1105" s="20">
        <v>2729</v>
      </c>
      <c r="L1105" s="20">
        <v>3135.2</v>
      </c>
      <c r="M1105" s="20">
        <v>3135.2</v>
      </c>
      <c r="N1105" s="20">
        <v>1854.34</v>
      </c>
      <c r="O1105" s="20">
        <v>1854.34</v>
      </c>
    </row>
    <row r="1106" spans="1:15" x14ac:dyDescent="0.25">
      <c r="A1106" s="14" t="str">
        <f>MID(Tabla1[[#This Row],[Org 2]],1,2)</f>
        <v>10</v>
      </c>
      <c r="B1106" s="22" t="s">
        <v>145</v>
      </c>
      <c r="C1106" s="22" t="s">
        <v>123</v>
      </c>
      <c r="D1106" s="15" t="str">
        <f>VLOOKUP(Tabla1[[#This Row],[Prog.]],Hoja2!B:C,2,FALSE)</f>
        <v>Centro de programas juveniles</v>
      </c>
      <c r="E1106" s="16" t="str">
        <f t="shared" si="34"/>
        <v>1</v>
      </c>
      <c r="F1106" s="16" t="str">
        <f t="shared" si="35"/>
        <v>13</v>
      </c>
      <c r="G1106" s="18">
        <v>13000</v>
      </c>
      <c r="H1106" s="19" t="s">
        <v>410</v>
      </c>
      <c r="I1106" s="20">
        <v>24325</v>
      </c>
      <c r="J1106" s="20">
        <v>0</v>
      </c>
      <c r="K1106" s="20">
        <v>24325</v>
      </c>
      <c r="L1106" s="20">
        <v>24000</v>
      </c>
      <c r="M1106" s="20">
        <v>24000</v>
      </c>
      <c r="N1106" s="20">
        <v>16350.85</v>
      </c>
      <c r="O1106" s="20">
        <v>16350.85</v>
      </c>
    </row>
    <row r="1107" spans="1:15" x14ac:dyDescent="0.25">
      <c r="A1107" s="14" t="str">
        <f>MID(Tabla1[[#This Row],[Org 2]],1,2)</f>
        <v>10</v>
      </c>
      <c r="B1107" s="22" t="s">
        <v>145</v>
      </c>
      <c r="C1107" s="22" t="s">
        <v>123</v>
      </c>
      <c r="D1107" s="15" t="str">
        <f>VLOOKUP(Tabla1[[#This Row],[Prog.]],Hoja2!B:C,2,FALSE)</f>
        <v>Centro de programas juveniles</v>
      </c>
      <c r="E1107" s="16" t="str">
        <f t="shared" si="34"/>
        <v>1</v>
      </c>
      <c r="F1107" s="16" t="str">
        <f t="shared" si="35"/>
        <v>13</v>
      </c>
      <c r="G1107" s="18">
        <v>13002</v>
      </c>
      <c r="H1107" s="19" t="s">
        <v>419</v>
      </c>
      <c r="I1107" s="20">
        <v>24373</v>
      </c>
      <c r="J1107" s="20">
        <v>0</v>
      </c>
      <c r="K1107" s="20">
        <v>24373</v>
      </c>
      <c r="L1107" s="20">
        <v>23135.200000000001</v>
      </c>
      <c r="M1107" s="20">
        <v>23135.200000000001</v>
      </c>
      <c r="N1107" s="20">
        <v>16010.28</v>
      </c>
      <c r="O1107" s="20">
        <v>16010.28</v>
      </c>
    </row>
    <row r="1108" spans="1:15" x14ac:dyDescent="0.25">
      <c r="A1108" s="14" t="str">
        <f>MID(Tabla1[[#This Row],[Org 2]],1,2)</f>
        <v>10</v>
      </c>
      <c r="B1108" s="22" t="s">
        <v>145</v>
      </c>
      <c r="C1108" s="22" t="s">
        <v>123</v>
      </c>
      <c r="D1108" s="15" t="str">
        <f>VLOOKUP(Tabla1[[#This Row],[Prog.]],Hoja2!B:C,2,FALSE)</f>
        <v>Centro de programas juveniles</v>
      </c>
      <c r="E1108" s="16" t="str">
        <f t="shared" si="34"/>
        <v>2</v>
      </c>
      <c r="F1108" s="16" t="str">
        <f t="shared" si="35"/>
        <v>21</v>
      </c>
      <c r="G1108" s="18">
        <v>212</v>
      </c>
      <c r="H1108" s="19" t="s">
        <v>424</v>
      </c>
      <c r="I1108" s="20">
        <v>7000</v>
      </c>
      <c r="J1108" s="20">
        <v>0</v>
      </c>
      <c r="K1108" s="20">
        <v>7000</v>
      </c>
      <c r="L1108" s="20">
        <v>5074.03</v>
      </c>
      <c r="M1108" s="20">
        <v>3037.27</v>
      </c>
      <c r="N1108" s="20">
        <v>2157.48</v>
      </c>
      <c r="O1108" s="20">
        <v>868.83</v>
      </c>
    </row>
    <row r="1109" spans="1:15" x14ac:dyDescent="0.25">
      <c r="A1109" s="14" t="str">
        <f>MID(Tabla1[[#This Row],[Org 2]],1,2)</f>
        <v>10</v>
      </c>
      <c r="B1109" s="22" t="s">
        <v>145</v>
      </c>
      <c r="C1109" s="22" t="s">
        <v>123</v>
      </c>
      <c r="D1109" s="15" t="str">
        <f>VLOOKUP(Tabla1[[#This Row],[Prog.]],Hoja2!B:C,2,FALSE)</f>
        <v>Centro de programas juveniles</v>
      </c>
      <c r="E1109" s="16" t="str">
        <f t="shared" si="34"/>
        <v>2</v>
      </c>
      <c r="F1109" s="16" t="str">
        <f t="shared" si="35"/>
        <v>21</v>
      </c>
      <c r="G1109" s="18">
        <v>213</v>
      </c>
      <c r="H1109" s="19" t="s">
        <v>425</v>
      </c>
      <c r="I1109" s="20">
        <v>14050</v>
      </c>
      <c r="J1109" s="20">
        <v>0</v>
      </c>
      <c r="K1109" s="20">
        <v>14050</v>
      </c>
      <c r="L1109" s="20">
        <v>13815.53</v>
      </c>
      <c r="M1109" s="20">
        <v>13815.53</v>
      </c>
      <c r="N1109" s="20">
        <v>6273.48</v>
      </c>
      <c r="O1109" s="20">
        <v>5659.19</v>
      </c>
    </row>
    <row r="1110" spans="1:15" x14ac:dyDescent="0.25">
      <c r="A1110" s="14" t="str">
        <f>MID(Tabla1[[#This Row],[Org 2]],1,2)</f>
        <v>10</v>
      </c>
      <c r="B1110" s="22" t="s">
        <v>145</v>
      </c>
      <c r="C1110" s="22" t="s">
        <v>123</v>
      </c>
      <c r="D1110" s="15" t="str">
        <f>VLOOKUP(Tabla1[[#This Row],[Prog.]],Hoja2!B:C,2,FALSE)</f>
        <v>Centro de programas juveniles</v>
      </c>
      <c r="E1110" s="16" t="str">
        <f t="shared" si="34"/>
        <v>2</v>
      </c>
      <c r="F1110" s="16" t="str">
        <f t="shared" si="35"/>
        <v>22</v>
      </c>
      <c r="G1110" s="18">
        <v>22100</v>
      </c>
      <c r="H1110" s="19" t="s">
        <v>429</v>
      </c>
      <c r="I1110" s="20">
        <v>50000</v>
      </c>
      <c r="J1110" s="20">
        <v>0</v>
      </c>
      <c r="K1110" s="20">
        <v>50000</v>
      </c>
      <c r="L1110" s="20">
        <v>42500</v>
      </c>
      <c r="M1110" s="20">
        <v>42500</v>
      </c>
      <c r="N1110" s="20">
        <v>21453.72</v>
      </c>
      <c r="O1110" s="20">
        <v>21453.72</v>
      </c>
    </row>
    <row r="1111" spans="1:15" x14ac:dyDescent="0.25">
      <c r="A1111" s="14" t="str">
        <f>MID(Tabla1[[#This Row],[Org 2]],1,2)</f>
        <v>10</v>
      </c>
      <c r="B1111" s="22" t="s">
        <v>145</v>
      </c>
      <c r="C1111" s="22" t="s">
        <v>123</v>
      </c>
      <c r="D1111" s="15" t="str">
        <f>VLOOKUP(Tabla1[[#This Row],[Prog.]],Hoja2!B:C,2,FALSE)</f>
        <v>Centro de programas juveniles</v>
      </c>
      <c r="E1111" s="16" t="str">
        <f t="shared" si="34"/>
        <v>2</v>
      </c>
      <c r="F1111" s="16" t="str">
        <f t="shared" si="35"/>
        <v>22</v>
      </c>
      <c r="G1111" s="18">
        <v>22613</v>
      </c>
      <c r="H1111" s="19" t="s">
        <v>632</v>
      </c>
      <c r="I1111" s="20">
        <v>79500</v>
      </c>
      <c r="J1111" s="20">
        <v>0</v>
      </c>
      <c r="K1111" s="20">
        <v>79500</v>
      </c>
      <c r="L1111" s="20">
        <v>14463.65</v>
      </c>
      <c r="M1111" s="20">
        <v>14463.65</v>
      </c>
      <c r="N1111" s="20">
        <v>7166.01</v>
      </c>
      <c r="O1111" s="20">
        <v>7166.01</v>
      </c>
    </row>
    <row r="1112" spans="1:15" x14ac:dyDescent="0.25">
      <c r="A1112" s="14" t="str">
        <f>MID(Tabla1[[#This Row],[Org 2]],1,2)</f>
        <v>10</v>
      </c>
      <c r="B1112" s="22" t="s">
        <v>145</v>
      </c>
      <c r="C1112" s="22" t="s">
        <v>123</v>
      </c>
      <c r="D1112" s="15" t="str">
        <f>VLOOKUP(Tabla1[[#This Row],[Prog.]],Hoja2!B:C,2,FALSE)</f>
        <v>Centro de programas juveniles</v>
      </c>
      <c r="E1112" s="16" t="str">
        <f t="shared" si="34"/>
        <v>2</v>
      </c>
      <c r="F1112" s="16" t="str">
        <f t="shared" si="35"/>
        <v>22</v>
      </c>
      <c r="G1112" s="18">
        <v>22615</v>
      </c>
      <c r="H1112" s="19" t="s">
        <v>633</v>
      </c>
      <c r="I1112" s="20">
        <v>10000</v>
      </c>
      <c r="J1112" s="20">
        <v>0</v>
      </c>
      <c r="K1112" s="20">
        <v>10000</v>
      </c>
      <c r="L1112" s="20">
        <v>4053.56</v>
      </c>
      <c r="M1112" s="20">
        <v>4053.56</v>
      </c>
      <c r="N1112" s="20">
        <v>2420.06</v>
      </c>
      <c r="O1112" s="20">
        <v>2420.06</v>
      </c>
    </row>
    <row r="1113" spans="1:15" x14ac:dyDescent="0.25">
      <c r="A1113" s="14" t="str">
        <f>MID(Tabla1[[#This Row],[Org 2]],1,2)</f>
        <v>10</v>
      </c>
      <c r="B1113" s="22" t="s">
        <v>145</v>
      </c>
      <c r="C1113" s="22" t="s">
        <v>123</v>
      </c>
      <c r="D1113" s="15" t="str">
        <f>VLOOKUP(Tabla1[[#This Row],[Prog.]],Hoja2!B:C,2,FALSE)</f>
        <v>Centro de programas juveniles</v>
      </c>
      <c r="E1113" s="16" t="str">
        <f t="shared" si="34"/>
        <v>2</v>
      </c>
      <c r="F1113" s="16" t="str">
        <f t="shared" si="35"/>
        <v>22</v>
      </c>
      <c r="G1113" s="18">
        <v>22699</v>
      </c>
      <c r="H1113" s="19" t="s">
        <v>437</v>
      </c>
      <c r="I1113" s="20">
        <v>3500</v>
      </c>
      <c r="J1113" s="20">
        <v>0</v>
      </c>
      <c r="K1113" s="20">
        <v>3500</v>
      </c>
      <c r="L1113" s="20">
        <v>4925.6899999999996</v>
      </c>
      <c r="M1113" s="20">
        <v>4925.6899999999996</v>
      </c>
      <c r="N1113" s="20">
        <v>2763.64</v>
      </c>
      <c r="O1113" s="20">
        <v>2763.64</v>
      </c>
    </row>
    <row r="1114" spans="1:15" x14ac:dyDescent="0.25">
      <c r="A1114" s="14" t="str">
        <f>MID(Tabla1[[#This Row],[Org 2]],1,2)</f>
        <v>10</v>
      </c>
      <c r="B1114" s="22" t="s">
        <v>145</v>
      </c>
      <c r="C1114" s="22" t="s">
        <v>123</v>
      </c>
      <c r="D1114" s="15" t="str">
        <f>VLOOKUP(Tabla1[[#This Row],[Prog.]],Hoja2!B:C,2,FALSE)</f>
        <v>Centro de programas juveniles</v>
      </c>
      <c r="E1114" s="16" t="str">
        <f t="shared" si="34"/>
        <v>2</v>
      </c>
      <c r="F1114" s="16" t="str">
        <f t="shared" si="35"/>
        <v>22</v>
      </c>
      <c r="G1114" s="18">
        <v>22700</v>
      </c>
      <c r="H1114" s="19" t="s">
        <v>438</v>
      </c>
      <c r="I1114" s="20">
        <v>58800</v>
      </c>
      <c r="J1114" s="20">
        <v>0</v>
      </c>
      <c r="K1114" s="20">
        <v>58800</v>
      </c>
      <c r="L1114" s="20">
        <v>58723.72</v>
      </c>
      <c r="M1114" s="20">
        <v>58723.72</v>
      </c>
      <c r="N1114" s="20">
        <v>34255.480000000003</v>
      </c>
      <c r="O1114" s="20">
        <v>29361.84</v>
      </c>
    </row>
    <row r="1115" spans="1:15" x14ac:dyDescent="0.25">
      <c r="A1115" s="14" t="str">
        <f>MID(Tabla1[[#This Row],[Org 2]],1,2)</f>
        <v>10</v>
      </c>
      <c r="B1115" s="22" t="s">
        <v>145</v>
      </c>
      <c r="C1115" s="22" t="s">
        <v>123</v>
      </c>
      <c r="D1115" s="15" t="str">
        <f>VLOOKUP(Tabla1[[#This Row],[Prog.]],Hoja2!B:C,2,FALSE)</f>
        <v>Centro de programas juveniles</v>
      </c>
      <c r="E1115" s="16" t="str">
        <f t="shared" si="34"/>
        <v>2</v>
      </c>
      <c r="F1115" s="16" t="str">
        <f t="shared" si="35"/>
        <v>22</v>
      </c>
      <c r="G1115" s="18">
        <v>22799</v>
      </c>
      <c r="H1115" s="19" t="s">
        <v>440</v>
      </c>
      <c r="I1115" s="20">
        <v>887472</v>
      </c>
      <c r="J1115" s="20">
        <v>0</v>
      </c>
      <c r="K1115" s="20">
        <v>887472</v>
      </c>
      <c r="L1115" s="20">
        <v>851032.54</v>
      </c>
      <c r="M1115" s="20">
        <v>851032.54</v>
      </c>
      <c r="N1115" s="20">
        <v>482477.08</v>
      </c>
      <c r="O1115" s="20">
        <v>433966.84</v>
      </c>
    </row>
    <row r="1116" spans="1:15" x14ac:dyDescent="0.25">
      <c r="A1116" s="14" t="str">
        <f>MID(Tabla1[[#This Row],[Org 2]],1,2)</f>
        <v>10</v>
      </c>
      <c r="B1116" s="22" t="s">
        <v>145</v>
      </c>
      <c r="C1116" s="22" t="s">
        <v>123</v>
      </c>
      <c r="D1116" s="15" t="str">
        <f>VLOOKUP(Tabla1[[#This Row],[Prog.]],Hoja2!B:C,2,FALSE)</f>
        <v>Centro de programas juveniles</v>
      </c>
      <c r="E1116" s="16" t="str">
        <f t="shared" si="34"/>
        <v>4</v>
      </c>
      <c r="F1116" s="16" t="str">
        <f t="shared" si="35"/>
        <v>48</v>
      </c>
      <c r="G1116" s="18">
        <v>48000</v>
      </c>
      <c r="H1116" s="19" t="s">
        <v>568</v>
      </c>
      <c r="I1116" s="20">
        <v>131065</v>
      </c>
      <c r="J1116" s="20">
        <v>0</v>
      </c>
      <c r="K1116" s="20">
        <v>131065</v>
      </c>
      <c r="L1116" s="20">
        <v>126325</v>
      </c>
      <c r="M1116" s="20">
        <v>126325</v>
      </c>
      <c r="N1116" s="20">
        <v>126325</v>
      </c>
      <c r="O1116" s="20">
        <v>126325</v>
      </c>
    </row>
    <row r="1117" spans="1:15" x14ac:dyDescent="0.25">
      <c r="A1117" s="14" t="str">
        <f>MID(Tabla1[[#This Row],[Org 2]],1,2)</f>
        <v>10</v>
      </c>
      <c r="B1117" s="22" t="s">
        <v>145</v>
      </c>
      <c r="C1117" s="22" t="s">
        <v>123</v>
      </c>
      <c r="D1117" s="15" t="str">
        <f>VLOOKUP(Tabla1[[#This Row],[Prog.]],Hoja2!B:C,2,FALSE)</f>
        <v>Centro de programas juveniles</v>
      </c>
      <c r="E1117" s="16" t="str">
        <f t="shared" si="34"/>
        <v>4</v>
      </c>
      <c r="F1117" s="16" t="str">
        <f t="shared" si="35"/>
        <v>48</v>
      </c>
      <c r="G1117" s="18">
        <v>48926</v>
      </c>
      <c r="H1117" s="19" t="s">
        <v>634</v>
      </c>
      <c r="I1117" s="20">
        <v>0</v>
      </c>
      <c r="J1117" s="20">
        <v>0</v>
      </c>
      <c r="K1117" s="20">
        <v>0</v>
      </c>
      <c r="L1117" s="20">
        <v>58500</v>
      </c>
      <c r="M1117" s="20">
        <v>58500</v>
      </c>
      <c r="N1117" s="20">
        <v>58500</v>
      </c>
      <c r="O1117" s="20">
        <v>58500</v>
      </c>
    </row>
    <row r="1118" spans="1:15" x14ac:dyDescent="0.25">
      <c r="A1118" s="14" t="str">
        <f>MID(Tabla1[[#This Row],[Org 2]],1,2)</f>
        <v>10</v>
      </c>
      <c r="B1118" s="22" t="s">
        <v>145</v>
      </c>
      <c r="C1118" s="22" t="s">
        <v>123</v>
      </c>
      <c r="D1118" s="15" t="str">
        <f>VLOOKUP(Tabla1[[#This Row],[Prog.]],Hoja2!B:C,2,FALSE)</f>
        <v>Centro de programas juveniles</v>
      </c>
      <c r="E1118" s="16" t="str">
        <f t="shared" si="34"/>
        <v>4</v>
      </c>
      <c r="F1118" s="16" t="str">
        <f t="shared" si="35"/>
        <v>48</v>
      </c>
      <c r="G1118" s="18">
        <v>48927</v>
      </c>
      <c r="H1118" s="19" t="s">
        <v>635</v>
      </c>
      <c r="I1118" s="20">
        <v>6500</v>
      </c>
      <c r="J1118" s="20">
        <v>0</v>
      </c>
      <c r="K1118" s="20">
        <v>6500</v>
      </c>
      <c r="L1118" s="20">
        <v>6500</v>
      </c>
      <c r="M1118" s="20">
        <v>6500</v>
      </c>
      <c r="N1118" s="20">
        <v>0</v>
      </c>
      <c r="O1118" s="20">
        <v>0</v>
      </c>
    </row>
    <row r="1119" spans="1:15" x14ac:dyDescent="0.25">
      <c r="A1119" s="14" t="str">
        <f>MID(Tabla1[[#This Row],[Org 2]],1,2)</f>
        <v>10</v>
      </c>
      <c r="B1119" s="22" t="s">
        <v>145</v>
      </c>
      <c r="C1119" s="22" t="s">
        <v>123</v>
      </c>
      <c r="D1119" s="15" t="str">
        <f>VLOOKUP(Tabla1[[#This Row],[Prog.]],Hoja2!B:C,2,FALSE)</f>
        <v>Centro de programas juveniles</v>
      </c>
      <c r="E1119" s="16" t="str">
        <f t="shared" si="34"/>
        <v>4</v>
      </c>
      <c r="F1119" s="16" t="str">
        <f t="shared" si="35"/>
        <v>48</v>
      </c>
      <c r="G1119" s="18">
        <v>48997</v>
      </c>
      <c r="H1119" s="19" t="s">
        <v>636</v>
      </c>
      <c r="I1119" s="20">
        <v>7500</v>
      </c>
      <c r="J1119" s="20">
        <v>0</v>
      </c>
      <c r="K1119" s="20">
        <v>7500</v>
      </c>
      <c r="L1119" s="20">
        <v>0</v>
      </c>
      <c r="M1119" s="20">
        <v>0</v>
      </c>
      <c r="N1119" s="20">
        <v>0</v>
      </c>
      <c r="O1119" s="20">
        <v>0</v>
      </c>
    </row>
    <row r="1120" spans="1:15" x14ac:dyDescent="0.25">
      <c r="A1120" s="14" t="str">
        <f>MID(Tabla1[[#This Row],[Org 2]],1,2)</f>
        <v>10</v>
      </c>
      <c r="B1120" s="22" t="s">
        <v>145</v>
      </c>
      <c r="C1120" s="22" t="s">
        <v>123</v>
      </c>
      <c r="D1120" s="15" t="str">
        <f>VLOOKUP(Tabla1[[#This Row],[Prog.]],Hoja2!B:C,2,FALSE)</f>
        <v>Centro de programas juveniles</v>
      </c>
      <c r="E1120" s="16" t="str">
        <f t="shared" si="34"/>
        <v>4</v>
      </c>
      <c r="F1120" s="16" t="str">
        <f t="shared" si="35"/>
        <v>48</v>
      </c>
      <c r="G1120" s="18">
        <v>48999</v>
      </c>
      <c r="H1120" s="19" t="s">
        <v>486</v>
      </c>
      <c r="I1120" s="20">
        <v>58500</v>
      </c>
      <c r="J1120" s="20">
        <v>0</v>
      </c>
      <c r="K1120" s="20">
        <v>58500</v>
      </c>
      <c r="L1120" s="20">
        <v>0</v>
      </c>
      <c r="M1120" s="20">
        <v>0</v>
      </c>
      <c r="N1120" s="20">
        <v>0</v>
      </c>
      <c r="O1120" s="20">
        <v>0</v>
      </c>
    </row>
    <row r="1121" spans="1:15" x14ac:dyDescent="0.25">
      <c r="A1121" s="14" t="str">
        <f>MID(Tabla1[[#This Row],[Org 2]],1,2)</f>
        <v>10</v>
      </c>
      <c r="B1121" s="22" t="s">
        <v>145</v>
      </c>
      <c r="C1121" s="22" t="s">
        <v>123</v>
      </c>
      <c r="D1121" s="15" t="str">
        <f>VLOOKUP(Tabla1[[#This Row],[Prog.]],Hoja2!B:C,2,FALSE)</f>
        <v>Centro de programas juveniles</v>
      </c>
      <c r="E1121" s="16" t="str">
        <f t="shared" si="34"/>
        <v>6</v>
      </c>
      <c r="F1121" s="16" t="str">
        <f t="shared" si="35"/>
        <v>62</v>
      </c>
      <c r="G1121" s="18">
        <v>622</v>
      </c>
      <c r="H1121" s="19" t="s">
        <v>510</v>
      </c>
      <c r="I1121" s="20">
        <v>20000</v>
      </c>
      <c r="J1121" s="20">
        <v>0</v>
      </c>
      <c r="K1121" s="20">
        <v>20000</v>
      </c>
      <c r="L1121" s="20">
        <v>20000</v>
      </c>
      <c r="M1121" s="20">
        <v>0</v>
      </c>
      <c r="N1121" s="20">
        <v>0</v>
      </c>
      <c r="O1121" s="20">
        <v>0</v>
      </c>
    </row>
    <row r="1122" spans="1:15" x14ac:dyDescent="0.25">
      <c r="A1122" s="14" t="str">
        <f>MID(Tabla1[[#This Row],[Org 2]],1,2)</f>
        <v>10</v>
      </c>
      <c r="B1122" s="22" t="s">
        <v>145</v>
      </c>
      <c r="C1122" s="22" t="s">
        <v>124</v>
      </c>
      <c r="D1122" s="15" t="str">
        <f>VLOOKUP(Tabla1[[#This Row],[Prog.]],Hoja2!B:C,2,FALSE)</f>
        <v>Políticas de igualdad</v>
      </c>
      <c r="E1122" s="16" t="str">
        <f t="shared" si="34"/>
        <v>1</v>
      </c>
      <c r="F1122" s="16" t="str">
        <f t="shared" si="35"/>
        <v>12</v>
      </c>
      <c r="G1122" s="18">
        <v>12000</v>
      </c>
      <c r="H1122" s="19" t="s">
        <v>411</v>
      </c>
      <c r="I1122" s="20">
        <v>36175</v>
      </c>
      <c r="J1122" s="20">
        <v>0</v>
      </c>
      <c r="K1122" s="20">
        <v>36175</v>
      </c>
      <c r="L1122" s="20">
        <v>19000</v>
      </c>
      <c r="M1122" s="20">
        <v>19000</v>
      </c>
      <c r="N1122" s="20">
        <v>11953.97</v>
      </c>
      <c r="O1122" s="20">
        <v>11953.97</v>
      </c>
    </row>
    <row r="1123" spans="1:15" x14ac:dyDescent="0.25">
      <c r="A1123" s="14" t="str">
        <f>MID(Tabla1[[#This Row],[Org 2]],1,2)</f>
        <v>10</v>
      </c>
      <c r="B1123" s="22" t="s">
        <v>145</v>
      </c>
      <c r="C1123" s="22" t="s">
        <v>124</v>
      </c>
      <c r="D1123" s="15" t="str">
        <f>VLOOKUP(Tabla1[[#This Row],[Prog.]],Hoja2!B:C,2,FALSE)</f>
        <v>Políticas de igualdad</v>
      </c>
      <c r="E1123" s="16" t="str">
        <f t="shared" si="34"/>
        <v>1</v>
      </c>
      <c r="F1123" s="16" t="str">
        <f t="shared" si="35"/>
        <v>12</v>
      </c>
      <c r="G1123" s="18">
        <v>12001</v>
      </c>
      <c r="H1123" s="19" t="s">
        <v>412</v>
      </c>
      <c r="I1123" s="20">
        <v>47716</v>
      </c>
      <c r="J1123" s="20">
        <v>0</v>
      </c>
      <c r="K1123" s="20">
        <v>47716</v>
      </c>
      <c r="L1123" s="20">
        <v>54900.27</v>
      </c>
      <c r="M1123" s="20">
        <v>54900.27</v>
      </c>
      <c r="N1123" s="20">
        <v>19167.560000000001</v>
      </c>
      <c r="O1123" s="20">
        <v>19167.560000000001</v>
      </c>
    </row>
    <row r="1124" spans="1:15" x14ac:dyDescent="0.25">
      <c r="A1124" s="14" t="str">
        <f>MID(Tabla1[[#This Row],[Org 2]],1,2)</f>
        <v>10</v>
      </c>
      <c r="B1124" s="22" t="s">
        <v>145</v>
      </c>
      <c r="C1124" s="22" t="s">
        <v>124</v>
      </c>
      <c r="D1124" s="15" t="str">
        <f>VLOOKUP(Tabla1[[#This Row],[Prog.]],Hoja2!B:C,2,FALSE)</f>
        <v>Políticas de igualdad</v>
      </c>
      <c r="E1124" s="16" t="str">
        <f t="shared" si="34"/>
        <v>1</v>
      </c>
      <c r="F1124" s="16" t="str">
        <f t="shared" si="35"/>
        <v>12</v>
      </c>
      <c r="G1124" s="18">
        <v>12003</v>
      </c>
      <c r="H1124" s="19" t="s">
        <v>413</v>
      </c>
      <c r="I1124" s="20">
        <v>0</v>
      </c>
      <c r="J1124" s="20">
        <v>0</v>
      </c>
      <c r="K1124" s="20">
        <v>0</v>
      </c>
      <c r="L1124" s="20">
        <v>13000</v>
      </c>
      <c r="M1124" s="20">
        <v>13000</v>
      </c>
      <c r="N1124" s="20">
        <v>7983.46</v>
      </c>
      <c r="O1124" s="20">
        <v>7983.46</v>
      </c>
    </row>
    <row r="1125" spans="1:15" x14ac:dyDescent="0.25">
      <c r="A1125" s="14" t="str">
        <f>MID(Tabla1[[#This Row],[Org 2]],1,2)</f>
        <v>10</v>
      </c>
      <c r="B1125" s="22" t="s">
        <v>145</v>
      </c>
      <c r="C1125" s="22" t="s">
        <v>124</v>
      </c>
      <c r="D1125" s="15" t="str">
        <f>VLOOKUP(Tabla1[[#This Row],[Prog.]],Hoja2!B:C,2,FALSE)</f>
        <v>Políticas de igualdad</v>
      </c>
      <c r="E1125" s="16" t="str">
        <f t="shared" si="34"/>
        <v>1</v>
      </c>
      <c r="F1125" s="16" t="str">
        <f t="shared" si="35"/>
        <v>12</v>
      </c>
      <c r="G1125" s="18">
        <v>12004</v>
      </c>
      <c r="H1125" s="19" t="s">
        <v>414</v>
      </c>
      <c r="I1125" s="20">
        <v>20651</v>
      </c>
      <c r="J1125" s="20">
        <v>0</v>
      </c>
      <c r="K1125" s="20">
        <v>20651</v>
      </c>
      <c r="L1125" s="20">
        <v>22454</v>
      </c>
      <c r="M1125" s="20">
        <v>22454</v>
      </c>
      <c r="N1125" s="20">
        <v>9383.77</v>
      </c>
      <c r="O1125" s="20">
        <v>9383.77</v>
      </c>
    </row>
    <row r="1126" spans="1:15" x14ac:dyDescent="0.25">
      <c r="A1126" s="14" t="str">
        <f>MID(Tabla1[[#This Row],[Org 2]],1,2)</f>
        <v>10</v>
      </c>
      <c r="B1126" s="22" t="s">
        <v>145</v>
      </c>
      <c r="C1126" s="22" t="s">
        <v>124</v>
      </c>
      <c r="D1126" s="15" t="str">
        <f>VLOOKUP(Tabla1[[#This Row],[Prog.]],Hoja2!B:C,2,FALSE)</f>
        <v>Políticas de igualdad</v>
      </c>
      <c r="E1126" s="16" t="str">
        <f t="shared" si="34"/>
        <v>1</v>
      </c>
      <c r="F1126" s="16" t="str">
        <f t="shared" si="35"/>
        <v>12</v>
      </c>
      <c r="G1126" s="18">
        <v>12006</v>
      </c>
      <c r="H1126" s="19" t="s">
        <v>415</v>
      </c>
      <c r="I1126" s="20">
        <v>8174</v>
      </c>
      <c r="J1126" s="20">
        <v>0</v>
      </c>
      <c r="K1126" s="20">
        <v>8174</v>
      </c>
      <c r="L1126" s="20">
        <v>7000</v>
      </c>
      <c r="M1126" s="20">
        <v>7000</v>
      </c>
      <c r="N1126" s="20">
        <v>5335.89</v>
      </c>
      <c r="O1126" s="20">
        <v>5335.89</v>
      </c>
    </row>
    <row r="1127" spans="1:15" x14ac:dyDescent="0.25">
      <c r="A1127" s="14" t="str">
        <f>MID(Tabla1[[#This Row],[Org 2]],1,2)</f>
        <v>10</v>
      </c>
      <c r="B1127" s="22" t="s">
        <v>145</v>
      </c>
      <c r="C1127" s="22" t="s">
        <v>124</v>
      </c>
      <c r="D1127" s="15" t="str">
        <f>VLOOKUP(Tabla1[[#This Row],[Prog.]],Hoja2!B:C,2,FALSE)</f>
        <v>Políticas de igualdad</v>
      </c>
      <c r="E1127" s="16" t="str">
        <f t="shared" si="34"/>
        <v>1</v>
      </c>
      <c r="F1127" s="16" t="str">
        <f t="shared" si="35"/>
        <v>12</v>
      </c>
      <c r="G1127" s="18">
        <v>12100</v>
      </c>
      <c r="H1127" s="19" t="s">
        <v>416</v>
      </c>
      <c r="I1127" s="20">
        <v>56443</v>
      </c>
      <c r="J1127" s="20">
        <v>0</v>
      </c>
      <c r="K1127" s="20">
        <v>56443</v>
      </c>
      <c r="L1127" s="20">
        <v>40998.54</v>
      </c>
      <c r="M1127" s="20">
        <v>40998.54</v>
      </c>
      <c r="N1127" s="20">
        <v>27734.33</v>
      </c>
      <c r="O1127" s="20">
        <v>27734.33</v>
      </c>
    </row>
    <row r="1128" spans="1:15" x14ac:dyDescent="0.25">
      <c r="A1128" s="14" t="str">
        <f>MID(Tabla1[[#This Row],[Org 2]],1,2)</f>
        <v>10</v>
      </c>
      <c r="B1128" s="22" t="s">
        <v>145</v>
      </c>
      <c r="C1128" s="22" t="s">
        <v>124</v>
      </c>
      <c r="D1128" s="15" t="str">
        <f>VLOOKUP(Tabla1[[#This Row],[Prog.]],Hoja2!B:C,2,FALSE)</f>
        <v>Políticas de igualdad</v>
      </c>
      <c r="E1128" s="16" t="str">
        <f t="shared" si="34"/>
        <v>1</v>
      </c>
      <c r="F1128" s="16" t="str">
        <f t="shared" si="35"/>
        <v>12</v>
      </c>
      <c r="G1128" s="18">
        <v>12101</v>
      </c>
      <c r="H1128" s="19" t="s">
        <v>417</v>
      </c>
      <c r="I1128" s="20">
        <v>142080</v>
      </c>
      <c r="J1128" s="20">
        <v>0</v>
      </c>
      <c r="K1128" s="20">
        <v>142080</v>
      </c>
      <c r="L1128" s="20">
        <v>87852.3</v>
      </c>
      <c r="M1128" s="20">
        <v>87852.3</v>
      </c>
      <c r="N1128" s="20">
        <v>66600.75</v>
      </c>
      <c r="O1128" s="20">
        <v>66600.75</v>
      </c>
    </row>
    <row r="1129" spans="1:15" x14ac:dyDescent="0.25">
      <c r="A1129" s="14" t="str">
        <f>MID(Tabla1[[#This Row],[Org 2]],1,2)</f>
        <v>10</v>
      </c>
      <c r="B1129" s="22" t="s">
        <v>145</v>
      </c>
      <c r="C1129" s="22" t="s">
        <v>124</v>
      </c>
      <c r="D1129" s="15" t="str">
        <f>VLOOKUP(Tabla1[[#This Row],[Prog.]],Hoja2!B:C,2,FALSE)</f>
        <v>Políticas de igualdad</v>
      </c>
      <c r="E1129" s="16" t="str">
        <f t="shared" si="34"/>
        <v>1</v>
      </c>
      <c r="F1129" s="16" t="str">
        <f t="shared" si="35"/>
        <v>12</v>
      </c>
      <c r="G1129" s="18">
        <v>12103</v>
      </c>
      <c r="H1129" s="19" t="s">
        <v>418</v>
      </c>
      <c r="I1129" s="20">
        <v>1467</v>
      </c>
      <c r="J1129" s="20">
        <v>0</v>
      </c>
      <c r="K1129" s="20">
        <v>1467</v>
      </c>
      <c r="L1129" s="20">
        <v>4935.2</v>
      </c>
      <c r="M1129" s="20">
        <v>4935.2</v>
      </c>
      <c r="N1129" s="20">
        <v>2761.53</v>
      </c>
      <c r="O1129" s="20">
        <v>2761.53</v>
      </c>
    </row>
    <row r="1130" spans="1:15" x14ac:dyDescent="0.25">
      <c r="A1130" s="14" t="str">
        <f>MID(Tabla1[[#This Row],[Org 2]],1,2)</f>
        <v>10</v>
      </c>
      <c r="B1130" s="22" t="s">
        <v>145</v>
      </c>
      <c r="C1130" s="22" t="s">
        <v>124</v>
      </c>
      <c r="D1130" s="15" t="str">
        <f>VLOOKUP(Tabla1[[#This Row],[Prog.]],Hoja2!B:C,2,FALSE)</f>
        <v>Políticas de igualdad</v>
      </c>
      <c r="E1130" s="16" t="str">
        <f t="shared" si="34"/>
        <v>1</v>
      </c>
      <c r="F1130" s="16" t="str">
        <f t="shared" si="35"/>
        <v>13</v>
      </c>
      <c r="G1130" s="18">
        <v>13000</v>
      </c>
      <c r="H1130" s="19" t="s">
        <v>410</v>
      </c>
      <c r="I1130" s="20">
        <v>32668</v>
      </c>
      <c r="J1130" s="20">
        <v>0</v>
      </c>
      <c r="K1130" s="20">
        <v>32668</v>
      </c>
      <c r="L1130" s="20">
        <v>5000</v>
      </c>
      <c r="M1130" s="20">
        <v>5000</v>
      </c>
      <c r="N1130" s="20">
        <v>4048.91</v>
      </c>
      <c r="O1130" s="20">
        <v>4048.91</v>
      </c>
    </row>
    <row r="1131" spans="1:15" x14ac:dyDescent="0.25">
      <c r="A1131" s="14" t="str">
        <f>MID(Tabla1[[#This Row],[Org 2]],1,2)</f>
        <v>10</v>
      </c>
      <c r="B1131" s="22" t="s">
        <v>145</v>
      </c>
      <c r="C1131" s="22" t="s">
        <v>124</v>
      </c>
      <c r="D1131" s="15" t="str">
        <f>VLOOKUP(Tabla1[[#This Row],[Prog.]],Hoja2!B:C,2,FALSE)</f>
        <v>Políticas de igualdad</v>
      </c>
      <c r="E1131" s="16" t="str">
        <f t="shared" si="34"/>
        <v>1</v>
      </c>
      <c r="F1131" s="16" t="str">
        <f t="shared" si="35"/>
        <v>13</v>
      </c>
      <c r="G1131" s="18">
        <v>13002</v>
      </c>
      <c r="H1131" s="19" t="s">
        <v>419</v>
      </c>
      <c r="I1131" s="20">
        <v>27948</v>
      </c>
      <c r="J1131" s="20">
        <v>0</v>
      </c>
      <c r="K1131" s="20">
        <v>27948</v>
      </c>
      <c r="L1131" s="20">
        <v>51135.199999999997</v>
      </c>
      <c r="M1131" s="20">
        <v>51135.199999999997</v>
      </c>
      <c r="N1131" s="20">
        <v>34683.47</v>
      </c>
      <c r="O1131" s="20">
        <v>34683.47</v>
      </c>
    </row>
    <row r="1132" spans="1:15" x14ac:dyDescent="0.25">
      <c r="A1132" s="14" t="str">
        <f>MID(Tabla1[[#This Row],[Org 2]],1,2)</f>
        <v>10</v>
      </c>
      <c r="B1132" s="22" t="s">
        <v>145</v>
      </c>
      <c r="C1132" s="22" t="s">
        <v>124</v>
      </c>
      <c r="D1132" s="15" t="str">
        <f>VLOOKUP(Tabla1[[#This Row],[Prog.]],Hoja2!B:C,2,FALSE)</f>
        <v>Políticas de igualdad</v>
      </c>
      <c r="E1132" s="16" t="str">
        <f t="shared" si="34"/>
        <v>2</v>
      </c>
      <c r="F1132" s="16" t="str">
        <f t="shared" si="35"/>
        <v>20</v>
      </c>
      <c r="G1132" s="18">
        <v>203</v>
      </c>
      <c r="H1132" s="19" t="s">
        <v>422</v>
      </c>
      <c r="I1132" s="20">
        <v>2231</v>
      </c>
      <c r="J1132" s="20">
        <v>0</v>
      </c>
      <c r="K1132" s="20">
        <v>2231</v>
      </c>
      <c r="L1132" s="20">
        <v>1859</v>
      </c>
      <c r="M1132" s="20">
        <v>1859</v>
      </c>
      <c r="N1132" s="20">
        <v>608.51</v>
      </c>
      <c r="O1132" s="20">
        <v>478.13</v>
      </c>
    </row>
    <row r="1133" spans="1:15" x14ac:dyDescent="0.25">
      <c r="A1133" s="14" t="str">
        <f>MID(Tabla1[[#This Row],[Org 2]],1,2)</f>
        <v>10</v>
      </c>
      <c r="B1133" s="22" t="s">
        <v>145</v>
      </c>
      <c r="C1133" s="22" t="s">
        <v>124</v>
      </c>
      <c r="D1133" s="15" t="str">
        <f>VLOOKUP(Tabla1[[#This Row],[Prog.]],Hoja2!B:C,2,FALSE)</f>
        <v>Políticas de igualdad</v>
      </c>
      <c r="E1133" s="16" t="str">
        <f t="shared" si="34"/>
        <v>2</v>
      </c>
      <c r="F1133" s="16" t="str">
        <f t="shared" si="35"/>
        <v>21</v>
      </c>
      <c r="G1133" s="18">
        <v>212</v>
      </c>
      <c r="H1133" s="19" t="s">
        <v>424</v>
      </c>
      <c r="I1133" s="20">
        <v>2500</v>
      </c>
      <c r="J1133" s="20">
        <v>0</v>
      </c>
      <c r="K1133" s="20">
        <v>2500</v>
      </c>
      <c r="L1133" s="20">
        <v>2134.0100000000002</v>
      </c>
      <c r="M1133" s="20">
        <v>262.67</v>
      </c>
      <c r="N1133" s="20">
        <v>262.67</v>
      </c>
      <c r="O1133" s="20">
        <v>262.67</v>
      </c>
    </row>
    <row r="1134" spans="1:15" x14ac:dyDescent="0.25">
      <c r="A1134" s="14" t="str">
        <f>MID(Tabla1[[#This Row],[Org 2]],1,2)</f>
        <v>10</v>
      </c>
      <c r="B1134" s="22" t="s">
        <v>145</v>
      </c>
      <c r="C1134" s="22" t="s">
        <v>124</v>
      </c>
      <c r="D1134" s="15" t="str">
        <f>VLOOKUP(Tabla1[[#This Row],[Prog.]],Hoja2!B:C,2,FALSE)</f>
        <v>Políticas de igualdad</v>
      </c>
      <c r="E1134" s="16" t="str">
        <f t="shared" si="34"/>
        <v>2</v>
      </c>
      <c r="F1134" s="16" t="str">
        <f t="shared" si="35"/>
        <v>21</v>
      </c>
      <c r="G1134" s="18">
        <v>213</v>
      </c>
      <c r="H1134" s="19" t="s">
        <v>425</v>
      </c>
      <c r="I1134" s="20">
        <v>4138</v>
      </c>
      <c r="J1134" s="20">
        <v>0</v>
      </c>
      <c r="K1134" s="20">
        <v>4138</v>
      </c>
      <c r="L1134" s="20">
        <v>3455.28</v>
      </c>
      <c r="M1134" s="20">
        <v>3455.28</v>
      </c>
      <c r="N1134" s="20">
        <v>1905.7</v>
      </c>
      <c r="O1134" s="20">
        <v>1771.44</v>
      </c>
    </row>
    <row r="1135" spans="1:15" x14ac:dyDescent="0.25">
      <c r="A1135" s="14" t="str">
        <f>MID(Tabla1[[#This Row],[Org 2]],1,2)</f>
        <v>10</v>
      </c>
      <c r="B1135" s="22" t="s">
        <v>145</v>
      </c>
      <c r="C1135" s="22" t="s">
        <v>124</v>
      </c>
      <c r="D1135" s="15" t="str">
        <f>VLOOKUP(Tabla1[[#This Row],[Prog.]],Hoja2!B:C,2,FALSE)</f>
        <v>Políticas de igualdad</v>
      </c>
      <c r="E1135" s="16" t="str">
        <f t="shared" si="34"/>
        <v>2</v>
      </c>
      <c r="F1135" s="16" t="str">
        <f t="shared" si="35"/>
        <v>22</v>
      </c>
      <c r="G1135" s="18">
        <v>22100</v>
      </c>
      <c r="H1135" s="19" t="s">
        <v>429</v>
      </c>
      <c r="I1135" s="20">
        <v>4000</v>
      </c>
      <c r="J1135" s="20">
        <v>0</v>
      </c>
      <c r="K1135" s="20">
        <v>4000</v>
      </c>
      <c r="L1135" s="20">
        <v>4000</v>
      </c>
      <c r="M1135" s="20">
        <v>4000</v>
      </c>
      <c r="N1135" s="20">
        <v>1563.83</v>
      </c>
      <c r="O1135" s="20">
        <v>1563.83</v>
      </c>
    </row>
    <row r="1136" spans="1:15" x14ac:dyDescent="0.25">
      <c r="A1136" s="14" t="str">
        <f>MID(Tabla1[[#This Row],[Org 2]],1,2)</f>
        <v>10</v>
      </c>
      <c r="B1136" s="22" t="s">
        <v>145</v>
      </c>
      <c r="C1136" s="22" t="s">
        <v>124</v>
      </c>
      <c r="D1136" s="15" t="str">
        <f>VLOOKUP(Tabla1[[#This Row],[Prog.]],Hoja2!B:C,2,FALSE)</f>
        <v>Políticas de igualdad</v>
      </c>
      <c r="E1136" s="16" t="str">
        <f t="shared" si="34"/>
        <v>2</v>
      </c>
      <c r="F1136" s="16" t="str">
        <f t="shared" si="35"/>
        <v>22</v>
      </c>
      <c r="G1136" s="18">
        <v>22102</v>
      </c>
      <c r="H1136" s="19" t="s">
        <v>508</v>
      </c>
      <c r="I1136" s="20">
        <v>5500</v>
      </c>
      <c r="J1136" s="20">
        <v>0</v>
      </c>
      <c r="K1136" s="20">
        <v>5500</v>
      </c>
      <c r="L1136" s="20">
        <v>4200</v>
      </c>
      <c r="M1136" s="20">
        <v>4200</v>
      </c>
      <c r="N1136" s="20">
        <v>2375.66</v>
      </c>
      <c r="O1136" s="20">
        <v>2375.66</v>
      </c>
    </row>
    <row r="1137" spans="1:15" x14ac:dyDescent="0.25">
      <c r="A1137" s="14" t="str">
        <f>MID(Tabla1[[#This Row],[Org 2]],1,2)</f>
        <v>10</v>
      </c>
      <c r="B1137" s="22" t="s">
        <v>145</v>
      </c>
      <c r="C1137" s="22" t="s">
        <v>124</v>
      </c>
      <c r="D1137" s="15" t="str">
        <f>VLOOKUP(Tabla1[[#This Row],[Prog.]],Hoja2!B:C,2,FALSE)</f>
        <v>Políticas de igualdad</v>
      </c>
      <c r="E1137" s="16" t="str">
        <f t="shared" si="34"/>
        <v>2</v>
      </c>
      <c r="F1137" s="16" t="str">
        <f t="shared" si="35"/>
        <v>22</v>
      </c>
      <c r="G1137" s="18">
        <v>22611</v>
      </c>
      <c r="H1137" s="19" t="s">
        <v>637</v>
      </c>
      <c r="I1137" s="20">
        <v>50000</v>
      </c>
      <c r="J1137" s="20">
        <v>0</v>
      </c>
      <c r="K1137" s="20">
        <v>50000</v>
      </c>
      <c r="L1137" s="20">
        <v>29687.37</v>
      </c>
      <c r="M1137" s="20">
        <v>29687.37</v>
      </c>
      <c r="N1137" s="20">
        <v>19941.759999999998</v>
      </c>
      <c r="O1137" s="20">
        <v>19620.509999999998</v>
      </c>
    </row>
    <row r="1138" spans="1:15" x14ac:dyDescent="0.25">
      <c r="A1138" s="14" t="str">
        <f>MID(Tabla1[[#This Row],[Org 2]],1,2)</f>
        <v>10</v>
      </c>
      <c r="B1138" s="22" t="s">
        <v>145</v>
      </c>
      <c r="C1138" s="22" t="s">
        <v>124</v>
      </c>
      <c r="D1138" s="15" t="str">
        <f>VLOOKUP(Tabla1[[#This Row],[Prog.]],Hoja2!B:C,2,FALSE)</f>
        <v>Políticas de igualdad</v>
      </c>
      <c r="E1138" s="16" t="str">
        <f t="shared" si="34"/>
        <v>2</v>
      </c>
      <c r="F1138" s="16" t="str">
        <f t="shared" si="35"/>
        <v>22</v>
      </c>
      <c r="G1138" s="18">
        <v>22619</v>
      </c>
      <c r="H1138" s="19" t="s">
        <v>638</v>
      </c>
      <c r="I1138" s="20">
        <v>5900</v>
      </c>
      <c r="J1138" s="20">
        <v>0</v>
      </c>
      <c r="K1138" s="20">
        <v>5900</v>
      </c>
      <c r="L1138" s="20">
        <v>0</v>
      </c>
      <c r="M1138" s="20">
        <v>0</v>
      </c>
      <c r="N1138" s="20">
        <v>0</v>
      </c>
      <c r="O1138" s="20">
        <v>0</v>
      </c>
    </row>
    <row r="1139" spans="1:15" x14ac:dyDescent="0.25">
      <c r="A1139" s="14" t="str">
        <f>MID(Tabla1[[#This Row],[Org 2]],1,2)</f>
        <v>10</v>
      </c>
      <c r="B1139" s="22" t="s">
        <v>145</v>
      </c>
      <c r="C1139" s="22" t="s">
        <v>124</v>
      </c>
      <c r="D1139" s="15" t="str">
        <f>VLOOKUP(Tabla1[[#This Row],[Prog.]],Hoja2!B:C,2,FALSE)</f>
        <v>Políticas de igualdad</v>
      </c>
      <c r="E1139" s="16" t="str">
        <f t="shared" si="34"/>
        <v>2</v>
      </c>
      <c r="F1139" s="16" t="str">
        <f t="shared" si="35"/>
        <v>22</v>
      </c>
      <c r="G1139" s="18">
        <v>22620</v>
      </c>
      <c r="H1139" s="19" t="s">
        <v>639</v>
      </c>
      <c r="I1139" s="20">
        <v>75000</v>
      </c>
      <c r="J1139" s="20">
        <v>0</v>
      </c>
      <c r="K1139" s="20">
        <v>75000</v>
      </c>
      <c r="L1139" s="20">
        <v>68407.95</v>
      </c>
      <c r="M1139" s="20">
        <v>51094.400000000001</v>
      </c>
      <c r="N1139" s="20">
        <v>49473.48</v>
      </c>
      <c r="O1139" s="20">
        <v>49473.48</v>
      </c>
    </row>
    <row r="1140" spans="1:15" x14ac:dyDescent="0.25">
      <c r="A1140" s="14" t="str">
        <f>MID(Tabla1[[#This Row],[Org 2]],1,2)</f>
        <v>10</v>
      </c>
      <c r="B1140" s="22" t="s">
        <v>145</v>
      </c>
      <c r="C1140" s="22" t="s">
        <v>124</v>
      </c>
      <c r="D1140" s="15" t="str">
        <f>VLOOKUP(Tabla1[[#This Row],[Prog.]],Hoja2!B:C,2,FALSE)</f>
        <v>Políticas de igualdad</v>
      </c>
      <c r="E1140" s="16" t="str">
        <f t="shared" si="34"/>
        <v>2</v>
      </c>
      <c r="F1140" s="16" t="str">
        <f t="shared" si="35"/>
        <v>22</v>
      </c>
      <c r="G1140" s="18">
        <v>22621</v>
      </c>
      <c r="H1140" s="19" t="s">
        <v>640</v>
      </c>
      <c r="I1140" s="20">
        <v>20000</v>
      </c>
      <c r="J1140" s="20">
        <v>0</v>
      </c>
      <c r="K1140" s="20">
        <v>20000</v>
      </c>
      <c r="L1140" s="20">
        <v>2738.15</v>
      </c>
      <c r="M1140" s="20">
        <v>2738.15</v>
      </c>
      <c r="N1140" s="20">
        <v>2124.15</v>
      </c>
      <c r="O1140" s="20">
        <v>2124.15</v>
      </c>
    </row>
    <row r="1141" spans="1:15" x14ac:dyDescent="0.25">
      <c r="A1141" s="14" t="str">
        <f>MID(Tabla1[[#This Row],[Org 2]],1,2)</f>
        <v>10</v>
      </c>
      <c r="B1141" s="22" t="s">
        <v>145</v>
      </c>
      <c r="C1141" s="22" t="s">
        <v>124</v>
      </c>
      <c r="D1141" s="15" t="str">
        <f>VLOOKUP(Tabla1[[#This Row],[Prog.]],Hoja2!B:C,2,FALSE)</f>
        <v>Políticas de igualdad</v>
      </c>
      <c r="E1141" s="16" t="str">
        <f t="shared" si="34"/>
        <v>2</v>
      </c>
      <c r="F1141" s="16" t="str">
        <f t="shared" si="35"/>
        <v>22</v>
      </c>
      <c r="G1141" s="18">
        <v>22699</v>
      </c>
      <c r="H1141" s="19" t="s">
        <v>437</v>
      </c>
      <c r="I1141" s="20">
        <v>0</v>
      </c>
      <c r="J1141" s="20">
        <v>0</v>
      </c>
      <c r="K1141" s="20">
        <v>0</v>
      </c>
      <c r="L1141" s="20">
        <v>913.31</v>
      </c>
      <c r="M1141" s="20">
        <v>913.31</v>
      </c>
      <c r="N1141" s="20">
        <v>0</v>
      </c>
      <c r="O1141" s="20">
        <v>0</v>
      </c>
    </row>
    <row r="1142" spans="1:15" x14ac:dyDescent="0.25">
      <c r="A1142" s="14" t="str">
        <f>MID(Tabla1[[#This Row],[Org 2]],1,2)</f>
        <v>10</v>
      </c>
      <c r="B1142" s="22" t="s">
        <v>145</v>
      </c>
      <c r="C1142" s="22" t="s">
        <v>124</v>
      </c>
      <c r="D1142" s="15" t="str">
        <f>VLOOKUP(Tabla1[[#This Row],[Prog.]],Hoja2!B:C,2,FALSE)</f>
        <v>Políticas de igualdad</v>
      </c>
      <c r="E1142" s="16" t="str">
        <f t="shared" si="34"/>
        <v>2</v>
      </c>
      <c r="F1142" s="16" t="str">
        <f t="shared" si="35"/>
        <v>22</v>
      </c>
      <c r="G1142" s="18">
        <v>22700</v>
      </c>
      <c r="H1142" s="19" t="s">
        <v>438</v>
      </c>
      <c r="I1142" s="20">
        <v>6515</v>
      </c>
      <c r="J1142" s="20">
        <v>0</v>
      </c>
      <c r="K1142" s="20">
        <v>6515</v>
      </c>
      <c r="L1142" s="20">
        <v>6611.44</v>
      </c>
      <c r="M1142" s="20">
        <v>6611.44</v>
      </c>
      <c r="N1142" s="20">
        <v>3257.34</v>
      </c>
      <c r="O1142" s="20">
        <v>3257.34</v>
      </c>
    </row>
    <row r="1143" spans="1:15" x14ac:dyDescent="0.25">
      <c r="A1143" s="14" t="str">
        <f>MID(Tabla1[[#This Row],[Org 2]],1,2)</f>
        <v>10</v>
      </c>
      <c r="B1143" s="22" t="s">
        <v>145</v>
      </c>
      <c r="C1143" s="22" t="s">
        <v>124</v>
      </c>
      <c r="D1143" s="15" t="str">
        <f>VLOOKUP(Tabla1[[#This Row],[Prog.]],Hoja2!B:C,2,FALSE)</f>
        <v>Políticas de igualdad</v>
      </c>
      <c r="E1143" s="16" t="str">
        <f t="shared" si="34"/>
        <v>2</v>
      </c>
      <c r="F1143" s="16" t="str">
        <f t="shared" si="35"/>
        <v>22</v>
      </c>
      <c r="G1143" s="18">
        <v>22706</v>
      </c>
      <c r="H1143" s="19" t="s">
        <v>439</v>
      </c>
      <c r="I1143" s="20">
        <v>18000</v>
      </c>
      <c r="J1143" s="20">
        <v>0</v>
      </c>
      <c r="K1143" s="20">
        <v>18000</v>
      </c>
      <c r="L1143" s="20">
        <v>0</v>
      </c>
      <c r="M1143" s="20">
        <v>0</v>
      </c>
      <c r="N1143" s="20">
        <v>0</v>
      </c>
      <c r="O1143" s="20">
        <v>0</v>
      </c>
    </row>
    <row r="1144" spans="1:15" x14ac:dyDescent="0.25">
      <c r="A1144" s="14" t="str">
        <f>MID(Tabla1[[#This Row],[Org 2]],1,2)</f>
        <v>10</v>
      </c>
      <c r="B1144" s="22" t="s">
        <v>145</v>
      </c>
      <c r="C1144" s="22" t="s">
        <v>124</v>
      </c>
      <c r="D1144" s="15" t="str">
        <f>VLOOKUP(Tabla1[[#This Row],[Prog.]],Hoja2!B:C,2,FALSE)</f>
        <v>Políticas de igualdad</v>
      </c>
      <c r="E1144" s="16" t="str">
        <f t="shared" si="34"/>
        <v>2</v>
      </c>
      <c r="F1144" s="16" t="str">
        <f t="shared" si="35"/>
        <v>22</v>
      </c>
      <c r="G1144" s="18">
        <v>22799</v>
      </c>
      <c r="H1144" s="19" t="s">
        <v>440</v>
      </c>
      <c r="I1144" s="20">
        <v>217406</v>
      </c>
      <c r="J1144" s="20">
        <v>0</v>
      </c>
      <c r="K1144" s="20">
        <v>217406</v>
      </c>
      <c r="L1144" s="20">
        <v>177612.52</v>
      </c>
      <c r="M1144" s="20">
        <v>177612.52</v>
      </c>
      <c r="N1144" s="20">
        <v>70034.100000000006</v>
      </c>
      <c r="O1144" s="20">
        <v>66986.350000000006</v>
      </c>
    </row>
    <row r="1145" spans="1:15" x14ac:dyDescent="0.25">
      <c r="A1145" s="14" t="str">
        <f>MID(Tabla1[[#This Row],[Org 2]],1,2)</f>
        <v>10</v>
      </c>
      <c r="B1145" s="22" t="s">
        <v>145</v>
      </c>
      <c r="C1145" s="22" t="s">
        <v>124</v>
      </c>
      <c r="D1145" s="15" t="str">
        <f>VLOOKUP(Tabla1[[#This Row],[Prog.]],Hoja2!B:C,2,FALSE)</f>
        <v>Políticas de igualdad</v>
      </c>
      <c r="E1145" s="16" t="str">
        <f t="shared" si="34"/>
        <v>2</v>
      </c>
      <c r="F1145" s="16" t="str">
        <f t="shared" si="35"/>
        <v>23</v>
      </c>
      <c r="G1145" s="18">
        <v>23020</v>
      </c>
      <c r="H1145" s="19" t="s">
        <v>441</v>
      </c>
      <c r="I1145" s="20">
        <v>500</v>
      </c>
      <c r="J1145" s="20">
        <v>0</v>
      </c>
      <c r="K1145" s="20">
        <v>500</v>
      </c>
      <c r="L1145" s="20">
        <v>0</v>
      </c>
      <c r="M1145" s="20">
        <v>0</v>
      </c>
      <c r="N1145" s="20">
        <v>0</v>
      </c>
      <c r="O1145" s="20">
        <v>0</v>
      </c>
    </row>
    <row r="1146" spans="1:15" x14ac:dyDescent="0.25">
      <c r="A1146" s="14" t="str">
        <f>MID(Tabla1[[#This Row],[Org 2]],1,2)</f>
        <v>10</v>
      </c>
      <c r="B1146" s="22" t="s">
        <v>145</v>
      </c>
      <c r="C1146" s="22" t="s">
        <v>124</v>
      </c>
      <c r="D1146" s="15" t="str">
        <f>VLOOKUP(Tabla1[[#This Row],[Prog.]],Hoja2!B:C,2,FALSE)</f>
        <v>Políticas de igualdad</v>
      </c>
      <c r="E1146" s="16" t="str">
        <f t="shared" si="34"/>
        <v>2</v>
      </c>
      <c r="F1146" s="16" t="str">
        <f t="shared" si="35"/>
        <v>23</v>
      </c>
      <c r="G1146" s="18">
        <v>23120</v>
      </c>
      <c r="H1146" s="19" t="s">
        <v>442</v>
      </c>
      <c r="I1146" s="20">
        <v>500</v>
      </c>
      <c r="J1146" s="20">
        <v>0</v>
      </c>
      <c r="K1146" s="20">
        <v>500</v>
      </c>
      <c r="L1146" s="20">
        <v>0</v>
      </c>
      <c r="M1146" s="20">
        <v>0</v>
      </c>
      <c r="N1146" s="20">
        <v>0</v>
      </c>
      <c r="O1146" s="20">
        <v>0</v>
      </c>
    </row>
    <row r="1147" spans="1:15" x14ac:dyDescent="0.25">
      <c r="A1147" s="14" t="str">
        <f>MID(Tabla1[[#This Row],[Org 2]],1,2)</f>
        <v>10</v>
      </c>
      <c r="B1147" s="22" t="s">
        <v>145</v>
      </c>
      <c r="C1147" s="22" t="s">
        <v>124</v>
      </c>
      <c r="D1147" s="15" t="str">
        <f>VLOOKUP(Tabla1[[#This Row],[Prog.]],Hoja2!B:C,2,FALSE)</f>
        <v>Políticas de igualdad</v>
      </c>
      <c r="E1147" s="16" t="str">
        <f t="shared" si="34"/>
        <v>4</v>
      </c>
      <c r="F1147" s="16" t="str">
        <f t="shared" si="35"/>
        <v>48</v>
      </c>
      <c r="G1147" s="18">
        <v>48000</v>
      </c>
      <c r="H1147" s="19" t="s">
        <v>568</v>
      </c>
      <c r="I1147" s="20">
        <v>42500</v>
      </c>
      <c r="J1147" s="20">
        <v>0</v>
      </c>
      <c r="K1147" s="20">
        <v>42500</v>
      </c>
      <c r="L1147" s="20">
        <v>44134.42</v>
      </c>
      <c r="M1147" s="20">
        <v>44134.42</v>
      </c>
      <c r="N1147" s="20">
        <v>44134.42</v>
      </c>
      <c r="O1147" s="20">
        <v>44134.42</v>
      </c>
    </row>
    <row r="1148" spans="1:15" x14ac:dyDescent="0.25">
      <c r="A1148" s="14" t="str">
        <f>MID(Tabla1[[#This Row],[Org 2]],1,2)</f>
        <v>10</v>
      </c>
      <c r="B1148" s="22" t="s">
        <v>145</v>
      </c>
      <c r="C1148" s="22" t="s">
        <v>124</v>
      </c>
      <c r="D1148" s="15" t="str">
        <f>VLOOKUP(Tabla1[[#This Row],[Prog.]],Hoja2!B:C,2,FALSE)</f>
        <v>Políticas de igualdad</v>
      </c>
      <c r="E1148" s="16" t="str">
        <f t="shared" si="34"/>
        <v>4</v>
      </c>
      <c r="F1148" s="16" t="str">
        <f t="shared" si="35"/>
        <v>48</v>
      </c>
      <c r="G1148" s="18">
        <v>48931</v>
      </c>
      <c r="H1148" s="19" t="s">
        <v>641</v>
      </c>
      <c r="I1148" s="20">
        <v>6100</v>
      </c>
      <c r="J1148" s="20">
        <v>0</v>
      </c>
      <c r="K1148" s="20">
        <v>6100</v>
      </c>
      <c r="L1148" s="20">
        <v>0</v>
      </c>
      <c r="M1148" s="20">
        <v>0</v>
      </c>
      <c r="N1148" s="20">
        <v>0</v>
      </c>
      <c r="O1148" s="20">
        <v>0</v>
      </c>
    </row>
    <row r="1149" spans="1:15" x14ac:dyDescent="0.25">
      <c r="A1149" s="14" t="str">
        <f>MID(Tabla1[[#This Row],[Org 2]],1,2)</f>
        <v>10</v>
      </c>
      <c r="B1149" s="22" t="s">
        <v>145</v>
      </c>
      <c r="C1149" s="22" t="s">
        <v>124</v>
      </c>
      <c r="D1149" s="15" t="str">
        <f>VLOOKUP(Tabla1[[#This Row],[Prog.]],Hoja2!B:C,2,FALSE)</f>
        <v>Políticas de igualdad</v>
      </c>
      <c r="E1149" s="16" t="str">
        <f t="shared" si="34"/>
        <v>4</v>
      </c>
      <c r="F1149" s="16" t="str">
        <f t="shared" si="35"/>
        <v>48</v>
      </c>
      <c r="G1149" s="18">
        <v>48934</v>
      </c>
      <c r="H1149" s="19" t="s">
        <v>642</v>
      </c>
      <c r="I1149" s="20">
        <v>36500</v>
      </c>
      <c r="J1149" s="20">
        <v>0</v>
      </c>
      <c r="K1149" s="20">
        <v>36500</v>
      </c>
      <c r="L1149" s="20">
        <v>0</v>
      </c>
      <c r="M1149" s="20">
        <v>0</v>
      </c>
      <c r="N1149" s="20">
        <v>0</v>
      </c>
      <c r="O1149" s="20">
        <v>0</v>
      </c>
    </row>
    <row r="1150" spans="1:15" x14ac:dyDescent="0.25">
      <c r="A1150" s="14" t="str">
        <f>MID(Tabla1[[#This Row],[Org 2]],1,2)</f>
        <v>10</v>
      </c>
      <c r="B1150" s="22" t="s">
        <v>145</v>
      </c>
      <c r="C1150" s="22" t="s">
        <v>124</v>
      </c>
      <c r="D1150" s="15" t="str">
        <f>VLOOKUP(Tabla1[[#This Row],[Prog.]],Hoja2!B:C,2,FALSE)</f>
        <v>Políticas de igualdad</v>
      </c>
      <c r="E1150" s="16" t="str">
        <f t="shared" si="34"/>
        <v>4</v>
      </c>
      <c r="F1150" s="16" t="str">
        <f t="shared" si="35"/>
        <v>48</v>
      </c>
      <c r="G1150" s="18">
        <v>48938</v>
      </c>
      <c r="H1150" s="19" t="s">
        <v>643</v>
      </c>
      <c r="I1150" s="20">
        <v>5000</v>
      </c>
      <c r="J1150" s="20">
        <v>0</v>
      </c>
      <c r="K1150" s="20">
        <v>5000</v>
      </c>
      <c r="L1150" s="20">
        <v>5000</v>
      </c>
      <c r="M1150" s="20">
        <v>5000</v>
      </c>
      <c r="N1150" s="20">
        <v>5000</v>
      </c>
      <c r="O1150" s="20">
        <v>0</v>
      </c>
    </row>
    <row r="1151" spans="1:15" x14ac:dyDescent="0.25">
      <c r="A1151" s="14" t="str">
        <f>MID(Tabla1[[#This Row],[Org 2]],1,2)</f>
        <v>10</v>
      </c>
      <c r="B1151" s="22" t="s">
        <v>145</v>
      </c>
      <c r="C1151" s="22" t="s">
        <v>124</v>
      </c>
      <c r="D1151" s="15" t="str">
        <f>VLOOKUP(Tabla1[[#This Row],[Prog.]],Hoja2!B:C,2,FALSE)</f>
        <v>Políticas de igualdad</v>
      </c>
      <c r="E1151" s="16" t="str">
        <f t="shared" si="34"/>
        <v>4</v>
      </c>
      <c r="F1151" s="16" t="str">
        <f t="shared" si="35"/>
        <v>48</v>
      </c>
      <c r="G1151" s="18">
        <v>48939</v>
      </c>
      <c r="H1151" s="19" t="s">
        <v>644</v>
      </c>
      <c r="I1151" s="20">
        <v>3000</v>
      </c>
      <c r="J1151" s="20">
        <v>0</v>
      </c>
      <c r="K1151" s="20">
        <v>3000</v>
      </c>
      <c r="L1151" s="20">
        <v>3000</v>
      </c>
      <c r="M1151" s="20">
        <v>3000</v>
      </c>
      <c r="N1151" s="20">
        <v>3000</v>
      </c>
      <c r="O1151" s="20">
        <v>3000</v>
      </c>
    </row>
    <row r="1152" spans="1:15" x14ac:dyDescent="0.25">
      <c r="A1152" s="14" t="str">
        <f>MID(Tabla1[[#This Row],[Org 2]],1,2)</f>
        <v>10</v>
      </c>
      <c r="B1152" s="22" t="s">
        <v>145</v>
      </c>
      <c r="C1152" s="22" t="s">
        <v>124</v>
      </c>
      <c r="D1152" s="15" t="str">
        <f>VLOOKUP(Tabla1[[#This Row],[Prog.]],Hoja2!B:C,2,FALSE)</f>
        <v>Políticas de igualdad</v>
      </c>
      <c r="E1152" s="16" t="str">
        <f t="shared" si="34"/>
        <v>4</v>
      </c>
      <c r="F1152" s="16" t="str">
        <f t="shared" si="35"/>
        <v>48</v>
      </c>
      <c r="G1152" s="18">
        <v>48941</v>
      </c>
      <c r="H1152" s="19" t="s">
        <v>645</v>
      </c>
      <c r="I1152" s="20">
        <v>3500</v>
      </c>
      <c r="J1152" s="20">
        <v>0</v>
      </c>
      <c r="K1152" s="20">
        <v>3500</v>
      </c>
      <c r="L1152" s="20">
        <v>3500</v>
      </c>
      <c r="M1152" s="20">
        <v>3500</v>
      </c>
      <c r="N1152" s="20">
        <v>3500</v>
      </c>
      <c r="O1152" s="20">
        <v>0</v>
      </c>
    </row>
    <row r="1153" spans="1:15" x14ac:dyDescent="0.25">
      <c r="A1153" s="14" t="str">
        <f>MID(Tabla1[[#This Row],[Org 2]],1,2)</f>
        <v>10</v>
      </c>
      <c r="B1153" s="22" t="s">
        <v>145</v>
      </c>
      <c r="C1153" s="22" t="s">
        <v>124</v>
      </c>
      <c r="D1153" s="15" t="str">
        <f>VLOOKUP(Tabla1[[#This Row],[Prog.]],Hoja2!B:C,2,FALSE)</f>
        <v>Políticas de igualdad</v>
      </c>
      <c r="E1153" s="16" t="str">
        <f t="shared" si="34"/>
        <v>4</v>
      </c>
      <c r="F1153" s="16" t="str">
        <f t="shared" si="35"/>
        <v>48</v>
      </c>
      <c r="G1153" s="18">
        <v>48973</v>
      </c>
      <c r="H1153" s="19" t="s">
        <v>646</v>
      </c>
      <c r="I1153" s="20">
        <v>10000</v>
      </c>
      <c r="J1153" s="20">
        <v>0</v>
      </c>
      <c r="K1153" s="20">
        <v>10000</v>
      </c>
      <c r="L1153" s="20">
        <v>10000</v>
      </c>
      <c r="M1153" s="20">
        <v>10000</v>
      </c>
      <c r="N1153" s="20">
        <v>10000</v>
      </c>
      <c r="O1153" s="20">
        <v>0</v>
      </c>
    </row>
    <row r="1154" spans="1:15" x14ac:dyDescent="0.25">
      <c r="A1154" s="14" t="str">
        <f>MID(Tabla1[[#This Row],[Org 2]],1,2)</f>
        <v>10</v>
      </c>
      <c r="B1154" s="22" t="s">
        <v>145</v>
      </c>
      <c r="C1154" s="22" t="s">
        <v>124</v>
      </c>
      <c r="D1154" s="15" t="str">
        <f>VLOOKUP(Tabla1[[#This Row],[Prog.]],Hoja2!B:C,2,FALSE)</f>
        <v>Políticas de igualdad</v>
      </c>
      <c r="E1154" s="16" t="str">
        <f t="shared" ref="E1154:E1217" si="36">LEFT(G1154,1)</f>
        <v>4</v>
      </c>
      <c r="F1154" s="16" t="str">
        <f t="shared" ref="F1154:F1217" si="37">LEFT(G1154,2)</f>
        <v>48</v>
      </c>
      <c r="G1154" s="18">
        <v>48981</v>
      </c>
      <c r="H1154" s="19" t="s">
        <v>647</v>
      </c>
      <c r="I1154" s="20">
        <v>12000</v>
      </c>
      <c r="J1154" s="20">
        <v>0</v>
      </c>
      <c r="K1154" s="20">
        <v>12000</v>
      </c>
      <c r="L1154" s="20">
        <v>12000</v>
      </c>
      <c r="M1154" s="20">
        <v>12000</v>
      </c>
      <c r="N1154" s="20">
        <v>12000</v>
      </c>
      <c r="O1154" s="20">
        <v>12000</v>
      </c>
    </row>
    <row r="1155" spans="1:15" x14ac:dyDescent="0.25">
      <c r="A1155" s="14" t="str">
        <f>MID(Tabla1[[#This Row],[Org 2]],1,2)</f>
        <v>10</v>
      </c>
      <c r="B1155" s="22" t="s">
        <v>145</v>
      </c>
      <c r="C1155" s="22" t="s">
        <v>124</v>
      </c>
      <c r="D1155" s="15" t="str">
        <f>VLOOKUP(Tabla1[[#This Row],[Prog.]],Hoja2!B:C,2,FALSE)</f>
        <v>Políticas de igualdad</v>
      </c>
      <c r="E1155" s="16" t="str">
        <f t="shared" si="36"/>
        <v>4</v>
      </c>
      <c r="F1155" s="16" t="str">
        <f t="shared" si="37"/>
        <v>48</v>
      </c>
      <c r="G1155" s="18">
        <v>48999</v>
      </c>
      <c r="H1155" s="19" t="s">
        <v>486</v>
      </c>
      <c r="I1155" s="20">
        <v>41900</v>
      </c>
      <c r="J1155" s="20">
        <v>0</v>
      </c>
      <c r="K1155" s="20">
        <v>41900</v>
      </c>
      <c r="L1155" s="20">
        <v>28350</v>
      </c>
      <c r="M1155" s="20">
        <v>28350</v>
      </c>
      <c r="N1155" s="20">
        <v>17350</v>
      </c>
      <c r="O1155" s="20">
        <v>17350</v>
      </c>
    </row>
    <row r="1156" spans="1:15" x14ac:dyDescent="0.25">
      <c r="A1156" s="14" t="str">
        <f>MID(Tabla1[[#This Row],[Org 2]],1,2)</f>
        <v>10</v>
      </c>
      <c r="B1156" s="22" t="s">
        <v>145</v>
      </c>
      <c r="C1156" s="22" t="s">
        <v>149</v>
      </c>
      <c r="D1156" s="15" t="str">
        <f>VLOOKUP(Tabla1[[#This Row],[Prog.]],Hoja2!B:C,2,FALSE)</f>
        <v>Formación para el empleo</v>
      </c>
      <c r="E1156" s="16" t="str">
        <f t="shared" si="36"/>
        <v>1</v>
      </c>
      <c r="F1156" s="16" t="str">
        <f t="shared" si="37"/>
        <v>12</v>
      </c>
      <c r="G1156" s="18">
        <v>12003</v>
      </c>
      <c r="H1156" s="19" t="s">
        <v>413</v>
      </c>
      <c r="I1156" s="20">
        <v>12182</v>
      </c>
      <c r="J1156" s="20">
        <v>0</v>
      </c>
      <c r="K1156" s="20">
        <v>12182</v>
      </c>
      <c r="L1156" s="20">
        <v>10000</v>
      </c>
      <c r="M1156" s="20">
        <v>10000</v>
      </c>
      <c r="N1156" s="20">
        <v>7983.46</v>
      </c>
      <c r="O1156" s="20">
        <v>7983.46</v>
      </c>
    </row>
    <row r="1157" spans="1:15" x14ac:dyDescent="0.25">
      <c r="A1157" s="14" t="str">
        <f>MID(Tabla1[[#This Row],[Org 2]],1,2)</f>
        <v>10</v>
      </c>
      <c r="B1157" s="22" t="s">
        <v>145</v>
      </c>
      <c r="C1157" s="22" t="s">
        <v>149</v>
      </c>
      <c r="D1157" s="15" t="str">
        <f>VLOOKUP(Tabla1[[#This Row],[Prog.]],Hoja2!B:C,2,FALSE)</f>
        <v>Formación para el empleo</v>
      </c>
      <c r="E1157" s="16" t="str">
        <f t="shared" si="36"/>
        <v>1</v>
      </c>
      <c r="F1157" s="16" t="str">
        <f t="shared" si="37"/>
        <v>12</v>
      </c>
      <c r="G1157" s="18">
        <v>12006</v>
      </c>
      <c r="H1157" s="19" t="s">
        <v>415</v>
      </c>
      <c r="I1157" s="20">
        <v>5349</v>
      </c>
      <c r="J1157" s="20">
        <v>0</v>
      </c>
      <c r="K1157" s="20">
        <v>5349</v>
      </c>
      <c r="L1157" s="20">
        <v>4600</v>
      </c>
      <c r="M1157" s="20">
        <v>4600</v>
      </c>
      <c r="N1157" s="20">
        <v>3505.56</v>
      </c>
      <c r="O1157" s="20">
        <v>3505.56</v>
      </c>
    </row>
    <row r="1158" spans="1:15" x14ac:dyDescent="0.25">
      <c r="A1158" s="14" t="str">
        <f>MID(Tabla1[[#This Row],[Org 2]],1,2)</f>
        <v>10</v>
      </c>
      <c r="B1158" s="22" t="s">
        <v>145</v>
      </c>
      <c r="C1158" s="22" t="s">
        <v>149</v>
      </c>
      <c r="D1158" s="15" t="str">
        <f>VLOOKUP(Tabla1[[#This Row],[Prog.]],Hoja2!B:C,2,FALSE)</f>
        <v>Formación para el empleo</v>
      </c>
      <c r="E1158" s="16" t="str">
        <f t="shared" si="36"/>
        <v>1</v>
      </c>
      <c r="F1158" s="16" t="str">
        <f t="shared" si="37"/>
        <v>12</v>
      </c>
      <c r="G1158" s="18">
        <v>12100</v>
      </c>
      <c r="H1158" s="19" t="s">
        <v>416</v>
      </c>
      <c r="I1158" s="20">
        <v>7586</v>
      </c>
      <c r="J1158" s="20">
        <v>0</v>
      </c>
      <c r="K1158" s="20">
        <v>7586</v>
      </c>
      <c r="L1158" s="20">
        <v>8000</v>
      </c>
      <c r="M1158" s="20">
        <v>8000</v>
      </c>
      <c r="N1158" s="20">
        <v>4950.09</v>
      </c>
      <c r="O1158" s="20">
        <v>4950.09</v>
      </c>
    </row>
    <row r="1159" spans="1:15" x14ac:dyDescent="0.25">
      <c r="A1159" s="14" t="str">
        <f>MID(Tabla1[[#This Row],[Org 2]],1,2)</f>
        <v>10</v>
      </c>
      <c r="B1159" s="22" t="s">
        <v>145</v>
      </c>
      <c r="C1159" s="22" t="s">
        <v>149</v>
      </c>
      <c r="D1159" s="15" t="str">
        <f>VLOOKUP(Tabla1[[#This Row],[Prog.]],Hoja2!B:C,2,FALSE)</f>
        <v>Formación para el empleo</v>
      </c>
      <c r="E1159" s="16" t="str">
        <f t="shared" si="36"/>
        <v>1</v>
      </c>
      <c r="F1159" s="16" t="str">
        <f t="shared" si="37"/>
        <v>12</v>
      </c>
      <c r="G1159" s="18">
        <v>12101</v>
      </c>
      <c r="H1159" s="19" t="s">
        <v>417</v>
      </c>
      <c r="I1159" s="20">
        <v>15016</v>
      </c>
      <c r="J1159" s="20">
        <v>0</v>
      </c>
      <c r="K1159" s="20">
        <v>15016</v>
      </c>
      <c r="L1159" s="20">
        <v>12000</v>
      </c>
      <c r="M1159" s="20">
        <v>12000</v>
      </c>
      <c r="N1159" s="20">
        <v>9797.85</v>
      </c>
      <c r="O1159" s="20">
        <v>9797.85</v>
      </c>
    </row>
    <row r="1160" spans="1:15" x14ac:dyDescent="0.25">
      <c r="A1160" s="14" t="str">
        <f>MID(Tabla1[[#This Row],[Org 2]],1,2)</f>
        <v>10</v>
      </c>
      <c r="B1160" s="22" t="s">
        <v>145</v>
      </c>
      <c r="C1160" s="22" t="s">
        <v>149</v>
      </c>
      <c r="D1160" s="15" t="str">
        <f>VLOOKUP(Tabla1[[#This Row],[Prog.]],Hoja2!B:C,2,FALSE)</f>
        <v>Formación para el empleo</v>
      </c>
      <c r="E1160" s="16" t="str">
        <f t="shared" si="36"/>
        <v>1</v>
      </c>
      <c r="F1160" s="16" t="str">
        <f t="shared" si="37"/>
        <v>12</v>
      </c>
      <c r="G1160" s="18">
        <v>12103</v>
      </c>
      <c r="H1160" s="19" t="s">
        <v>418</v>
      </c>
      <c r="I1160" s="20">
        <v>2510</v>
      </c>
      <c r="J1160" s="20">
        <v>0</v>
      </c>
      <c r="K1160" s="20">
        <v>2510</v>
      </c>
      <c r="L1160" s="20">
        <v>2835.2</v>
      </c>
      <c r="M1160" s="20">
        <v>2835.2</v>
      </c>
      <c r="N1160" s="20">
        <v>1757.48</v>
      </c>
      <c r="O1160" s="20">
        <v>1757.48</v>
      </c>
    </row>
    <row r="1161" spans="1:15" x14ac:dyDescent="0.25">
      <c r="A1161" s="14" t="str">
        <f>MID(Tabla1[[#This Row],[Org 2]],1,2)</f>
        <v>10</v>
      </c>
      <c r="B1161" s="22" t="s">
        <v>145</v>
      </c>
      <c r="C1161" s="22" t="s">
        <v>149</v>
      </c>
      <c r="D1161" s="15" t="str">
        <f>VLOOKUP(Tabla1[[#This Row],[Prog.]],Hoja2!B:C,2,FALSE)</f>
        <v>Formación para el empleo</v>
      </c>
      <c r="E1161" s="16" t="str">
        <f t="shared" si="36"/>
        <v>1</v>
      </c>
      <c r="F1161" s="16" t="str">
        <f t="shared" si="37"/>
        <v>14</v>
      </c>
      <c r="G1161" s="18">
        <v>143</v>
      </c>
      <c r="H1161" s="19" t="s">
        <v>421</v>
      </c>
      <c r="I1161" s="20">
        <v>148000</v>
      </c>
      <c r="J1161" s="20">
        <v>342389.4</v>
      </c>
      <c r="K1161" s="20">
        <v>490389.4</v>
      </c>
      <c r="L1161" s="20">
        <v>421056</v>
      </c>
      <c r="M1161" s="20">
        <v>421056</v>
      </c>
      <c r="N1161" s="20">
        <v>324429.67</v>
      </c>
      <c r="O1161" s="20">
        <v>324429.67</v>
      </c>
    </row>
    <row r="1162" spans="1:15" x14ac:dyDescent="0.25">
      <c r="A1162" s="14" t="str">
        <f>MID(Tabla1[[#This Row],[Org 2]],1,2)</f>
        <v>10</v>
      </c>
      <c r="B1162" s="22" t="s">
        <v>145</v>
      </c>
      <c r="C1162" s="22" t="s">
        <v>149</v>
      </c>
      <c r="D1162" s="15" t="str">
        <f>VLOOKUP(Tabla1[[#This Row],[Prog.]],Hoja2!B:C,2,FALSE)</f>
        <v>Formación para el empleo</v>
      </c>
      <c r="E1162" s="16" t="str">
        <f t="shared" si="36"/>
        <v>2</v>
      </c>
      <c r="F1162" s="16" t="str">
        <f t="shared" si="37"/>
        <v>20</v>
      </c>
      <c r="G1162" s="18">
        <v>203</v>
      </c>
      <c r="H1162" s="19" t="s">
        <v>422</v>
      </c>
      <c r="I1162" s="20">
        <v>2935</v>
      </c>
      <c r="J1162" s="20">
        <v>0</v>
      </c>
      <c r="K1162" s="20">
        <v>2935</v>
      </c>
      <c r="L1162" s="20">
        <v>1612</v>
      </c>
      <c r="M1162" s="20">
        <v>1612</v>
      </c>
      <c r="N1162" s="20">
        <v>287.95999999999998</v>
      </c>
      <c r="O1162" s="20">
        <v>287.95999999999998</v>
      </c>
    </row>
    <row r="1163" spans="1:15" x14ac:dyDescent="0.25">
      <c r="A1163" s="14" t="str">
        <f>MID(Tabla1[[#This Row],[Org 2]],1,2)</f>
        <v>10</v>
      </c>
      <c r="B1163" s="22" t="s">
        <v>145</v>
      </c>
      <c r="C1163" s="22" t="s">
        <v>149</v>
      </c>
      <c r="D1163" s="15" t="str">
        <f>VLOOKUP(Tabla1[[#This Row],[Prog.]],Hoja2!B:C,2,FALSE)</f>
        <v>Formación para el empleo</v>
      </c>
      <c r="E1163" s="16" t="str">
        <f t="shared" si="36"/>
        <v>2</v>
      </c>
      <c r="F1163" s="16" t="str">
        <f t="shared" si="37"/>
        <v>20</v>
      </c>
      <c r="G1163" s="18">
        <v>204</v>
      </c>
      <c r="H1163" s="19" t="s">
        <v>423</v>
      </c>
      <c r="I1163" s="20">
        <v>700</v>
      </c>
      <c r="J1163" s="20">
        <v>0</v>
      </c>
      <c r="K1163" s="20">
        <v>700</v>
      </c>
      <c r="L1163" s="20">
        <v>0</v>
      </c>
      <c r="M1163" s="20">
        <v>0</v>
      </c>
      <c r="N1163" s="20">
        <v>0</v>
      </c>
      <c r="O1163" s="20">
        <v>0</v>
      </c>
    </row>
    <row r="1164" spans="1:15" x14ac:dyDescent="0.25">
      <c r="A1164" s="14" t="str">
        <f>MID(Tabla1[[#This Row],[Org 2]],1,2)</f>
        <v>10</v>
      </c>
      <c r="B1164" s="22" t="s">
        <v>145</v>
      </c>
      <c r="C1164" s="22" t="s">
        <v>149</v>
      </c>
      <c r="D1164" s="15" t="str">
        <f>VLOOKUP(Tabla1[[#This Row],[Prog.]],Hoja2!B:C,2,FALSE)</f>
        <v>Formación para el empleo</v>
      </c>
      <c r="E1164" s="16" t="str">
        <f t="shared" si="36"/>
        <v>2</v>
      </c>
      <c r="F1164" s="16" t="str">
        <f t="shared" si="37"/>
        <v>21</v>
      </c>
      <c r="G1164" s="18">
        <v>212</v>
      </c>
      <c r="H1164" s="19" t="s">
        <v>424</v>
      </c>
      <c r="I1164" s="20">
        <v>5000</v>
      </c>
      <c r="J1164" s="20">
        <v>0</v>
      </c>
      <c r="K1164" s="20">
        <v>5000</v>
      </c>
      <c r="L1164" s="20">
        <v>4500</v>
      </c>
      <c r="M1164" s="20">
        <v>3027.34</v>
      </c>
      <c r="N1164" s="20">
        <v>2674.89</v>
      </c>
      <c r="O1164" s="20">
        <v>2674.89</v>
      </c>
    </row>
    <row r="1165" spans="1:15" x14ac:dyDescent="0.25">
      <c r="A1165" s="14" t="str">
        <f>MID(Tabla1[[#This Row],[Org 2]],1,2)</f>
        <v>10</v>
      </c>
      <c r="B1165" s="22" t="s">
        <v>145</v>
      </c>
      <c r="C1165" s="22" t="s">
        <v>149</v>
      </c>
      <c r="D1165" s="15" t="str">
        <f>VLOOKUP(Tabla1[[#This Row],[Prog.]],Hoja2!B:C,2,FALSE)</f>
        <v>Formación para el empleo</v>
      </c>
      <c r="E1165" s="16" t="str">
        <f t="shared" si="36"/>
        <v>2</v>
      </c>
      <c r="F1165" s="16" t="str">
        <f t="shared" si="37"/>
        <v>21</v>
      </c>
      <c r="G1165" s="18">
        <v>213</v>
      </c>
      <c r="H1165" s="19" t="s">
        <v>425</v>
      </c>
      <c r="I1165" s="20">
        <v>8075</v>
      </c>
      <c r="J1165" s="20">
        <v>200</v>
      </c>
      <c r="K1165" s="20">
        <v>8275</v>
      </c>
      <c r="L1165" s="20">
        <v>11632.61</v>
      </c>
      <c r="M1165" s="20">
        <v>8894.93</v>
      </c>
      <c r="N1165" s="20">
        <v>6178.37</v>
      </c>
      <c r="O1165" s="20">
        <v>6178.37</v>
      </c>
    </row>
    <row r="1166" spans="1:15" x14ac:dyDescent="0.25">
      <c r="A1166" s="14" t="str">
        <f>MID(Tabla1[[#This Row],[Org 2]],1,2)</f>
        <v>10</v>
      </c>
      <c r="B1166" s="22" t="s">
        <v>145</v>
      </c>
      <c r="C1166" s="22" t="s">
        <v>149</v>
      </c>
      <c r="D1166" s="15" t="str">
        <f>VLOOKUP(Tabla1[[#This Row],[Prog.]],Hoja2!B:C,2,FALSE)</f>
        <v>Formación para el empleo</v>
      </c>
      <c r="E1166" s="16" t="str">
        <f t="shared" si="36"/>
        <v>2</v>
      </c>
      <c r="F1166" s="16" t="str">
        <f t="shared" si="37"/>
        <v>21</v>
      </c>
      <c r="G1166" s="18">
        <v>214</v>
      </c>
      <c r="H1166" s="19" t="s">
        <v>426</v>
      </c>
      <c r="I1166" s="20">
        <v>8000</v>
      </c>
      <c r="J1166" s="20">
        <v>0</v>
      </c>
      <c r="K1166" s="20">
        <v>8000</v>
      </c>
      <c r="L1166" s="20">
        <v>5000</v>
      </c>
      <c r="M1166" s="20">
        <v>0</v>
      </c>
      <c r="N1166" s="20">
        <v>0</v>
      </c>
      <c r="O1166" s="20">
        <v>0</v>
      </c>
    </row>
    <row r="1167" spans="1:15" x14ac:dyDescent="0.25">
      <c r="A1167" s="14" t="str">
        <f>MID(Tabla1[[#This Row],[Org 2]],1,2)</f>
        <v>10</v>
      </c>
      <c r="B1167" s="22" t="s">
        <v>145</v>
      </c>
      <c r="C1167" s="22" t="s">
        <v>149</v>
      </c>
      <c r="D1167" s="15" t="str">
        <f>VLOOKUP(Tabla1[[#This Row],[Prog.]],Hoja2!B:C,2,FALSE)</f>
        <v>Formación para el empleo</v>
      </c>
      <c r="E1167" s="16" t="str">
        <f t="shared" si="36"/>
        <v>2</v>
      </c>
      <c r="F1167" s="16" t="str">
        <f t="shared" si="37"/>
        <v>22</v>
      </c>
      <c r="G1167" s="18">
        <v>22001</v>
      </c>
      <c r="H1167" s="19" t="s">
        <v>428</v>
      </c>
      <c r="I1167" s="20">
        <v>0</v>
      </c>
      <c r="J1167" s="20">
        <v>3300</v>
      </c>
      <c r="K1167" s="20">
        <v>3300</v>
      </c>
      <c r="L1167" s="20">
        <v>2139.6</v>
      </c>
      <c r="M1167" s="20">
        <v>2139.6</v>
      </c>
      <c r="N1167" s="20">
        <v>2139.6</v>
      </c>
      <c r="O1167" s="20">
        <v>2139.6</v>
      </c>
    </row>
    <row r="1168" spans="1:15" x14ac:dyDescent="0.25">
      <c r="A1168" s="14" t="str">
        <f>MID(Tabla1[[#This Row],[Org 2]],1,2)</f>
        <v>10</v>
      </c>
      <c r="B1168" s="22" t="s">
        <v>145</v>
      </c>
      <c r="C1168" s="22" t="s">
        <v>149</v>
      </c>
      <c r="D1168" s="15" t="str">
        <f>VLOOKUP(Tabla1[[#This Row],[Prog.]],Hoja2!B:C,2,FALSE)</f>
        <v>Formación para el empleo</v>
      </c>
      <c r="E1168" s="16" t="str">
        <f t="shared" si="36"/>
        <v>2</v>
      </c>
      <c r="F1168" s="16" t="str">
        <f t="shared" si="37"/>
        <v>22</v>
      </c>
      <c r="G1168" s="18">
        <v>22100</v>
      </c>
      <c r="H1168" s="19" t="s">
        <v>429</v>
      </c>
      <c r="I1168" s="20">
        <v>10000</v>
      </c>
      <c r="J1168" s="20">
        <v>0</v>
      </c>
      <c r="K1168" s="20">
        <v>10000</v>
      </c>
      <c r="L1168" s="20">
        <v>10000</v>
      </c>
      <c r="M1168" s="20">
        <v>10000</v>
      </c>
      <c r="N1168" s="20">
        <v>4350.93</v>
      </c>
      <c r="O1168" s="20">
        <v>4350.93</v>
      </c>
    </row>
    <row r="1169" spans="1:15" x14ac:dyDescent="0.25">
      <c r="A1169" s="14" t="str">
        <f>MID(Tabla1[[#This Row],[Org 2]],1,2)</f>
        <v>10</v>
      </c>
      <c r="B1169" s="22" t="s">
        <v>145</v>
      </c>
      <c r="C1169" s="22" t="s">
        <v>149</v>
      </c>
      <c r="D1169" s="15" t="str">
        <f>VLOOKUP(Tabla1[[#This Row],[Prog.]],Hoja2!B:C,2,FALSE)</f>
        <v>Formación para el empleo</v>
      </c>
      <c r="E1169" s="16" t="str">
        <f t="shared" si="36"/>
        <v>2</v>
      </c>
      <c r="F1169" s="16" t="str">
        <f t="shared" si="37"/>
        <v>22</v>
      </c>
      <c r="G1169" s="18">
        <v>22102</v>
      </c>
      <c r="H1169" s="19" t="s">
        <v>508</v>
      </c>
      <c r="I1169" s="20">
        <v>15500</v>
      </c>
      <c r="J1169" s="20">
        <v>0</v>
      </c>
      <c r="K1169" s="20">
        <v>15500</v>
      </c>
      <c r="L1169" s="20">
        <v>13645.48</v>
      </c>
      <c r="M1169" s="20">
        <v>13645.48</v>
      </c>
      <c r="N1169" s="20">
        <v>13244.31</v>
      </c>
      <c r="O1169" s="20">
        <v>13244.31</v>
      </c>
    </row>
    <row r="1170" spans="1:15" x14ac:dyDescent="0.25">
      <c r="A1170" s="14" t="str">
        <f>MID(Tabla1[[#This Row],[Org 2]],1,2)</f>
        <v>10</v>
      </c>
      <c r="B1170" s="22" t="s">
        <v>145</v>
      </c>
      <c r="C1170" s="22" t="s">
        <v>149</v>
      </c>
      <c r="D1170" s="15" t="str">
        <f>VLOOKUP(Tabla1[[#This Row],[Prog.]],Hoja2!B:C,2,FALSE)</f>
        <v>Formación para el empleo</v>
      </c>
      <c r="E1170" s="16" t="str">
        <f t="shared" si="36"/>
        <v>2</v>
      </c>
      <c r="F1170" s="16" t="str">
        <f t="shared" si="37"/>
        <v>22</v>
      </c>
      <c r="G1170" s="18">
        <v>22103</v>
      </c>
      <c r="H1170" s="19" t="s">
        <v>491</v>
      </c>
      <c r="I1170" s="20">
        <v>3050</v>
      </c>
      <c r="J1170" s="20">
        <v>0</v>
      </c>
      <c r="K1170" s="20">
        <v>3050</v>
      </c>
      <c r="L1170" s="20">
        <v>3050</v>
      </c>
      <c r="M1170" s="20">
        <v>3050</v>
      </c>
      <c r="N1170" s="20">
        <v>0</v>
      </c>
      <c r="O1170" s="20">
        <v>0</v>
      </c>
    </row>
    <row r="1171" spans="1:15" x14ac:dyDescent="0.25">
      <c r="A1171" s="14" t="str">
        <f>MID(Tabla1[[#This Row],[Org 2]],1,2)</f>
        <v>10</v>
      </c>
      <c r="B1171" s="22" t="s">
        <v>145</v>
      </c>
      <c r="C1171" s="22" t="s">
        <v>149</v>
      </c>
      <c r="D1171" s="15" t="str">
        <f>VLOOKUP(Tabla1[[#This Row],[Prog.]],Hoja2!B:C,2,FALSE)</f>
        <v>Formación para el empleo</v>
      </c>
      <c r="E1171" s="16" t="str">
        <f t="shared" si="36"/>
        <v>2</v>
      </c>
      <c r="F1171" s="16" t="str">
        <f t="shared" si="37"/>
        <v>22</v>
      </c>
      <c r="G1171" s="18">
        <v>22104</v>
      </c>
      <c r="H1171" s="19" t="s">
        <v>488</v>
      </c>
      <c r="I1171" s="20">
        <v>0</v>
      </c>
      <c r="J1171" s="20">
        <v>4100</v>
      </c>
      <c r="K1171" s="20">
        <v>4100</v>
      </c>
      <c r="L1171" s="20">
        <v>6435.45</v>
      </c>
      <c r="M1171" s="20">
        <v>6435.45</v>
      </c>
      <c r="N1171" s="20">
        <v>4426.6099999999997</v>
      </c>
      <c r="O1171" s="20">
        <v>4426.6099999999997</v>
      </c>
    </row>
    <row r="1172" spans="1:15" x14ac:dyDescent="0.25">
      <c r="A1172" s="14" t="str">
        <f>MID(Tabla1[[#This Row],[Org 2]],1,2)</f>
        <v>10</v>
      </c>
      <c r="B1172" s="22" t="s">
        <v>145</v>
      </c>
      <c r="C1172" s="22" t="s">
        <v>149</v>
      </c>
      <c r="D1172" s="15" t="str">
        <f>VLOOKUP(Tabla1[[#This Row],[Prog.]],Hoja2!B:C,2,FALSE)</f>
        <v>Formación para el empleo</v>
      </c>
      <c r="E1172" s="16" t="str">
        <f t="shared" si="36"/>
        <v>2</v>
      </c>
      <c r="F1172" s="16" t="str">
        <f t="shared" si="37"/>
        <v>22</v>
      </c>
      <c r="G1172" s="18">
        <v>22110</v>
      </c>
      <c r="H1172" s="19" t="s">
        <v>492</v>
      </c>
      <c r="I1172" s="20">
        <v>600</v>
      </c>
      <c r="J1172" s="20">
        <v>100</v>
      </c>
      <c r="K1172" s="20">
        <v>700</v>
      </c>
      <c r="L1172" s="20">
        <v>700</v>
      </c>
      <c r="M1172" s="20">
        <v>700</v>
      </c>
      <c r="N1172" s="20">
        <v>404.77</v>
      </c>
      <c r="O1172" s="20">
        <v>404.77</v>
      </c>
    </row>
    <row r="1173" spans="1:15" x14ac:dyDescent="0.25">
      <c r="A1173" s="14" t="str">
        <f>MID(Tabla1[[#This Row],[Org 2]],1,2)</f>
        <v>10</v>
      </c>
      <c r="B1173" s="22" t="s">
        <v>145</v>
      </c>
      <c r="C1173" s="22" t="s">
        <v>149</v>
      </c>
      <c r="D1173" s="15" t="str">
        <f>VLOOKUP(Tabla1[[#This Row],[Prog.]],Hoja2!B:C,2,FALSE)</f>
        <v>Formación para el empleo</v>
      </c>
      <c r="E1173" s="16" t="str">
        <f t="shared" si="36"/>
        <v>2</v>
      </c>
      <c r="F1173" s="16" t="str">
        <f t="shared" si="37"/>
        <v>22</v>
      </c>
      <c r="G1173" s="18">
        <v>22199</v>
      </c>
      <c r="H1173" s="19" t="s">
        <v>431</v>
      </c>
      <c r="I1173" s="20">
        <v>6740</v>
      </c>
      <c r="J1173" s="20">
        <v>10153.36</v>
      </c>
      <c r="K1173" s="20">
        <v>16893.36</v>
      </c>
      <c r="L1173" s="20">
        <v>20921.509999999998</v>
      </c>
      <c r="M1173" s="20">
        <v>14979.17</v>
      </c>
      <c r="N1173" s="20">
        <v>9975.81</v>
      </c>
      <c r="O1173" s="20">
        <v>9975.81</v>
      </c>
    </row>
    <row r="1174" spans="1:15" x14ac:dyDescent="0.25">
      <c r="A1174" s="14" t="str">
        <f>MID(Tabla1[[#This Row],[Org 2]],1,2)</f>
        <v>10</v>
      </c>
      <c r="B1174" s="22" t="s">
        <v>145</v>
      </c>
      <c r="C1174" s="22" t="s">
        <v>149</v>
      </c>
      <c r="D1174" s="15" t="str">
        <f>VLOOKUP(Tabla1[[#This Row],[Prog.]],Hoja2!B:C,2,FALSE)</f>
        <v>Formación para el empleo</v>
      </c>
      <c r="E1174" s="16" t="str">
        <f t="shared" si="36"/>
        <v>2</v>
      </c>
      <c r="F1174" s="16" t="str">
        <f t="shared" si="37"/>
        <v>22</v>
      </c>
      <c r="G1174" s="18">
        <v>223</v>
      </c>
      <c r="H1174" s="19" t="s">
        <v>482</v>
      </c>
      <c r="I1174" s="20">
        <v>500</v>
      </c>
      <c r="J1174" s="20">
        <v>0</v>
      </c>
      <c r="K1174" s="20">
        <v>500</v>
      </c>
      <c r="L1174" s="20">
        <v>825</v>
      </c>
      <c r="M1174" s="20">
        <v>825</v>
      </c>
      <c r="N1174" s="20">
        <v>165</v>
      </c>
      <c r="O1174" s="20">
        <v>165</v>
      </c>
    </row>
    <row r="1175" spans="1:15" x14ac:dyDescent="0.25">
      <c r="A1175" s="14" t="str">
        <f>MID(Tabla1[[#This Row],[Org 2]],1,2)</f>
        <v>10</v>
      </c>
      <c r="B1175" s="22" t="s">
        <v>145</v>
      </c>
      <c r="C1175" s="22" t="s">
        <v>149</v>
      </c>
      <c r="D1175" s="15" t="str">
        <f>VLOOKUP(Tabla1[[#This Row],[Prog.]],Hoja2!B:C,2,FALSE)</f>
        <v>Formación para el empleo</v>
      </c>
      <c r="E1175" s="16" t="str">
        <f t="shared" si="36"/>
        <v>2</v>
      </c>
      <c r="F1175" s="16" t="str">
        <f t="shared" si="37"/>
        <v>22</v>
      </c>
      <c r="G1175" s="18">
        <v>22699</v>
      </c>
      <c r="H1175" s="19" t="s">
        <v>437</v>
      </c>
      <c r="I1175" s="20">
        <v>5000</v>
      </c>
      <c r="J1175" s="20">
        <v>4000</v>
      </c>
      <c r="K1175" s="20">
        <v>9000</v>
      </c>
      <c r="L1175" s="20">
        <v>1833.9</v>
      </c>
      <c r="M1175" s="20">
        <v>1833.9</v>
      </c>
      <c r="N1175" s="20">
        <v>1833.89</v>
      </c>
      <c r="O1175" s="20">
        <v>1833.89</v>
      </c>
    </row>
    <row r="1176" spans="1:15" x14ac:dyDescent="0.25">
      <c r="A1176" s="14" t="str">
        <f>MID(Tabla1[[#This Row],[Org 2]],1,2)</f>
        <v>10</v>
      </c>
      <c r="B1176" s="22" t="s">
        <v>145</v>
      </c>
      <c r="C1176" s="22" t="s">
        <v>149</v>
      </c>
      <c r="D1176" s="15" t="str">
        <f>VLOOKUP(Tabla1[[#This Row],[Prog.]],Hoja2!B:C,2,FALSE)</f>
        <v>Formación para el empleo</v>
      </c>
      <c r="E1176" s="16" t="str">
        <f t="shared" si="36"/>
        <v>2</v>
      </c>
      <c r="F1176" s="16" t="str">
        <f t="shared" si="37"/>
        <v>22</v>
      </c>
      <c r="G1176" s="18">
        <v>22700</v>
      </c>
      <c r="H1176" s="19" t="s">
        <v>438</v>
      </c>
      <c r="I1176" s="20">
        <v>23412</v>
      </c>
      <c r="J1176" s="20">
        <v>0</v>
      </c>
      <c r="K1176" s="20">
        <v>23412</v>
      </c>
      <c r="L1176" s="20">
        <v>23215.29</v>
      </c>
      <c r="M1176" s="20">
        <v>23215.29</v>
      </c>
      <c r="N1176" s="20">
        <v>13541.99</v>
      </c>
      <c r="O1176" s="20">
        <v>11607.42</v>
      </c>
    </row>
    <row r="1177" spans="1:15" x14ac:dyDescent="0.25">
      <c r="A1177" s="14" t="str">
        <f>MID(Tabla1[[#This Row],[Org 2]],1,2)</f>
        <v>10</v>
      </c>
      <c r="B1177" s="22" t="s">
        <v>145</v>
      </c>
      <c r="C1177" s="22" t="s">
        <v>149</v>
      </c>
      <c r="D1177" s="15" t="str">
        <f>VLOOKUP(Tabla1[[#This Row],[Prog.]],Hoja2!B:C,2,FALSE)</f>
        <v>Formación para el empleo</v>
      </c>
      <c r="E1177" s="16" t="str">
        <f t="shared" si="36"/>
        <v>2</v>
      </c>
      <c r="F1177" s="16" t="str">
        <f t="shared" si="37"/>
        <v>22</v>
      </c>
      <c r="G1177" s="18">
        <v>22706</v>
      </c>
      <c r="H1177" s="19" t="s">
        <v>439</v>
      </c>
      <c r="I1177" s="20">
        <v>2025</v>
      </c>
      <c r="J1177" s="20">
        <v>1100</v>
      </c>
      <c r="K1177" s="20">
        <v>3125</v>
      </c>
      <c r="L1177" s="20">
        <v>3685.73</v>
      </c>
      <c r="M1177" s="20">
        <v>3685.73</v>
      </c>
      <c r="N1177" s="20">
        <v>2022.04</v>
      </c>
      <c r="O1177" s="20">
        <v>2022.04</v>
      </c>
    </row>
    <row r="1178" spans="1:15" x14ac:dyDescent="0.25">
      <c r="A1178" s="14" t="str">
        <f>MID(Tabla1[[#This Row],[Org 2]],1,2)</f>
        <v>10</v>
      </c>
      <c r="B1178" s="22" t="s">
        <v>145</v>
      </c>
      <c r="C1178" s="22" t="s">
        <v>149</v>
      </c>
      <c r="D1178" s="15" t="str">
        <f>VLOOKUP(Tabla1[[#This Row],[Prog.]],Hoja2!B:C,2,FALSE)</f>
        <v>Formación para el empleo</v>
      </c>
      <c r="E1178" s="16" t="str">
        <f t="shared" si="36"/>
        <v>2</v>
      </c>
      <c r="F1178" s="16" t="str">
        <f t="shared" si="37"/>
        <v>22</v>
      </c>
      <c r="G1178" s="18">
        <v>22799</v>
      </c>
      <c r="H1178" s="19" t="s">
        <v>440</v>
      </c>
      <c r="I1178" s="20">
        <v>105500</v>
      </c>
      <c r="J1178" s="20">
        <v>0</v>
      </c>
      <c r="K1178" s="20">
        <v>105500</v>
      </c>
      <c r="L1178" s="20">
        <v>105350</v>
      </c>
      <c r="M1178" s="20">
        <v>105350</v>
      </c>
      <c r="N1178" s="20">
        <v>9351.2800000000007</v>
      </c>
      <c r="O1178" s="20">
        <v>9351.2800000000007</v>
      </c>
    </row>
    <row r="1179" spans="1:15" x14ac:dyDescent="0.25">
      <c r="A1179" s="14" t="str">
        <f>MID(Tabla1[[#This Row],[Org 2]],1,2)</f>
        <v>10</v>
      </c>
      <c r="B1179" s="22" t="s">
        <v>145</v>
      </c>
      <c r="C1179" s="22" t="s">
        <v>149</v>
      </c>
      <c r="D1179" s="15" t="str">
        <f>VLOOKUP(Tabla1[[#This Row],[Prog.]],Hoja2!B:C,2,FALSE)</f>
        <v>Formación para el empleo</v>
      </c>
      <c r="E1179" s="16" t="str">
        <f t="shared" si="36"/>
        <v>4</v>
      </c>
      <c r="F1179" s="16" t="str">
        <f t="shared" si="37"/>
        <v>48</v>
      </c>
      <c r="G1179" s="18">
        <v>48983</v>
      </c>
      <c r="H1179" s="19" t="s">
        <v>648</v>
      </c>
      <c r="I1179" s="20">
        <v>20000</v>
      </c>
      <c r="J1179" s="20">
        <v>0</v>
      </c>
      <c r="K1179" s="20">
        <v>20000</v>
      </c>
      <c r="L1179" s="20">
        <v>20000</v>
      </c>
      <c r="M1179" s="20">
        <v>20000</v>
      </c>
      <c r="N1179" s="20">
        <v>20000</v>
      </c>
      <c r="O1179" s="20">
        <v>20000</v>
      </c>
    </row>
    <row r="1180" spans="1:15" x14ac:dyDescent="0.25">
      <c r="A1180" s="14" t="str">
        <f>MID(Tabla1[[#This Row],[Org 2]],1,2)</f>
        <v>10</v>
      </c>
      <c r="B1180" s="22" t="s">
        <v>145</v>
      </c>
      <c r="C1180" s="22" t="s">
        <v>149</v>
      </c>
      <c r="D1180" s="15" t="str">
        <f>VLOOKUP(Tabla1[[#This Row],[Prog.]],Hoja2!B:C,2,FALSE)</f>
        <v>Formación para el empleo</v>
      </c>
      <c r="E1180" s="16" t="str">
        <f t="shared" si="36"/>
        <v>4</v>
      </c>
      <c r="F1180" s="16" t="str">
        <f t="shared" si="37"/>
        <v>48</v>
      </c>
      <c r="G1180" s="18">
        <v>48984</v>
      </c>
      <c r="H1180" s="19" t="s">
        <v>649</v>
      </c>
      <c r="I1180" s="20">
        <v>20882</v>
      </c>
      <c r="J1180" s="20">
        <v>0</v>
      </c>
      <c r="K1180" s="20">
        <v>20882</v>
      </c>
      <c r="L1180" s="20">
        <v>20882</v>
      </c>
      <c r="M1180" s="20">
        <v>20882</v>
      </c>
      <c r="N1180" s="20">
        <v>20882</v>
      </c>
      <c r="O1180" s="20">
        <v>20882</v>
      </c>
    </row>
    <row r="1181" spans="1:15" x14ac:dyDescent="0.25">
      <c r="A1181" s="14" t="str">
        <f>MID(Tabla1[[#This Row],[Org 2]],1,2)</f>
        <v>10</v>
      </c>
      <c r="B1181" s="22" t="s">
        <v>145</v>
      </c>
      <c r="C1181" s="22" t="s">
        <v>149</v>
      </c>
      <c r="D1181" s="15" t="str">
        <f>VLOOKUP(Tabla1[[#This Row],[Prog.]],Hoja2!B:C,2,FALSE)</f>
        <v>Formación para el empleo</v>
      </c>
      <c r="E1181" s="16" t="str">
        <f t="shared" si="36"/>
        <v>4</v>
      </c>
      <c r="F1181" s="16" t="str">
        <f t="shared" si="37"/>
        <v>48</v>
      </c>
      <c r="G1181" s="18">
        <v>48985</v>
      </c>
      <c r="H1181" s="19" t="s">
        <v>650</v>
      </c>
      <c r="I1181" s="20">
        <v>0</v>
      </c>
      <c r="J1181" s="20">
        <v>0</v>
      </c>
      <c r="K1181" s="20">
        <v>0</v>
      </c>
      <c r="L1181" s="20">
        <v>0</v>
      </c>
      <c r="M1181" s="20">
        <v>0</v>
      </c>
      <c r="N1181" s="20">
        <v>0</v>
      </c>
      <c r="O1181" s="20">
        <v>0</v>
      </c>
    </row>
    <row r="1182" spans="1:15" x14ac:dyDescent="0.25">
      <c r="A1182" s="14" t="str">
        <f>MID(Tabla1[[#This Row],[Org 2]],1,2)</f>
        <v>10</v>
      </c>
      <c r="B1182" s="22" t="s">
        <v>145</v>
      </c>
      <c r="C1182" s="22" t="s">
        <v>149</v>
      </c>
      <c r="D1182" s="15" t="str">
        <f>VLOOKUP(Tabla1[[#This Row],[Prog.]],Hoja2!B:C,2,FALSE)</f>
        <v>Formación para el empleo</v>
      </c>
      <c r="E1182" s="16" t="str">
        <f t="shared" si="36"/>
        <v>4</v>
      </c>
      <c r="F1182" s="16" t="str">
        <f t="shared" si="37"/>
        <v>48</v>
      </c>
      <c r="G1182" s="18">
        <v>48999</v>
      </c>
      <c r="H1182" s="19" t="s">
        <v>486</v>
      </c>
      <c r="I1182" s="20">
        <v>150000</v>
      </c>
      <c r="J1182" s="20">
        <v>5000</v>
      </c>
      <c r="K1182" s="20">
        <v>155000</v>
      </c>
      <c r="L1182" s="20">
        <v>155000</v>
      </c>
      <c r="M1182" s="20">
        <v>155000</v>
      </c>
      <c r="N1182" s="20">
        <v>155000</v>
      </c>
      <c r="O1182" s="20">
        <v>155000</v>
      </c>
    </row>
    <row r="1183" spans="1:15" x14ac:dyDescent="0.25">
      <c r="A1183" s="14" t="str">
        <f>MID(Tabla1[[#This Row],[Org 2]],1,2)</f>
        <v>11</v>
      </c>
      <c r="B1183" s="22" t="s">
        <v>150</v>
      </c>
      <c r="C1183" s="22" t="s">
        <v>151</v>
      </c>
      <c r="D1183" s="15" t="str">
        <f>VLOOKUP(Tabla1[[#This Row],[Prog.]],Hoja2!B:C,2,FALSE)</f>
        <v>Dirección del área de salud pública y seguridad ciudadana</v>
      </c>
      <c r="E1183" s="16" t="str">
        <f t="shared" si="36"/>
        <v>1</v>
      </c>
      <c r="F1183" s="16" t="str">
        <f t="shared" si="37"/>
        <v>12</v>
      </c>
      <c r="G1183" s="18">
        <v>12000</v>
      </c>
      <c r="H1183" s="19" t="s">
        <v>411</v>
      </c>
      <c r="I1183" s="20">
        <v>99482</v>
      </c>
      <c r="J1183" s="20">
        <v>0</v>
      </c>
      <c r="K1183" s="20">
        <v>99482</v>
      </c>
      <c r="L1183" s="20">
        <v>72000</v>
      </c>
      <c r="M1183" s="20">
        <v>72000</v>
      </c>
      <c r="N1183" s="20">
        <v>39056.949999999997</v>
      </c>
      <c r="O1183" s="20">
        <v>39056.949999999997</v>
      </c>
    </row>
    <row r="1184" spans="1:15" x14ac:dyDescent="0.25">
      <c r="A1184" s="14" t="str">
        <f>MID(Tabla1[[#This Row],[Org 2]],1,2)</f>
        <v>11</v>
      </c>
      <c r="B1184" s="22" t="s">
        <v>150</v>
      </c>
      <c r="C1184" s="22" t="s">
        <v>151</v>
      </c>
      <c r="D1184" s="15" t="str">
        <f>VLOOKUP(Tabla1[[#This Row],[Prog.]],Hoja2!B:C,2,FALSE)</f>
        <v>Dirección del área de salud pública y seguridad ciudadana</v>
      </c>
      <c r="E1184" s="16" t="str">
        <f t="shared" si="36"/>
        <v>1</v>
      </c>
      <c r="F1184" s="16" t="str">
        <f t="shared" si="37"/>
        <v>12</v>
      </c>
      <c r="G1184" s="18">
        <v>12001</v>
      </c>
      <c r="H1184" s="19" t="s">
        <v>412</v>
      </c>
      <c r="I1184" s="20">
        <v>15905</v>
      </c>
      <c r="J1184" s="20">
        <v>0</v>
      </c>
      <c r="K1184" s="20">
        <v>15905</v>
      </c>
      <c r="L1184" s="20">
        <v>15000</v>
      </c>
      <c r="M1184" s="20">
        <v>15000</v>
      </c>
      <c r="N1184" s="20">
        <v>10470.99</v>
      </c>
      <c r="O1184" s="20">
        <v>10470.99</v>
      </c>
    </row>
    <row r="1185" spans="1:15" x14ac:dyDescent="0.25">
      <c r="A1185" s="14" t="str">
        <f>MID(Tabla1[[#This Row],[Org 2]],1,2)</f>
        <v>11</v>
      </c>
      <c r="B1185" s="22" t="s">
        <v>150</v>
      </c>
      <c r="C1185" s="22" t="s">
        <v>151</v>
      </c>
      <c r="D1185" s="15" t="str">
        <f>VLOOKUP(Tabla1[[#This Row],[Prog.]],Hoja2!B:C,2,FALSE)</f>
        <v>Dirección del área de salud pública y seguridad ciudadana</v>
      </c>
      <c r="E1185" s="16" t="str">
        <f t="shared" si="36"/>
        <v>1</v>
      </c>
      <c r="F1185" s="16" t="str">
        <f t="shared" si="37"/>
        <v>12</v>
      </c>
      <c r="G1185" s="18">
        <v>12004</v>
      </c>
      <c r="H1185" s="19" t="s">
        <v>414</v>
      </c>
      <c r="I1185" s="20">
        <v>30977</v>
      </c>
      <c r="J1185" s="20">
        <v>0</v>
      </c>
      <c r="K1185" s="20">
        <v>30977</v>
      </c>
      <c r="L1185" s="20">
        <v>27500</v>
      </c>
      <c r="M1185" s="20">
        <v>27500</v>
      </c>
      <c r="N1185" s="20">
        <v>16670.68</v>
      </c>
      <c r="O1185" s="20">
        <v>16670.68</v>
      </c>
    </row>
    <row r="1186" spans="1:15" x14ac:dyDescent="0.25">
      <c r="A1186" s="14" t="str">
        <f>MID(Tabla1[[#This Row],[Org 2]],1,2)</f>
        <v>11</v>
      </c>
      <c r="B1186" s="22" t="s">
        <v>150</v>
      </c>
      <c r="C1186" s="22" t="s">
        <v>151</v>
      </c>
      <c r="D1186" s="15" t="str">
        <f>VLOOKUP(Tabla1[[#This Row],[Prog.]],Hoja2!B:C,2,FALSE)</f>
        <v>Dirección del área de salud pública y seguridad ciudadana</v>
      </c>
      <c r="E1186" s="16" t="str">
        <f t="shared" si="36"/>
        <v>1</v>
      </c>
      <c r="F1186" s="16" t="str">
        <f t="shared" si="37"/>
        <v>12</v>
      </c>
      <c r="G1186" s="18">
        <v>12006</v>
      </c>
      <c r="H1186" s="19" t="s">
        <v>415</v>
      </c>
      <c r="I1186" s="20">
        <v>17727</v>
      </c>
      <c r="J1186" s="20">
        <v>0</v>
      </c>
      <c r="K1186" s="20">
        <v>17727</v>
      </c>
      <c r="L1186" s="20">
        <v>17000</v>
      </c>
      <c r="M1186" s="20">
        <v>17000</v>
      </c>
      <c r="N1186" s="20">
        <v>11636.19</v>
      </c>
      <c r="O1186" s="20">
        <v>11636.19</v>
      </c>
    </row>
    <row r="1187" spans="1:15" x14ac:dyDescent="0.25">
      <c r="A1187" s="14" t="str">
        <f>MID(Tabla1[[#This Row],[Org 2]],1,2)</f>
        <v>11</v>
      </c>
      <c r="B1187" s="22" t="s">
        <v>150</v>
      </c>
      <c r="C1187" s="22" t="s">
        <v>151</v>
      </c>
      <c r="D1187" s="15" t="str">
        <f>VLOOKUP(Tabla1[[#This Row],[Prog.]],Hoja2!B:C,2,FALSE)</f>
        <v>Dirección del área de salud pública y seguridad ciudadana</v>
      </c>
      <c r="E1187" s="16" t="str">
        <f t="shared" si="36"/>
        <v>1</v>
      </c>
      <c r="F1187" s="16" t="str">
        <f t="shared" si="37"/>
        <v>12</v>
      </c>
      <c r="G1187" s="18">
        <v>12100</v>
      </c>
      <c r="H1187" s="19" t="s">
        <v>416</v>
      </c>
      <c r="I1187" s="20">
        <v>96461</v>
      </c>
      <c r="J1187" s="20">
        <v>0</v>
      </c>
      <c r="K1187" s="20">
        <v>96461</v>
      </c>
      <c r="L1187" s="20">
        <v>71447</v>
      </c>
      <c r="M1187" s="20">
        <v>71447</v>
      </c>
      <c r="N1187" s="20">
        <v>44758.73</v>
      </c>
      <c r="O1187" s="20">
        <v>44758.73</v>
      </c>
    </row>
    <row r="1188" spans="1:15" x14ac:dyDescent="0.25">
      <c r="A1188" s="14" t="str">
        <f>MID(Tabla1[[#This Row],[Org 2]],1,2)</f>
        <v>11</v>
      </c>
      <c r="B1188" s="22" t="s">
        <v>150</v>
      </c>
      <c r="C1188" s="22" t="s">
        <v>151</v>
      </c>
      <c r="D1188" s="15" t="str">
        <f>VLOOKUP(Tabla1[[#This Row],[Prog.]],Hoja2!B:C,2,FALSE)</f>
        <v>Dirección del área de salud pública y seguridad ciudadana</v>
      </c>
      <c r="E1188" s="16" t="str">
        <f t="shared" si="36"/>
        <v>1</v>
      </c>
      <c r="F1188" s="16" t="str">
        <f t="shared" si="37"/>
        <v>12</v>
      </c>
      <c r="G1188" s="18">
        <v>12101</v>
      </c>
      <c r="H1188" s="19" t="s">
        <v>417</v>
      </c>
      <c r="I1188" s="20">
        <v>243814</v>
      </c>
      <c r="J1188" s="20">
        <v>0</v>
      </c>
      <c r="K1188" s="20">
        <v>243814</v>
      </c>
      <c r="L1188" s="20">
        <v>157044</v>
      </c>
      <c r="M1188" s="20">
        <v>157044</v>
      </c>
      <c r="N1188" s="20">
        <v>124957.44</v>
      </c>
      <c r="O1188" s="20">
        <v>124957.44</v>
      </c>
    </row>
    <row r="1189" spans="1:15" x14ac:dyDescent="0.25">
      <c r="A1189" s="14" t="str">
        <f>MID(Tabla1[[#This Row],[Org 2]],1,2)</f>
        <v>11</v>
      </c>
      <c r="B1189" s="22" t="s">
        <v>150</v>
      </c>
      <c r="C1189" s="22" t="s">
        <v>151</v>
      </c>
      <c r="D1189" s="15" t="str">
        <f>VLOOKUP(Tabla1[[#This Row],[Prog.]],Hoja2!B:C,2,FALSE)</f>
        <v>Dirección del área de salud pública y seguridad ciudadana</v>
      </c>
      <c r="E1189" s="16" t="str">
        <f t="shared" si="36"/>
        <v>1</v>
      </c>
      <c r="F1189" s="16" t="str">
        <f t="shared" si="37"/>
        <v>12</v>
      </c>
      <c r="G1189" s="18">
        <v>12103</v>
      </c>
      <c r="H1189" s="19" t="s">
        <v>418</v>
      </c>
      <c r="I1189" s="20">
        <v>6028</v>
      </c>
      <c r="J1189" s="20">
        <v>0</v>
      </c>
      <c r="K1189" s="20">
        <v>6028</v>
      </c>
      <c r="L1189" s="20">
        <v>11702.66</v>
      </c>
      <c r="M1189" s="20">
        <v>11702.66</v>
      </c>
      <c r="N1189" s="20">
        <v>7238.95</v>
      </c>
      <c r="O1189" s="20">
        <v>7238.95</v>
      </c>
    </row>
    <row r="1190" spans="1:15" x14ac:dyDescent="0.25">
      <c r="A1190" s="14" t="str">
        <f>MID(Tabla1[[#This Row],[Org 2]],1,2)</f>
        <v>11</v>
      </c>
      <c r="B1190" s="22" t="s">
        <v>150</v>
      </c>
      <c r="C1190" s="22" t="s">
        <v>151</v>
      </c>
      <c r="D1190" s="15" t="str">
        <f>VLOOKUP(Tabla1[[#This Row],[Prog.]],Hoja2!B:C,2,FALSE)</f>
        <v>Dirección del área de salud pública y seguridad ciudadana</v>
      </c>
      <c r="E1190" s="16" t="str">
        <f t="shared" si="36"/>
        <v>1</v>
      </c>
      <c r="F1190" s="16" t="str">
        <f t="shared" si="37"/>
        <v>13</v>
      </c>
      <c r="G1190" s="18">
        <v>13000</v>
      </c>
      <c r="H1190" s="19" t="s">
        <v>410</v>
      </c>
      <c r="I1190" s="20">
        <v>50646</v>
      </c>
      <c r="J1190" s="20">
        <v>0</v>
      </c>
      <c r="K1190" s="20">
        <v>50646</v>
      </c>
      <c r="L1190" s="20">
        <v>37000</v>
      </c>
      <c r="M1190" s="20">
        <v>37000</v>
      </c>
      <c r="N1190" s="20">
        <v>33399.19</v>
      </c>
      <c r="O1190" s="20">
        <v>33399.19</v>
      </c>
    </row>
    <row r="1191" spans="1:15" x14ac:dyDescent="0.25">
      <c r="A1191" s="14" t="str">
        <f>MID(Tabla1[[#This Row],[Org 2]],1,2)</f>
        <v>11</v>
      </c>
      <c r="B1191" s="22" t="s">
        <v>150</v>
      </c>
      <c r="C1191" s="22" t="s">
        <v>151</v>
      </c>
      <c r="D1191" s="15" t="str">
        <f>VLOOKUP(Tabla1[[#This Row],[Prog.]],Hoja2!B:C,2,FALSE)</f>
        <v>Dirección del área de salud pública y seguridad ciudadana</v>
      </c>
      <c r="E1191" s="16" t="str">
        <f t="shared" si="36"/>
        <v>1</v>
      </c>
      <c r="F1191" s="16" t="str">
        <f t="shared" si="37"/>
        <v>13</v>
      </c>
      <c r="G1191" s="18">
        <v>13002</v>
      </c>
      <c r="H1191" s="19" t="s">
        <v>419</v>
      </c>
      <c r="I1191" s="20">
        <v>42924</v>
      </c>
      <c r="J1191" s="20">
        <v>0</v>
      </c>
      <c r="K1191" s="20">
        <v>42924</v>
      </c>
      <c r="L1191" s="20">
        <v>30405.599999999999</v>
      </c>
      <c r="M1191" s="20">
        <v>30405.599999999999</v>
      </c>
      <c r="N1191" s="20">
        <v>27998.25</v>
      </c>
      <c r="O1191" s="20">
        <v>27998.25</v>
      </c>
    </row>
    <row r="1192" spans="1:15" x14ac:dyDescent="0.25">
      <c r="A1192" s="14" t="str">
        <f>MID(Tabla1[[#This Row],[Org 2]],1,2)</f>
        <v>11</v>
      </c>
      <c r="B1192" s="22" t="s">
        <v>150</v>
      </c>
      <c r="C1192" s="22" t="s">
        <v>151</v>
      </c>
      <c r="D1192" s="15" t="str">
        <f>VLOOKUP(Tabla1[[#This Row],[Prog.]],Hoja2!B:C,2,FALSE)</f>
        <v>Dirección del área de salud pública y seguridad ciudadana</v>
      </c>
      <c r="E1192" s="16" t="str">
        <f t="shared" si="36"/>
        <v>2</v>
      </c>
      <c r="F1192" s="16" t="str">
        <f t="shared" si="37"/>
        <v>20</v>
      </c>
      <c r="G1192" s="18">
        <v>203</v>
      </c>
      <c r="H1192" s="19" t="s">
        <v>422</v>
      </c>
      <c r="I1192" s="20">
        <v>500</v>
      </c>
      <c r="J1192" s="20">
        <v>-210</v>
      </c>
      <c r="K1192" s="20">
        <v>290</v>
      </c>
      <c r="L1192" s="20">
        <v>0</v>
      </c>
      <c r="M1192" s="20">
        <v>0</v>
      </c>
      <c r="N1192" s="20">
        <v>0</v>
      </c>
      <c r="O1192" s="20">
        <v>0</v>
      </c>
    </row>
    <row r="1193" spans="1:15" x14ac:dyDescent="0.25">
      <c r="A1193" s="14" t="str">
        <f>MID(Tabla1[[#This Row],[Org 2]],1,2)</f>
        <v>11</v>
      </c>
      <c r="B1193" s="22" t="s">
        <v>150</v>
      </c>
      <c r="C1193" s="22" t="s">
        <v>151</v>
      </c>
      <c r="D1193" s="15" t="str">
        <f>VLOOKUP(Tabla1[[#This Row],[Prog.]],Hoja2!B:C,2,FALSE)</f>
        <v>Dirección del área de salud pública y seguridad ciudadana</v>
      </c>
      <c r="E1193" s="16" t="str">
        <f t="shared" si="36"/>
        <v>2</v>
      </c>
      <c r="F1193" s="16" t="str">
        <f t="shared" si="37"/>
        <v>21</v>
      </c>
      <c r="G1193" s="18">
        <v>213</v>
      </c>
      <c r="H1193" s="19" t="s">
        <v>425</v>
      </c>
      <c r="I1193" s="20">
        <v>500</v>
      </c>
      <c r="J1193" s="20">
        <v>0</v>
      </c>
      <c r="K1193" s="20">
        <v>500</v>
      </c>
      <c r="L1193" s="20">
        <v>0</v>
      </c>
      <c r="M1193" s="20">
        <v>0</v>
      </c>
      <c r="N1193" s="20">
        <v>0</v>
      </c>
      <c r="O1193" s="20">
        <v>0</v>
      </c>
    </row>
    <row r="1194" spans="1:15" x14ac:dyDescent="0.25">
      <c r="A1194" s="14" t="str">
        <f>MID(Tabla1[[#This Row],[Org 2]],1,2)</f>
        <v>11</v>
      </c>
      <c r="B1194" s="22" t="s">
        <v>150</v>
      </c>
      <c r="C1194" s="22" t="s">
        <v>151</v>
      </c>
      <c r="D1194" s="15" t="str">
        <f>VLOOKUP(Tabla1[[#This Row],[Prog.]],Hoja2!B:C,2,FALSE)</f>
        <v>Dirección del área de salud pública y seguridad ciudadana</v>
      </c>
      <c r="E1194" s="16" t="str">
        <f t="shared" si="36"/>
        <v>2</v>
      </c>
      <c r="F1194" s="16" t="str">
        <f t="shared" si="37"/>
        <v>22</v>
      </c>
      <c r="G1194" s="18">
        <v>22602</v>
      </c>
      <c r="H1194" s="19" t="s">
        <v>434</v>
      </c>
      <c r="I1194" s="20">
        <v>500</v>
      </c>
      <c r="J1194" s="20">
        <v>210</v>
      </c>
      <c r="K1194" s="20">
        <v>710</v>
      </c>
      <c r="L1194" s="20">
        <v>705.64</v>
      </c>
      <c r="M1194" s="20">
        <v>705.64</v>
      </c>
      <c r="N1194" s="20">
        <v>705.64</v>
      </c>
      <c r="O1194" s="20">
        <v>705.64</v>
      </c>
    </row>
    <row r="1195" spans="1:15" x14ac:dyDescent="0.25">
      <c r="A1195" s="14" t="str">
        <f>MID(Tabla1[[#This Row],[Org 2]],1,2)</f>
        <v>11</v>
      </c>
      <c r="B1195" s="22" t="s">
        <v>150</v>
      </c>
      <c r="C1195" s="22" t="s">
        <v>151</v>
      </c>
      <c r="D1195" s="15" t="str">
        <f>VLOOKUP(Tabla1[[#This Row],[Prog.]],Hoja2!B:C,2,FALSE)</f>
        <v>Dirección del área de salud pública y seguridad ciudadana</v>
      </c>
      <c r="E1195" s="16" t="str">
        <f t="shared" si="36"/>
        <v>2</v>
      </c>
      <c r="F1195" s="16" t="str">
        <f t="shared" si="37"/>
        <v>23</v>
      </c>
      <c r="G1195" s="18">
        <v>23020</v>
      </c>
      <c r="H1195" s="19" t="s">
        <v>441</v>
      </c>
      <c r="I1195" s="20">
        <v>250</v>
      </c>
      <c r="J1195" s="20">
        <v>0</v>
      </c>
      <c r="K1195" s="20">
        <v>250</v>
      </c>
      <c r="L1195" s="20">
        <v>0</v>
      </c>
      <c r="M1195" s="20">
        <v>0</v>
      </c>
      <c r="N1195" s="20">
        <v>0</v>
      </c>
      <c r="O1195" s="20">
        <v>0</v>
      </c>
    </row>
    <row r="1196" spans="1:15" x14ac:dyDescent="0.25">
      <c r="A1196" s="14" t="str">
        <f>MID(Tabla1[[#This Row],[Org 2]],1,2)</f>
        <v>11</v>
      </c>
      <c r="B1196" s="22" t="s">
        <v>150</v>
      </c>
      <c r="C1196" s="22" t="s">
        <v>151</v>
      </c>
      <c r="D1196" s="15" t="str">
        <f>VLOOKUP(Tabla1[[#This Row],[Prog.]],Hoja2!B:C,2,FALSE)</f>
        <v>Dirección del área de salud pública y seguridad ciudadana</v>
      </c>
      <c r="E1196" s="16" t="str">
        <f t="shared" si="36"/>
        <v>2</v>
      </c>
      <c r="F1196" s="16" t="str">
        <f t="shared" si="37"/>
        <v>23</v>
      </c>
      <c r="G1196" s="18">
        <v>23110</v>
      </c>
      <c r="H1196" s="19" t="s">
        <v>485</v>
      </c>
      <c r="I1196" s="20">
        <v>250</v>
      </c>
      <c r="J1196" s="20">
        <v>0</v>
      </c>
      <c r="K1196" s="20">
        <v>250</v>
      </c>
      <c r="L1196" s="20">
        <v>85.95</v>
      </c>
      <c r="M1196" s="20">
        <v>85.95</v>
      </c>
      <c r="N1196" s="20">
        <v>85.95</v>
      </c>
      <c r="O1196" s="20">
        <v>85.95</v>
      </c>
    </row>
    <row r="1197" spans="1:15" x14ac:dyDescent="0.25">
      <c r="A1197" s="14" t="str">
        <f>MID(Tabla1[[#This Row],[Org 2]],1,2)</f>
        <v>11</v>
      </c>
      <c r="B1197" s="22" t="s">
        <v>150</v>
      </c>
      <c r="C1197" s="22" t="s">
        <v>151</v>
      </c>
      <c r="D1197" s="15" t="str">
        <f>VLOOKUP(Tabla1[[#This Row],[Prog.]],Hoja2!B:C,2,FALSE)</f>
        <v>Dirección del área de salud pública y seguridad ciudadana</v>
      </c>
      <c r="E1197" s="16" t="str">
        <f t="shared" si="36"/>
        <v>2</v>
      </c>
      <c r="F1197" s="16" t="str">
        <f t="shared" si="37"/>
        <v>23</v>
      </c>
      <c r="G1197" s="18">
        <v>23120</v>
      </c>
      <c r="H1197" s="19" t="s">
        <v>442</v>
      </c>
      <c r="I1197" s="20">
        <v>500</v>
      </c>
      <c r="J1197" s="20">
        <v>0</v>
      </c>
      <c r="K1197" s="20">
        <v>500</v>
      </c>
      <c r="L1197" s="20">
        <v>0</v>
      </c>
      <c r="M1197" s="20">
        <v>0</v>
      </c>
      <c r="N1197" s="20">
        <v>0</v>
      </c>
      <c r="O1197" s="20">
        <v>0</v>
      </c>
    </row>
    <row r="1198" spans="1:15" x14ac:dyDescent="0.25">
      <c r="A1198" s="14" t="str">
        <f>MID(Tabla1[[#This Row],[Org 2]],1,2)</f>
        <v>11</v>
      </c>
      <c r="B1198" s="22" t="s">
        <v>150</v>
      </c>
      <c r="C1198" s="22" t="s">
        <v>151</v>
      </c>
      <c r="D1198" s="15" t="str">
        <f>VLOOKUP(Tabla1[[#This Row],[Prog.]],Hoja2!B:C,2,FALSE)</f>
        <v>Dirección del área de salud pública y seguridad ciudadana</v>
      </c>
      <c r="E1198" s="16" t="str">
        <f t="shared" si="36"/>
        <v>3</v>
      </c>
      <c r="F1198" s="16" t="str">
        <f t="shared" si="37"/>
        <v>35</v>
      </c>
      <c r="G1198" s="18">
        <v>352</v>
      </c>
      <c r="H1198" s="19" t="s">
        <v>444</v>
      </c>
      <c r="I1198" s="20">
        <v>200</v>
      </c>
      <c r="J1198" s="20">
        <v>0</v>
      </c>
      <c r="K1198" s="20">
        <v>200</v>
      </c>
      <c r="L1198" s="20">
        <v>0</v>
      </c>
      <c r="M1198" s="20">
        <v>0</v>
      </c>
      <c r="N1198" s="20">
        <v>0</v>
      </c>
      <c r="O1198" s="20">
        <v>0</v>
      </c>
    </row>
    <row r="1199" spans="1:15" x14ac:dyDescent="0.25">
      <c r="A1199" s="14" t="str">
        <f>MID(Tabla1[[#This Row],[Org 2]],1,2)</f>
        <v>11</v>
      </c>
      <c r="B1199" s="22" t="s">
        <v>150</v>
      </c>
      <c r="C1199" s="22" t="s">
        <v>151</v>
      </c>
      <c r="D1199" s="15" t="str">
        <f>VLOOKUP(Tabla1[[#This Row],[Prog.]],Hoja2!B:C,2,FALSE)</f>
        <v>Dirección del área de salud pública y seguridad ciudadana</v>
      </c>
      <c r="E1199" s="16" t="str">
        <f t="shared" si="36"/>
        <v>8</v>
      </c>
      <c r="F1199" s="16" t="str">
        <f t="shared" si="37"/>
        <v>83</v>
      </c>
      <c r="G1199" s="18">
        <v>83000</v>
      </c>
      <c r="H1199" s="19" t="s">
        <v>502</v>
      </c>
      <c r="I1199" s="20">
        <v>500</v>
      </c>
      <c r="J1199" s="20">
        <v>0</v>
      </c>
      <c r="K1199" s="20">
        <v>500</v>
      </c>
      <c r="L1199" s="20">
        <v>0</v>
      </c>
      <c r="M1199" s="20">
        <v>0</v>
      </c>
      <c r="N1199" s="20">
        <v>0</v>
      </c>
      <c r="O1199" s="20">
        <v>0</v>
      </c>
    </row>
    <row r="1200" spans="1:15" x14ac:dyDescent="0.25">
      <c r="A1200" s="14" t="str">
        <f>MID(Tabla1[[#This Row],[Org 2]],1,2)</f>
        <v>11</v>
      </c>
      <c r="B1200" s="22" t="s">
        <v>150</v>
      </c>
      <c r="C1200" s="22" t="s">
        <v>152</v>
      </c>
      <c r="D1200" s="15" t="str">
        <f>VLOOKUP(Tabla1[[#This Row],[Prog.]],Hoja2!B:C,2,FALSE)</f>
        <v>Policía municipal</v>
      </c>
      <c r="E1200" s="16" t="str">
        <f t="shared" si="36"/>
        <v>1</v>
      </c>
      <c r="F1200" s="16" t="str">
        <f t="shared" si="37"/>
        <v>12</v>
      </c>
      <c r="G1200" s="18">
        <v>12000</v>
      </c>
      <c r="H1200" s="19" t="s">
        <v>411</v>
      </c>
      <c r="I1200" s="20">
        <v>126764</v>
      </c>
      <c r="J1200" s="20">
        <v>0</v>
      </c>
      <c r="K1200" s="20">
        <v>126764</v>
      </c>
      <c r="L1200" s="20">
        <v>100000</v>
      </c>
      <c r="M1200" s="20">
        <v>100000</v>
      </c>
      <c r="N1200" s="20">
        <v>83241.78</v>
      </c>
      <c r="O1200" s="20">
        <v>83241.78</v>
      </c>
    </row>
    <row r="1201" spans="1:15" x14ac:dyDescent="0.25">
      <c r="A1201" s="14" t="str">
        <f>MID(Tabla1[[#This Row],[Org 2]],1,2)</f>
        <v>11</v>
      </c>
      <c r="B1201" s="22" t="s">
        <v>150</v>
      </c>
      <c r="C1201" s="22" t="s">
        <v>152</v>
      </c>
      <c r="D1201" s="15" t="str">
        <f>VLOOKUP(Tabla1[[#This Row],[Prog.]],Hoja2!B:C,2,FALSE)</f>
        <v>Policía municipal</v>
      </c>
      <c r="E1201" s="16" t="str">
        <f t="shared" si="36"/>
        <v>1</v>
      </c>
      <c r="F1201" s="16" t="str">
        <f t="shared" si="37"/>
        <v>12</v>
      </c>
      <c r="G1201" s="18">
        <v>12001</v>
      </c>
      <c r="H1201" s="19" t="s">
        <v>412</v>
      </c>
      <c r="I1201" s="20">
        <v>414682</v>
      </c>
      <c r="J1201" s="20">
        <v>0</v>
      </c>
      <c r="K1201" s="20">
        <v>414682</v>
      </c>
      <c r="L1201" s="20">
        <v>250000</v>
      </c>
      <c r="M1201" s="20">
        <v>250000</v>
      </c>
      <c r="N1201" s="20">
        <v>191100.88</v>
      </c>
      <c r="O1201" s="20">
        <v>191100.88</v>
      </c>
    </row>
    <row r="1202" spans="1:15" x14ac:dyDescent="0.25">
      <c r="A1202" s="14" t="str">
        <f>MID(Tabla1[[#This Row],[Org 2]],1,2)</f>
        <v>11</v>
      </c>
      <c r="B1202" s="22" t="s">
        <v>150</v>
      </c>
      <c r="C1202" s="22" t="s">
        <v>152</v>
      </c>
      <c r="D1202" s="15" t="str">
        <f>VLOOKUP(Tabla1[[#This Row],[Prog.]],Hoja2!B:C,2,FALSE)</f>
        <v>Policía municipal</v>
      </c>
      <c r="E1202" s="16" t="str">
        <f t="shared" si="36"/>
        <v>1</v>
      </c>
      <c r="F1202" s="16" t="str">
        <f t="shared" si="37"/>
        <v>12</v>
      </c>
      <c r="G1202" s="18">
        <v>12003</v>
      </c>
      <c r="H1202" s="19" t="s">
        <v>413</v>
      </c>
      <c r="I1202" s="20">
        <v>5309153</v>
      </c>
      <c r="J1202" s="20">
        <v>0</v>
      </c>
      <c r="K1202" s="20">
        <v>5309153</v>
      </c>
      <c r="L1202" s="20">
        <v>3150000</v>
      </c>
      <c r="M1202" s="20">
        <v>3150000</v>
      </c>
      <c r="N1202" s="20">
        <v>3037363.52</v>
      </c>
      <c r="O1202" s="20">
        <v>3037363.52</v>
      </c>
    </row>
    <row r="1203" spans="1:15" x14ac:dyDescent="0.25">
      <c r="A1203" s="14" t="str">
        <f>MID(Tabla1[[#This Row],[Org 2]],1,2)</f>
        <v>11</v>
      </c>
      <c r="B1203" s="22" t="s">
        <v>150</v>
      </c>
      <c r="C1203" s="22" t="s">
        <v>152</v>
      </c>
      <c r="D1203" s="15" t="str">
        <f>VLOOKUP(Tabla1[[#This Row],[Prog.]],Hoja2!B:C,2,FALSE)</f>
        <v>Policía municipal</v>
      </c>
      <c r="E1203" s="16" t="str">
        <f t="shared" si="36"/>
        <v>1</v>
      </c>
      <c r="F1203" s="16" t="str">
        <f t="shared" si="37"/>
        <v>12</v>
      </c>
      <c r="G1203" s="18">
        <v>12004</v>
      </c>
      <c r="H1203" s="19" t="s">
        <v>414</v>
      </c>
      <c r="I1203" s="20">
        <v>144558</v>
      </c>
      <c r="J1203" s="20">
        <v>0</v>
      </c>
      <c r="K1203" s="20">
        <v>144558</v>
      </c>
      <c r="L1203" s="20">
        <v>116900</v>
      </c>
      <c r="M1203" s="20">
        <v>116900</v>
      </c>
      <c r="N1203" s="20">
        <v>100068.47</v>
      </c>
      <c r="O1203" s="20">
        <v>100068.47</v>
      </c>
    </row>
    <row r="1204" spans="1:15" x14ac:dyDescent="0.25">
      <c r="A1204" s="14" t="str">
        <f>MID(Tabla1[[#This Row],[Org 2]],1,2)</f>
        <v>11</v>
      </c>
      <c r="B1204" s="22" t="s">
        <v>150</v>
      </c>
      <c r="C1204" s="22" t="s">
        <v>152</v>
      </c>
      <c r="D1204" s="15" t="str">
        <f>VLOOKUP(Tabla1[[#This Row],[Prog.]],Hoja2!B:C,2,FALSE)</f>
        <v>Policía municipal</v>
      </c>
      <c r="E1204" s="16" t="str">
        <f t="shared" si="36"/>
        <v>1</v>
      </c>
      <c r="F1204" s="16" t="str">
        <f t="shared" si="37"/>
        <v>12</v>
      </c>
      <c r="G1204" s="18">
        <v>12006</v>
      </c>
      <c r="H1204" s="19" t="s">
        <v>415</v>
      </c>
      <c r="I1204" s="20">
        <v>1087750</v>
      </c>
      <c r="J1204" s="20">
        <v>0</v>
      </c>
      <c r="K1204" s="20">
        <v>1087750</v>
      </c>
      <c r="L1204" s="20">
        <v>800000</v>
      </c>
      <c r="M1204" s="20">
        <v>800000</v>
      </c>
      <c r="N1204" s="20">
        <v>693014.83</v>
      </c>
      <c r="O1204" s="20">
        <v>693014.83</v>
      </c>
    </row>
    <row r="1205" spans="1:15" x14ac:dyDescent="0.25">
      <c r="A1205" s="14" t="str">
        <f>MID(Tabla1[[#This Row],[Org 2]],1,2)</f>
        <v>11</v>
      </c>
      <c r="B1205" s="22" t="s">
        <v>150</v>
      </c>
      <c r="C1205" s="22" t="s">
        <v>152</v>
      </c>
      <c r="D1205" s="15" t="str">
        <f>VLOOKUP(Tabla1[[#This Row],[Prog.]],Hoja2!B:C,2,FALSE)</f>
        <v>Policía municipal</v>
      </c>
      <c r="E1205" s="16" t="str">
        <f t="shared" si="36"/>
        <v>1</v>
      </c>
      <c r="F1205" s="16" t="str">
        <f t="shared" si="37"/>
        <v>12</v>
      </c>
      <c r="G1205" s="18">
        <v>12100</v>
      </c>
      <c r="H1205" s="19" t="s">
        <v>416</v>
      </c>
      <c r="I1205" s="20">
        <v>3393147</v>
      </c>
      <c r="J1205" s="20">
        <v>0</v>
      </c>
      <c r="K1205" s="20">
        <v>3393147</v>
      </c>
      <c r="L1205" s="20">
        <v>2008810</v>
      </c>
      <c r="M1205" s="20">
        <v>2008810</v>
      </c>
      <c r="N1205" s="20">
        <v>1924141.08</v>
      </c>
      <c r="O1205" s="20">
        <v>1924141.08</v>
      </c>
    </row>
    <row r="1206" spans="1:15" x14ac:dyDescent="0.25">
      <c r="A1206" s="14" t="str">
        <f>MID(Tabla1[[#This Row],[Org 2]],1,2)</f>
        <v>11</v>
      </c>
      <c r="B1206" s="22" t="s">
        <v>150</v>
      </c>
      <c r="C1206" s="22" t="s">
        <v>152</v>
      </c>
      <c r="D1206" s="15" t="str">
        <f>VLOOKUP(Tabla1[[#This Row],[Prog.]],Hoja2!B:C,2,FALSE)</f>
        <v>Policía municipal</v>
      </c>
      <c r="E1206" s="16" t="str">
        <f t="shared" si="36"/>
        <v>1</v>
      </c>
      <c r="F1206" s="16" t="str">
        <f t="shared" si="37"/>
        <v>12</v>
      </c>
      <c r="G1206" s="18">
        <v>12101</v>
      </c>
      <c r="H1206" s="19" t="s">
        <v>417</v>
      </c>
      <c r="I1206" s="20">
        <v>10414076</v>
      </c>
      <c r="J1206" s="20">
        <v>-400000</v>
      </c>
      <c r="K1206" s="20">
        <v>10014076</v>
      </c>
      <c r="L1206" s="20">
        <v>9523479.75</v>
      </c>
      <c r="M1206" s="20">
        <v>9523479.75</v>
      </c>
      <c r="N1206" s="20">
        <v>6903335.0800000001</v>
      </c>
      <c r="O1206" s="20">
        <v>6903335.0800000001</v>
      </c>
    </row>
    <row r="1207" spans="1:15" x14ac:dyDescent="0.25">
      <c r="A1207" s="14" t="str">
        <f>MID(Tabla1[[#This Row],[Org 2]],1,2)</f>
        <v>11</v>
      </c>
      <c r="B1207" s="22" t="s">
        <v>150</v>
      </c>
      <c r="C1207" s="22" t="s">
        <v>152</v>
      </c>
      <c r="D1207" s="15" t="str">
        <f>VLOOKUP(Tabla1[[#This Row],[Prog.]],Hoja2!B:C,2,FALSE)</f>
        <v>Policía municipal</v>
      </c>
      <c r="E1207" s="16" t="str">
        <f t="shared" si="36"/>
        <v>1</v>
      </c>
      <c r="F1207" s="16" t="str">
        <f t="shared" si="37"/>
        <v>12</v>
      </c>
      <c r="G1207" s="18">
        <v>12103</v>
      </c>
      <c r="H1207" s="19" t="s">
        <v>418</v>
      </c>
      <c r="I1207" s="20">
        <v>477096</v>
      </c>
      <c r="J1207" s="20">
        <v>0</v>
      </c>
      <c r="K1207" s="20">
        <v>477096</v>
      </c>
      <c r="L1207" s="20">
        <v>449185.75</v>
      </c>
      <c r="M1207" s="20">
        <v>449185.75</v>
      </c>
      <c r="N1207" s="20">
        <v>376941.87</v>
      </c>
      <c r="O1207" s="20">
        <v>376941.87</v>
      </c>
    </row>
    <row r="1208" spans="1:15" x14ac:dyDescent="0.25">
      <c r="A1208" s="14" t="str">
        <f>MID(Tabla1[[#This Row],[Org 2]],1,2)</f>
        <v>11</v>
      </c>
      <c r="B1208" s="22" t="s">
        <v>150</v>
      </c>
      <c r="C1208" s="22" t="s">
        <v>152</v>
      </c>
      <c r="D1208" s="15" t="str">
        <f>VLOOKUP(Tabla1[[#This Row],[Prog.]],Hoja2!B:C,2,FALSE)</f>
        <v>Policía municipal</v>
      </c>
      <c r="E1208" s="16" t="str">
        <f t="shared" si="36"/>
        <v>1</v>
      </c>
      <c r="F1208" s="16" t="str">
        <f t="shared" si="37"/>
        <v>12</v>
      </c>
      <c r="G1208" s="18">
        <v>124</v>
      </c>
      <c r="H1208" s="19" t="s">
        <v>651</v>
      </c>
      <c r="I1208" s="20">
        <v>0</v>
      </c>
      <c r="J1208" s="20">
        <v>0</v>
      </c>
      <c r="K1208" s="20">
        <v>0</v>
      </c>
      <c r="L1208" s="20">
        <v>64304</v>
      </c>
      <c r="M1208" s="20">
        <v>64304</v>
      </c>
      <c r="N1208" s="20">
        <v>62284.95</v>
      </c>
      <c r="O1208" s="20">
        <v>62284.95</v>
      </c>
    </row>
    <row r="1209" spans="1:15" x14ac:dyDescent="0.25">
      <c r="A1209" s="14" t="str">
        <f>MID(Tabla1[[#This Row],[Org 2]],1,2)</f>
        <v>11</v>
      </c>
      <c r="B1209" s="22" t="s">
        <v>150</v>
      </c>
      <c r="C1209" s="22" t="s">
        <v>152</v>
      </c>
      <c r="D1209" s="15" t="str">
        <f>VLOOKUP(Tabla1[[#This Row],[Prog.]],Hoja2!B:C,2,FALSE)</f>
        <v>Policía municipal</v>
      </c>
      <c r="E1209" s="16" t="str">
        <f t="shared" si="36"/>
        <v>1</v>
      </c>
      <c r="F1209" s="16" t="str">
        <f t="shared" si="37"/>
        <v>13</v>
      </c>
      <c r="G1209" s="18">
        <v>13000</v>
      </c>
      <c r="H1209" s="19" t="s">
        <v>410</v>
      </c>
      <c r="I1209" s="20">
        <v>372154</v>
      </c>
      <c r="J1209" s="20">
        <v>0</v>
      </c>
      <c r="K1209" s="20">
        <v>372154</v>
      </c>
      <c r="L1209" s="20">
        <v>316750</v>
      </c>
      <c r="M1209" s="20">
        <v>316750</v>
      </c>
      <c r="N1209" s="20">
        <v>214639.84</v>
      </c>
      <c r="O1209" s="20">
        <v>214639.84</v>
      </c>
    </row>
    <row r="1210" spans="1:15" x14ac:dyDescent="0.25">
      <c r="A1210" s="14" t="str">
        <f>MID(Tabla1[[#This Row],[Org 2]],1,2)</f>
        <v>11</v>
      </c>
      <c r="B1210" s="22" t="s">
        <v>150</v>
      </c>
      <c r="C1210" s="22" t="s">
        <v>152</v>
      </c>
      <c r="D1210" s="15" t="str">
        <f>VLOOKUP(Tabla1[[#This Row],[Prog.]],Hoja2!B:C,2,FALSE)</f>
        <v>Policía municipal</v>
      </c>
      <c r="E1210" s="16" t="str">
        <f t="shared" si="36"/>
        <v>1</v>
      </c>
      <c r="F1210" s="16" t="str">
        <f t="shared" si="37"/>
        <v>13</v>
      </c>
      <c r="G1210" s="18">
        <v>13001</v>
      </c>
      <c r="H1210" s="19" t="s">
        <v>490</v>
      </c>
      <c r="I1210" s="20">
        <v>40000</v>
      </c>
      <c r="J1210" s="20">
        <v>0</v>
      </c>
      <c r="K1210" s="20">
        <v>40000</v>
      </c>
      <c r="L1210" s="20">
        <v>35176.550000000003</v>
      </c>
      <c r="M1210" s="20">
        <v>35176.550000000003</v>
      </c>
      <c r="N1210" s="20">
        <v>31885.41</v>
      </c>
      <c r="O1210" s="20">
        <v>31885.41</v>
      </c>
    </row>
    <row r="1211" spans="1:15" x14ac:dyDescent="0.25">
      <c r="A1211" s="14" t="str">
        <f>MID(Tabla1[[#This Row],[Org 2]],1,2)</f>
        <v>11</v>
      </c>
      <c r="B1211" s="22" t="s">
        <v>150</v>
      </c>
      <c r="C1211" s="22" t="s">
        <v>152</v>
      </c>
      <c r="D1211" s="15" t="str">
        <f>VLOOKUP(Tabla1[[#This Row],[Prog.]],Hoja2!B:C,2,FALSE)</f>
        <v>Policía municipal</v>
      </c>
      <c r="E1211" s="16" t="str">
        <f t="shared" si="36"/>
        <v>1</v>
      </c>
      <c r="F1211" s="16" t="str">
        <f t="shared" si="37"/>
        <v>13</v>
      </c>
      <c r="G1211" s="18">
        <v>13002</v>
      </c>
      <c r="H1211" s="19" t="s">
        <v>419</v>
      </c>
      <c r="I1211" s="20">
        <v>403240</v>
      </c>
      <c r="J1211" s="20">
        <v>0</v>
      </c>
      <c r="K1211" s="20">
        <v>403240</v>
      </c>
      <c r="L1211" s="20">
        <v>393778</v>
      </c>
      <c r="M1211" s="20">
        <v>393778</v>
      </c>
      <c r="N1211" s="20">
        <v>265491.83</v>
      </c>
      <c r="O1211" s="20">
        <v>265491.83</v>
      </c>
    </row>
    <row r="1212" spans="1:15" x14ac:dyDescent="0.25">
      <c r="A1212" s="14" t="str">
        <f>MID(Tabla1[[#This Row],[Org 2]],1,2)</f>
        <v>11</v>
      </c>
      <c r="B1212" s="22" t="s">
        <v>150</v>
      </c>
      <c r="C1212" s="22" t="s">
        <v>152</v>
      </c>
      <c r="D1212" s="15" t="str">
        <f>VLOOKUP(Tabla1[[#This Row],[Prog.]],Hoja2!B:C,2,FALSE)</f>
        <v>Policía municipal</v>
      </c>
      <c r="E1212" s="16" t="str">
        <f t="shared" si="36"/>
        <v>1</v>
      </c>
      <c r="F1212" s="16" t="str">
        <f t="shared" si="37"/>
        <v>13</v>
      </c>
      <c r="G1212" s="18">
        <v>131</v>
      </c>
      <c r="H1212" s="19" t="s">
        <v>420</v>
      </c>
      <c r="I1212" s="20">
        <v>35000</v>
      </c>
      <c r="J1212" s="20">
        <v>0</v>
      </c>
      <c r="K1212" s="20">
        <v>35000</v>
      </c>
      <c r="L1212" s="20">
        <v>60000</v>
      </c>
      <c r="M1212" s="20">
        <v>60000</v>
      </c>
      <c r="N1212" s="20">
        <v>36020.699999999997</v>
      </c>
      <c r="O1212" s="20">
        <v>36020.699999999997</v>
      </c>
    </row>
    <row r="1213" spans="1:15" x14ac:dyDescent="0.25">
      <c r="A1213" s="14" t="str">
        <f>MID(Tabla1[[#This Row],[Org 2]],1,2)</f>
        <v>11</v>
      </c>
      <c r="B1213" s="22" t="s">
        <v>150</v>
      </c>
      <c r="C1213" s="22" t="s">
        <v>152</v>
      </c>
      <c r="D1213" s="15" t="str">
        <f>VLOOKUP(Tabla1[[#This Row],[Prog.]],Hoja2!B:C,2,FALSE)</f>
        <v>Policía municipal</v>
      </c>
      <c r="E1213" s="16" t="str">
        <f t="shared" si="36"/>
        <v>1</v>
      </c>
      <c r="F1213" s="16" t="str">
        <f t="shared" si="37"/>
        <v>15</v>
      </c>
      <c r="G1213" s="18">
        <v>150</v>
      </c>
      <c r="H1213" s="19" t="s">
        <v>547</v>
      </c>
      <c r="I1213" s="20">
        <v>317000</v>
      </c>
      <c r="J1213" s="20">
        <v>0</v>
      </c>
      <c r="K1213" s="20">
        <v>317000</v>
      </c>
      <c r="L1213" s="20">
        <v>202179.01</v>
      </c>
      <c r="M1213" s="20">
        <v>202179.01</v>
      </c>
      <c r="N1213" s="20">
        <v>202020.67</v>
      </c>
      <c r="O1213" s="20">
        <v>202020.67</v>
      </c>
    </row>
    <row r="1214" spans="1:15" x14ac:dyDescent="0.25">
      <c r="A1214" s="14" t="str">
        <f>MID(Tabla1[[#This Row],[Org 2]],1,2)</f>
        <v>11</v>
      </c>
      <c r="B1214" s="22" t="s">
        <v>150</v>
      </c>
      <c r="C1214" s="22" t="s">
        <v>152</v>
      </c>
      <c r="D1214" s="15" t="str">
        <f>VLOOKUP(Tabla1[[#This Row],[Prog.]],Hoja2!B:C,2,FALSE)</f>
        <v>Policía municipal</v>
      </c>
      <c r="E1214" s="16" t="str">
        <f t="shared" si="36"/>
        <v>1</v>
      </c>
      <c r="F1214" s="16" t="str">
        <f t="shared" si="37"/>
        <v>15</v>
      </c>
      <c r="G1214" s="18">
        <v>151</v>
      </c>
      <c r="H1214" s="19" t="s">
        <v>487</v>
      </c>
      <c r="I1214" s="20">
        <v>1000000</v>
      </c>
      <c r="J1214" s="20">
        <v>400000</v>
      </c>
      <c r="K1214" s="20">
        <v>1400000</v>
      </c>
      <c r="L1214" s="20">
        <v>1225439.78</v>
      </c>
      <c r="M1214" s="20">
        <v>1225439.78</v>
      </c>
      <c r="N1214" s="20">
        <v>839563.58</v>
      </c>
      <c r="O1214" s="20">
        <v>839563.58</v>
      </c>
    </row>
    <row r="1215" spans="1:15" x14ac:dyDescent="0.25">
      <c r="A1215" s="14" t="str">
        <f>MID(Tabla1[[#This Row],[Org 2]],1,2)</f>
        <v>11</v>
      </c>
      <c r="B1215" s="22" t="s">
        <v>150</v>
      </c>
      <c r="C1215" s="22" t="s">
        <v>152</v>
      </c>
      <c r="D1215" s="15" t="str">
        <f>VLOOKUP(Tabla1[[#This Row],[Prog.]],Hoja2!B:C,2,FALSE)</f>
        <v>Policía municipal</v>
      </c>
      <c r="E1215" s="16" t="str">
        <f t="shared" si="36"/>
        <v>1</v>
      </c>
      <c r="F1215" s="16" t="str">
        <f t="shared" si="37"/>
        <v>16</v>
      </c>
      <c r="G1215" s="18">
        <v>16200</v>
      </c>
      <c r="H1215" s="19" t="s">
        <v>550</v>
      </c>
      <c r="I1215" s="20">
        <v>100000</v>
      </c>
      <c r="J1215" s="20">
        <v>0</v>
      </c>
      <c r="K1215" s="20">
        <v>100000</v>
      </c>
      <c r="L1215" s="20">
        <v>100000</v>
      </c>
      <c r="M1215" s="20">
        <v>24208</v>
      </c>
      <c r="N1215" s="20">
        <v>24208</v>
      </c>
      <c r="O1215" s="20">
        <v>24208</v>
      </c>
    </row>
    <row r="1216" spans="1:15" x14ac:dyDescent="0.25">
      <c r="A1216" s="14" t="str">
        <f>MID(Tabla1[[#This Row],[Org 2]],1,2)</f>
        <v>11</v>
      </c>
      <c r="B1216" s="22" t="s">
        <v>150</v>
      </c>
      <c r="C1216" s="22" t="s">
        <v>152</v>
      </c>
      <c r="D1216" s="15" t="str">
        <f>VLOOKUP(Tabla1[[#This Row],[Prog.]],Hoja2!B:C,2,FALSE)</f>
        <v>Policía municipal</v>
      </c>
      <c r="E1216" s="16" t="str">
        <f t="shared" si="36"/>
        <v>2</v>
      </c>
      <c r="F1216" s="16" t="str">
        <f t="shared" si="37"/>
        <v>20</v>
      </c>
      <c r="G1216" s="18">
        <v>202</v>
      </c>
      <c r="H1216" s="19" t="s">
        <v>562</v>
      </c>
      <c r="I1216" s="20">
        <v>2500</v>
      </c>
      <c r="J1216" s="20">
        <v>0</v>
      </c>
      <c r="K1216" s="20">
        <v>2500</v>
      </c>
      <c r="L1216" s="20">
        <v>1659.6</v>
      </c>
      <c r="M1216" s="20">
        <v>1659.6</v>
      </c>
      <c r="N1216" s="20">
        <v>829.8</v>
      </c>
      <c r="O1216" s="20">
        <v>829.8</v>
      </c>
    </row>
    <row r="1217" spans="1:15" x14ac:dyDescent="0.25">
      <c r="A1217" s="14" t="str">
        <f>MID(Tabla1[[#This Row],[Org 2]],1,2)</f>
        <v>11</v>
      </c>
      <c r="B1217" s="22" t="s">
        <v>150</v>
      </c>
      <c r="C1217" s="22" t="s">
        <v>152</v>
      </c>
      <c r="D1217" s="15" t="str">
        <f>VLOOKUP(Tabla1[[#This Row],[Prog.]],Hoja2!B:C,2,FALSE)</f>
        <v>Policía municipal</v>
      </c>
      <c r="E1217" s="16" t="str">
        <f t="shared" si="36"/>
        <v>2</v>
      </c>
      <c r="F1217" s="16" t="str">
        <f t="shared" si="37"/>
        <v>20</v>
      </c>
      <c r="G1217" s="18">
        <v>203</v>
      </c>
      <c r="H1217" s="19" t="s">
        <v>422</v>
      </c>
      <c r="I1217" s="20">
        <v>22000</v>
      </c>
      <c r="J1217" s="20">
        <v>0</v>
      </c>
      <c r="K1217" s="20">
        <v>22000</v>
      </c>
      <c r="L1217" s="20">
        <v>10345.299999999999</v>
      </c>
      <c r="M1217" s="20">
        <v>10345.299999999999</v>
      </c>
      <c r="N1217" s="20">
        <v>5458.3</v>
      </c>
      <c r="O1217" s="20">
        <v>4248.84</v>
      </c>
    </row>
    <row r="1218" spans="1:15" x14ac:dyDescent="0.25">
      <c r="A1218" s="14" t="str">
        <f>MID(Tabla1[[#This Row],[Org 2]],1,2)</f>
        <v>11</v>
      </c>
      <c r="B1218" s="22" t="s">
        <v>150</v>
      </c>
      <c r="C1218" s="22" t="s">
        <v>152</v>
      </c>
      <c r="D1218" s="15" t="str">
        <f>VLOOKUP(Tabla1[[#This Row],[Prog.]],Hoja2!B:C,2,FALSE)</f>
        <v>Policía municipal</v>
      </c>
      <c r="E1218" s="16" t="str">
        <f t="shared" ref="E1218:E1281" si="38">LEFT(G1218,1)</f>
        <v>2</v>
      </c>
      <c r="F1218" s="16" t="str">
        <f t="shared" ref="F1218:F1281" si="39">LEFT(G1218,2)</f>
        <v>20</v>
      </c>
      <c r="G1218" s="18">
        <v>204</v>
      </c>
      <c r="H1218" s="19" t="s">
        <v>423</v>
      </c>
      <c r="I1218" s="20">
        <v>335000</v>
      </c>
      <c r="J1218" s="20">
        <v>0</v>
      </c>
      <c r="K1218" s="20">
        <v>335000</v>
      </c>
      <c r="L1218" s="20">
        <v>328920.83</v>
      </c>
      <c r="M1218" s="20">
        <v>328920.83</v>
      </c>
      <c r="N1218" s="20">
        <v>191870.14</v>
      </c>
      <c r="O1218" s="20">
        <v>164460.12</v>
      </c>
    </row>
    <row r="1219" spans="1:15" x14ac:dyDescent="0.25">
      <c r="A1219" s="14" t="str">
        <f>MID(Tabla1[[#This Row],[Org 2]],1,2)</f>
        <v>11</v>
      </c>
      <c r="B1219" s="22" t="s">
        <v>150</v>
      </c>
      <c r="C1219" s="22" t="s">
        <v>152</v>
      </c>
      <c r="D1219" s="15" t="str">
        <f>VLOOKUP(Tabla1[[#This Row],[Prog.]],Hoja2!B:C,2,FALSE)</f>
        <v>Policía municipal</v>
      </c>
      <c r="E1219" s="16" t="str">
        <f t="shared" si="38"/>
        <v>2</v>
      </c>
      <c r="F1219" s="16" t="str">
        <f t="shared" si="39"/>
        <v>21</v>
      </c>
      <c r="G1219" s="18">
        <v>212</v>
      </c>
      <c r="H1219" s="19" t="s">
        <v>424</v>
      </c>
      <c r="I1219" s="20">
        <v>25000</v>
      </c>
      <c r="J1219" s="20">
        <v>0</v>
      </c>
      <c r="K1219" s="20">
        <v>25000</v>
      </c>
      <c r="L1219" s="20">
        <v>5020.29</v>
      </c>
      <c r="M1219" s="20">
        <v>5020.29</v>
      </c>
      <c r="N1219" s="20">
        <v>5020.29</v>
      </c>
      <c r="O1219" s="20">
        <v>5020.29</v>
      </c>
    </row>
    <row r="1220" spans="1:15" x14ac:dyDescent="0.25">
      <c r="A1220" s="14" t="str">
        <f>MID(Tabla1[[#This Row],[Org 2]],1,2)</f>
        <v>11</v>
      </c>
      <c r="B1220" s="22" t="s">
        <v>150</v>
      </c>
      <c r="C1220" s="22" t="s">
        <v>152</v>
      </c>
      <c r="D1220" s="15" t="str">
        <f>VLOOKUP(Tabla1[[#This Row],[Prog.]],Hoja2!B:C,2,FALSE)</f>
        <v>Policía municipal</v>
      </c>
      <c r="E1220" s="16" t="str">
        <f t="shared" si="38"/>
        <v>2</v>
      </c>
      <c r="F1220" s="16" t="str">
        <f t="shared" si="39"/>
        <v>21</v>
      </c>
      <c r="G1220" s="18">
        <v>213</v>
      </c>
      <c r="H1220" s="19" t="s">
        <v>425</v>
      </c>
      <c r="I1220" s="20">
        <v>91000</v>
      </c>
      <c r="J1220" s="20">
        <v>0</v>
      </c>
      <c r="K1220" s="20">
        <v>91000</v>
      </c>
      <c r="L1220" s="20">
        <v>102351.85</v>
      </c>
      <c r="M1220" s="20">
        <v>80014.720000000001</v>
      </c>
      <c r="N1220" s="20">
        <v>39998.120000000003</v>
      </c>
      <c r="O1220" s="20">
        <v>37784.65</v>
      </c>
    </row>
    <row r="1221" spans="1:15" x14ac:dyDescent="0.25">
      <c r="A1221" s="14" t="str">
        <f>MID(Tabla1[[#This Row],[Org 2]],1,2)</f>
        <v>11</v>
      </c>
      <c r="B1221" s="22" t="s">
        <v>150</v>
      </c>
      <c r="C1221" s="22" t="s">
        <v>152</v>
      </c>
      <c r="D1221" s="15" t="str">
        <f>VLOOKUP(Tabla1[[#This Row],[Prog.]],Hoja2!B:C,2,FALSE)</f>
        <v>Policía municipal</v>
      </c>
      <c r="E1221" s="16" t="str">
        <f t="shared" si="38"/>
        <v>2</v>
      </c>
      <c r="F1221" s="16" t="str">
        <f t="shared" si="39"/>
        <v>21</v>
      </c>
      <c r="G1221" s="18">
        <v>214</v>
      </c>
      <c r="H1221" s="19" t="s">
        <v>426</v>
      </c>
      <c r="I1221" s="20">
        <v>150000</v>
      </c>
      <c r="J1221" s="20">
        <v>0</v>
      </c>
      <c r="K1221" s="20">
        <v>150000</v>
      </c>
      <c r="L1221" s="20">
        <v>150000</v>
      </c>
      <c r="M1221" s="20">
        <v>99567.58</v>
      </c>
      <c r="N1221" s="20">
        <v>99567.58</v>
      </c>
      <c r="O1221" s="20">
        <v>99567.58</v>
      </c>
    </row>
    <row r="1222" spans="1:15" x14ac:dyDescent="0.25">
      <c r="A1222" s="14" t="str">
        <f>MID(Tabla1[[#This Row],[Org 2]],1,2)</f>
        <v>11</v>
      </c>
      <c r="B1222" s="22" t="s">
        <v>150</v>
      </c>
      <c r="C1222" s="22" t="s">
        <v>152</v>
      </c>
      <c r="D1222" s="15" t="str">
        <f>VLOOKUP(Tabla1[[#This Row],[Prog.]],Hoja2!B:C,2,FALSE)</f>
        <v>Policía municipal</v>
      </c>
      <c r="E1222" s="16" t="str">
        <f t="shared" si="38"/>
        <v>2</v>
      </c>
      <c r="F1222" s="16" t="str">
        <f t="shared" si="39"/>
        <v>22</v>
      </c>
      <c r="G1222" s="18">
        <v>22100</v>
      </c>
      <c r="H1222" s="19" t="s">
        <v>429</v>
      </c>
      <c r="I1222" s="20">
        <v>150000</v>
      </c>
      <c r="J1222" s="20">
        <v>0</v>
      </c>
      <c r="K1222" s="20">
        <v>150000</v>
      </c>
      <c r="L1222" s="20">
        <v>150000</v>
      </c>
      <c r="M1222" s="20">
        <v>150000</v>
      </c>
      <c r="N1222" s="20">
        <v>73325.11</v>
      </c>
      <c r="O1222" s="20">
        <v>73325.11</v>
      </c>
    </row>
    <row r="1223" spans="1:15" x14ac:dyDescent="0.25">
      <c r="A1223" s="14" t="str">
        <f>MID(Tabla1[[#This Row],[Org 2]],1,2)</f>
        <v>11</v>
      </c>
      <c r="B1223" s="22" t="s">
        <v>150</v>
      </c>
      <c r="C1223" s="22" t="s">
        <v>152</v>
      </c>
      <c r="D1223" s="15" t="str">
        <f>VLOOKUP(Tabla1[[#This Row],[Prog.]],Hoja2!B:C,2,FALSE)</f>
        <v>Policía municipal</v>
      </c>
      <c r="E1223" s="16" t="str">
        <f t="shared" si="38"/>
        <v>2</v>
      </c>
      <c r="F1223" s="16" t="str">
        <f t="shared" si="39"/>
        <v>22</v>
      </c>
      <c r="G1223" s="18">
        <v>22101</v>
      </c>
      <c r="H1223" s="19" t="s">
        <v>507</v>
      </c>
      <c r="I1223" s="20">
        <v>1000</v>
      </c>
      <c r="J1223" s="20">
        <v>0</v>
      </c>
      <c r="K1223" s="20">
        <v>1000</v>
      </c>
      <c r="L1223" s="20">
        <v>214.72</v>
      </c>
      <c r="M1223" s="20">
        <v>214.72</v>
      </c>
      <c r="N1223" s="20">
        <v>214.72</v>
      </c>
      <c r="O1223" s="20">
        <v>214.72</v>
      </c>
    </row>
    <row r="1224" spans="1:15" x14ac:dyDescent="0.25">
      <c r="A1224" s="14" t="str">
        <f>MID(Tabla1[[#This Row],[Org 2]],1,2)</f>
        <v>11</v>
      </c>
      <c r="B1224" s="22" t="s">
        <v>150</v>
      </c>
      <c r="C1224" s="22" t="s">
        <v>152</v>
      </c>
      <c r="D1224" s="15" t="str">
        <f>VLOOKUP(Tabla1[[#This Row],[Prog.]],Hoja2!B:C,2,FALSE)</f>
        <v>Policía municipal</v>
      </c>
      <c r="E1224" s="16" t="str">
        <f t="shared" si="38"/>
        <v>2</v>
      </c>
      <c r="F1224" s="16" t="str">
        <f t="shared" si="39"/>
        <v>22</v>
      </c>
      <c r="G1224" s="18">
        <v>22102</v>
      </c>
      <c r="H1224" s="19" t="s">
        <v>508</v>
      </c>
      <c r="I1224" s="20">
        <v>85000</v>
      </c>
      <c r="J1224" s="20">
        <v>0</v>
      </c>
      <c r="K1224" s="20">
        <v>85000</v>
      </c>
      <c r="L1224" s="20">
        <v>98570.39</v>
      </c>
      <c r="M1224" s="20">
        <v>98570.39</v>
      </c>
      <c r="N1224" s="20">
        <v>64875.72</v>
      </c>
      <c r="O1224" s="20">
        <v>64875.72</v>
      </c>
    </row>
    <row r="1225" spans="1:15" x14ac:dyDescent="0.25">
      <c r="A1225" s="14" t="str">
        <f>MID(Tabla1[[#This Row],[Org 2]],1,2)</f>
        <v>11</v>
      </c>
      <c r="B1225" s="22" t="s">
        <v>150</v>
      </c>
      <c r="C1225" s="22" t="s">
        <v>152</v>
      </c>
      <c r="D1225" s="15" t="str">
        <f>VLOOKUP(Tabla1[[#This Row],[Prog.]],Hoja2!B:C,2,FALSE)</f>
        <v>Policía municipal</v>
      </c>
      <c r="E1225" s="16" t="str">
        <f t="shared" si="38"/>
        <v>2</v>
      </c>
      <c r="F1225" s="16" t="str">
        <f t="shared" si="39"/>
        <v>22</v>
      </c>
      <c r="G1225" s="18">
        <v>22103</v>
      </c>
      <c r="H1225" s="19" t="s">
        <v>491</v>
      </c>
      <c r="I1225" s="20">
        <v>206000</v>
      </c>
      <c r="J1225" s="20">
        <v>0</v>
      </c>
      <c r="K1225" s="20">
        <v>206000</v>
      </c>
      <c r="L1225" s="20">
        <v>206000</v>
      </c>
      <c r="M1225" s="20">
        <v>206000</v>
      </c>
      <c r="N1225" s="20">
        <v>59029.99</v>
      </c>
      <c r="O1225" s="20">
        <v>32747.46</v>
      </c>
    </row>
    <row r="1226" spans="1:15" x14ac:dyDescent="0.25">
      <c r="A1226" s="14" t="str">
        <f>MID(Tabla1[[#This Row],[Org 2]],1,2)</f>
        <v>11</v>
      </c>
      <c r="B1226" s="22" t="s">
        <v>150</v>
      </c>
      <c r="C1226" s="22" t="s">
        <v>152</v>
      </c>
      <c r="D1226" s="15" t="str">
        <f>VLOOKUP(Tabla1[[#This Row],[Prog.]],Hoja2!B:C,2,FALSE)</f>
        <v>Policía municipal</v>
      </c>
      <c r="E1226" s="16" t="str">
        <f t="shared" si="38"/>
        <v>2</v>
      </c>
      <c r="F1226" s="16" t="str">
        <f t="shared" si="39"/>
        <v>22</v>
      </c>
      <c r="G1226" s="18">
        <v>22104</v>
      </c>
      <c r="H1226" s="19" t="s">
        <v>488</v>
      </c>
      <c r="I1226" s="20">
        <v>241705</v>
      </c>
      <c r="J1226" s="20">
        <v>-45836.14</v>
      </c>
      <c r="K1226" s="20">
        <v>195868.86</v>
      </c>
      <c r="L1226" s="20">
        <v>0</v>
      </c>
      <c r="M1226" s="20">
        <v>0</v>
      </c>
      <c r="N1226" s="20">
        <v>0</v>
      </c>
      <c r="O1226" s="20">
        <v>0</v>
      </c>
    </row>
    <row r="1227" spans="1:15" x14ac:dyDescent="0.25">
      <c r="A1227" s="14" t="str">
        <f>MID(Tabla1[[#This Row],[Org 2]],1,2)</f>
        <v>11</v>
      </c>
      <c r="B1227" s="22" t="s">
        <v>150</v>
      </c>
      <c r="C1227" s="22" t="s">
        <v>152</v>
      </c>
      <c r="D1227" s="15" t="str">
        <f>VLOOKUP(Tabla1[[#This Row],[Prog.]],Hoja2!B:C,2,FALSE)</f>
        <v>Policía municipal</v>
      </c>
      <c r="E1227" s="16" t="str">
        <f t="shared" si="38"/>
        <v>2</v>
      </c>
      <c r="F1227" s="16" t="str">
        <f t="shared" si="39"/>
        <v>22</v>
      </c>
      <c r="G1227" s="18">
        <v>22106</v>
      </c>
      <c r="H1227" s="19" t="s">
        <v>546</v>
      </c>
      <c r="I1227" s="20">
        <v>600</v>
      </c>
      <c r="J1227" s="20">
        <v>0</v>
      </c>
      <c r="K1227" s="20">
        <v>600</v>
      </c>
      <c r="L1227" s="20">
        <v>0</v>
      </c>
      <c r="M1227" s="20">
        <v>0</v>
      </c>
      <c r="N1227" s="20">
        <v>0</v>
      </c>
      <c r="O1227" s="20">
        <v>0</v>
      </c>
    </row>
    <row r="1228" spans="1:15" x14ac:dyDescent="0.25">
      <c r="A1228" s="14" t="str">
        <f>MID(Tabla1[[#This Row],[Org 2]],1,2)</f>
        <v>11</v>
      </c>
      <c r="B1228" s="22" t="s">
        <v>150</v>
      </c>
      <c r="C1228" s="22" t="s">
        <v>152</v>
      </c>
      <c r="D1228" s="15" t="str">
        <f>VLOOKUP(Tabla1[[#This Row],[Prog.]],Hoja2!B:C,2,FALSE)</f>
        <v>Policía municipal</v>
      </c>
      <c r="E1228" s="16" t="str">
        <f t="shared" si="38"/>
        <v>2</v>
      </c>
      <c r="F1228" s="16" t="str">
        <f t="shared" si="39"/>
        <v>22</v>
      </c>
      <c r="G1228" s="18">
        <v>22110</v>
      </c>
      <c r="H1228" s="19" t="s">
        <v>492</v>
      </c>
      <c r="I1228" s="20">
        <v>600</v>
      </c>
      <c r="J1228" s="20">
        <v>0</v>
      </c>
      <c r="K1228" s="20">
        <v>600</v>
      </c>
      <c r="L1228" s="20">
        <v>0</v>
      </c>
      <c r="M1228" s="20">
        <v>0</v>
      </c>
      <c r="N1228" s="20">
        <v>0</v>
      </c>
      <c r="O1228" s="20">
        <v>0</v>
      </c>
    </row>
    <row r="1229" spans="1:15" x14ac:dyDescent="0.25">
      <c r="A1229" s="14" t="str">
        <f>MID(Tabla1[[#This Row],[Org 2]],1,2)</f>
        <v>11</v>
      </c>
      <c r="B1229" s="22" t="s">
        <v>150</v>
      </c>
      <c r="C1229" s="22" t="s">
        <v>152</v>
      </c>
      <c r="D1229" s="15" t="str">
        <f>VLOOKUP(Tabla1[[#This Row],[Prog.]],Hoja2!B:C,2,FALSE)</f>
        <v>Policía municipal</v>
      </c>
      <c r="E1229" s="16" t="str">
        <f t="shared" si="38"/>
        <v>2</v>
      </c>
      <c r="F1229" s="16" t="str">
        <f t="shared" si="39"/>
        <v>22</v>
      </c>
      <c r="G1229" s="18">
        <v>22199</v>
      </c>
      <c r="H1229" s="19" t="s">
        <v>431</v>
      </c>
      <c r="I1229" s="20">
        <v>35000</v>
      </c>
      <c r="J1229" s="20">
        <v>0</v>
      </c>
      <c r="K1229" s="20">
        <v>35000</v>
      </c>
      <c r="L1229" s="20">
        <v>48718.400000000001</v>
      </c>
      <c r="M1229" s="20">
        <v>48689.01</v>
      </c>
      <c r="N1229" s="20">
        <v>45969.39</v>
      </c>
      <c r="O1229" s="20">
        <v>34014.589999999997</v>
      </c>
    </row>
    <row r="1230" spans="1:15" x14ac:dyDescent="0.25">
      <c r="A1230" s="14" t="str">
        <f>MID(Tabla1[[#This Row],[Org 2]],1,2)</f>
        <v>11</v>
      </c>
      <c r="B1230" s="22" t="s">
        <v>150</v>
      </c>
      <c r="C1230" s="22" t="s">
        <v>152</v>
      </c>
      <c r="D1230" s="15" t="str">
        <f>VLOOKUP(Tabla1[[#This Row],[Prog.]],Hoja2!B:C,2,FALSE)</f>
        <v>Policía municipal</v>
      </c>
      <c r="E1230" s="16" t="str">
        <f t="shared" si="38"/>
        <v>2</v>
      </c>
      <c r="F1230" s="16" t="str">
        <f t="shared" si="39"/>
        <v>22</v>
      </c>
      <c r="G1230" s="18">
        <v>22200</v>
      </c>
      <c r="H1230" s="19" t="s">
        <v>557</v>
      </c>
      <c r="I1230" s="20">
        <v>2000</v>
      </c>
      <c r="J1230" s="20">
        <v>0</v>
      </c>
      <c r="K1230" s="20">
        <v>2000</v>
      </c>
      <c r="L1230" s="20">
        <v>0</v>
      </c>
      <c r="M1230" s="20">
        <v>0</v>
      </c>
      <c r="N1230" s="20">
        <v>0</v>
      </c>
      <c r="O1230" s="20">
        <v>0</v>
      </c>
    </row>
    <row r="1231" spans="1:15" x14ac:dyDescent="0.25">
      <c r="A1231" s="14" t="str">
        <f>MID(Tabla1[[#This Row],[Org 2]],1,2)</f>
        <v>11</v>
      </c>
      <c r="B1231" s="22" t="s">
        <v>150</v>
      </c>
      <c r="C1231" s="22" t="s">
        <v>152</v>
      </c>
      <c r="D1231" s="15" t="str">
        <f>VLOOKUP(Tabla1[[#This Row],[Prog.]],Hoja2!B:C,2,FALSE)</f>
        <v>Policía municipal</v>
      </c>
      <c r="E1231" s="16" t="str">
        <f t="shared" si="38"/>
        <v>2</v>
      </c>
      <c r="F1231" s="16" t="str">
        <f t="shared" si="39"/>
        <v>22</v>
      </c>
      <c r="G1231" s="18">
        <v>223</v>
      </c>
      <c r="H1231" s="19" t="s">
        <v>482</v>
      </c>
      <c r="I1231" s="20">
        <v>300</v>
      </c>
      <c r="J1231" s="20">
        <v>0</v>
      </c>
      <c r="K1231" s="20">
        <v>300</v>
      </c>
      <c r="L1231" s="20">
        <v>90.73</v>
      </c>
      <c r="M1231" s="20">
        <v>90.73</v>
      </c>
      <c r="N1231" s="20">
        <v>90.73</v>
      </c>
      <c r="O1231" s="20">
        <v>66.86</v>
      </c>
    </row>
    <row r="1232" spans="1:15" x14ac:dyDescent="0.25">
      <c r="A1232" s="14" t="str">
        <f>MID(Tabla1[[#This Row],[Org 2]],1,2)</f>
        <v>11</v>
      </c>
      <c r="B1232" s="22" t="s">
        <v>150</v>
      </c>
      <c r="C1232" s="22" t="s">
        <v>152</v>
      </c>
      <c r="D1232" s="15" t="str">
        <f>VLOOKUP(Tabla1[[#This Row],[Prog.]],Hoja2!B:C,2,FALSE)</f>
        <v>Policía municipal</v>
      </c>
      <c r="E1232" s="16" t="str">
        <f t="shared" si="38"/>
        <v>2</v>
      </c>
      <c r="F1232" s="16" t="str">
        <f t="shared" si="39"/>
        <v>22</v>
      </c>
      <c r="G1232" s="18">
        <v>224</v>
      </c>
      <c r="H1232" s="19" t="s">
        <v>432</v>
      </c>
      <c r="I1232" s="20">
        <v>1500</v>
      </c>
      <c r="J1232" s="20">
        <v>0</v>
      </c>
      <c r="K1232" s="20">
        <v>1500</v>
      </c>
      <c r="L1232" s="20">
        <v>874.25</v>
      </c>
      <c r="M1232" s="20">
        <v>874.25</v>
      </c>
      <c r="N1232" s="20">
        <v>874.25</v>
      </c>
      <c r="O1232" s="20">
        <v>874.25</v>
      </c>
    </row>
    <row r="1233" spans="1:15" x14ac:dyDescent="0.25">
      <c r="A1233" s="14" t="str">
        <f>MID(Tabla1[[#This Row],[Org 2]],1,2)</f>
        <v>11</v>
      </c>
      <c r="B1233" s="22" t="s">
        <v>150</v>
      </c>
      <c r="C1233" s="22" t="s">
        <v>152</v>
      </c>
      <c r="D1233" s="15" t="str">
        <f>VLOOKUP(Tabla1[[#This Row],[Prog.]],Hoja2!B:C,2,FALSE)</f>
        <v>Policía municipal</v>
      </c>
      <c r="E1233" s="16" t="str">
        <f t="shared" si="38"/>
        <v>2</v>
      </c>
      <c r="F1233" s="16" t="str">
        <f t="shared" si="39"/>
        <v>22</v>
      </c>
      <c r="G1233" s="18">
        <v>225</v>
      </c>
      <c r="H1233" s="19" t="s">
        <v>433</v>
      </c>
      <c r="I1233" s="20">
        <v>3000</v>
      </c>
      <c r="J1233" s="20">
        <v>0</v>
      </c>
      <c r="K1233" s="20">
        <v>3000</v>
      </c>
      <c r="L1233" s="20">
        <v>2633.6</v>
      </c>
      <c r="M1233" s="20">
        <v>2633.6</v>
      </c>
      <c r="N1233" s="20">
        <v>2633.6</v>
      </c>
      <c r="O1233" s="20">
        <v>2633.6</v>
      </c>
    </row>
    <row r="1234" spans="1:15" x14ac:dyDescent="0.25">
      <c r="A1234" s="14" t="str">
        <f>MID(Tabla1[[#This Row],[Org 2]],1,2)</f>
        <v>11</v>
      </c>
      <c r="B1234" s="22" t="s">
        <v>150</v>
      </c>
      <c r="C1234" s="22" t="s">
        <v>152</v>
      </c>
      <c r="D1234" s="15" t="str">
        <f>VLOOKUP(Tabla1[[#This Row],[Prog.]],Hoja2!B:C,2,FALSE)</f>
        <v>Policía municipal</v>
      </c>
      <c r="E1234" s="16" t="str">
        <f t="shared" si="38"/>
        <v>2</v>
      </c>
      <c r="F1234" s="16" t="str">
        <f t="shared" si="39"/>
        <v>22</v>
      </c>
      <c r="G1234" s="18">
        <v>22601</v>
      </c>
      <c r="H1234" s="19" t="s">
        <v>483</v>
      </c>
      <c r="I1234" s="20">
        <v>58000</v>
      </c>
      <c r="J1234" s="20">
        <v>0</v>
      </c>
      <c r="K1234" s="20">
        <v>58000</v>
      </c>
      <c r="L1234" s="20">
        <v>53266.76</v>
      </c>
      <c r="M1234" s="20">
        <v>53266.76</v>
      </c>
      <c r="N1234" s="20">
        <v>24123.14</v>
      </c>
      <c r="O1234" s="20">
        <v>24123.14</v>
      </c>
    </row>
    <row r="1235" spans="1:15" x14ac:dyDescent="0.25">
      <c r="A1235" s="14" t="str">
        <f>MID(Tabla1[[#This Row],[Org 2]],1,2)</f>
        <v>11</v>
      </c>
      <c r="B1235" s="22" t="s">
        <v>150</v>
      </c>
      <c r="C1235" s="22" t="s">
        <v>152</v>
      </c>
      <c r="D1235" s="15" t="str">
        <f>VLOOKUP(Tabla1[[#This Row],[Prog.]],Hoja2!B:C,2,FALSE)</f>
        <v>Policía municipal</v>
      </c>
      <c r="E1235" s="16" t="str">
        <f t="shared" si="38"/>
        <v>2</v>
      </c>
      <c r="F1235" s="16" t="str">
        <f t="shared" si="39"/>
        <v>22</v>
      </c>
      <c r="G1235" s="18">
        <v>22602</v>
      </c>
      <c r="H1235" s="19" t="s">
        <v>434</v>
      </c>
      <c r="I1235" s="20">
        <v>5000</v>
      </c>
      <c r="J1235" s="20">
        <v>0</v>
      </c>
      <c r="K1235" s="20">
        <v>5000</v>
      </c>
      <c r="L1235" s="20">
        <v>5929</v>
      </c>
      <c r="M1235" s="20">
        <v>5929</v>
      </c>
      <c r="N1235" s="20">
        <v>5929</v>
      </c>
      <c r="O1235" s="20">
        <v>5929</v>
      </c>
    </row>
    <row r="1236" spans="1:15" x14ac:dyDescent="0.25">
      <c r="A1236" s="14" t="str">
        <f>MID(Tabla1[[#This Row],[Org 2]],1,2)</f>
        <v>11</v>
      </c>
      <c r="B1236" s="22" t="s">
        <v>150</v>
      </c>
      <c r="C1236" s="22" t="s">
        <v>152</v>
      </c>
      <c r="D1236" s="15" t="str">
        <f>VLOOKUP(Tabla1[[#This Row],[Prog.]],Hoja2!B:C,2,FALSE)</f>
        <v>Policía municipal</v>
      </c>
      <c r="E1236" s="16" t="str">
        <f t="shared" si="38"/>
        <v>2</v>
      </c>
      <c r="F1236" s="16" t="str">
        <f t="shared" si="39"/>
        <v>22</v>
      </c>
      <c r="G1236" s="18">
        <v>22604</v>
      </c>
      <c r="H1236" s="19" t="s">
        <v>489</v>
      </c>
      <c r="I1236" s="20">
        <v>1000</v>
      </c>
      <c r="J1236" s="20">
        <v>0</v>
      </c>
      <c r="K1236" s="20">
        <v>1000</v>
      </c>
      <c r="L1236" s="20">
        <v>1500</v>
      </c>
      <c r="M1236" s="20">
        <v>1500</v>
      </c>
      <c r="N1236" s="20">
        <v>1500</v>
      </c>
      <c r="O1236" s="20">
        <v>1500</v>
      </c>
    </row>
    <row r="1237" spans="1:15" x14ac:dyDescent="0.25">
      <c r="A1237" s="14" t="str">
        <f>MID(Tabla1[[#This Row],[Org 2]],1,2)</f>
        <v>11</v>
      </c>
      <c r="B1237" s="22" t="s">
        <v>150</v>
      </c>
      <c r="C1237" s="22" t="s">
        <v>152</v>
      </c>
      <c r="D1237" s="15" t="str">
        <f>VLOOKUP(Tabla1[[#This Row],[Prog.]],Hoja2!B:C,2,FALSE)</f>
        <v>Policía municipal</v>
      </c>
      <c r="E1237" s="16" t="str">
        <f t="shared" si="38"/>
        <v>2</v>
      </c>
      <c r="F1237" s="16" t="str">
        <f t="shared" si="39"/>
        <v>22</v>
      </c>
      <c r="G1237" s="18">
        <v>22699</v>
      </c>
      <c r="H1237" s="19" t="s">
        <v>437</v>
      </c>
      <c r="I1237" s="20">
        <v>38500</v>
      </c>
      <c r="J1237" s="20">
        <v>0</v>
      </c>
      <c r="K1237" s="20">
        <v>38500</v>
      </c>
      <c r="L1237" s="20">
        <v>23837.23</v>
      </c>
      <c r="M1237" s="20">
        <v>19117.02</v>
      </c>
      <c r="N1237" s="20">
        <v>15326.65</v>
      </c>
      <c r="O1237" s="20">
        <v>14941.62</v>
      </c>
    </row>
    <row r="1238" spans="1:15" x14ac:dyDescent="0.25">
      <c r="A1238" s="14" t="str">
        <f>MID(Tabla1[[#This Row],[Org 2]],1,2)</f>
        <v>11</v>
      </c>
      <c r="B1238" s="22" t="s">
        <v>150</v>
      </c>
      <c r="C1238" s="22" t="s">
        <v>152</v>
      </c>
      <c r="D1238" s="15" t="str">
        <f>VLOOKUP(Tabla1[[#This Row],[Prog.]],Hoja2!B:C,2,FALSE)</f>
        <v>Policía municipal</v>
      </c>
      <c r="E1238" s="16" t="str">
        <f t="shared" si="38"/>
        <v>2</v>
      </c>
      <c r="F1238" s="16" t="str">
        <f t="shared" si="39"/>
        <v>22</v>
      </c>
      <c r="G1238" s="18">
        <v>22700</v>
      </c>
      <c r="H1238" s="19" t="s">
        <v>438</v>
      </c>
      <c r="I1238" s="20">
        <v>196699</v>
      </c>
      <c r="J1238" s="20">
        <v>0</v>
      </c>
      <c r="K1238" s="20">
        <v>196699</v>
      </c>
      <c r="L1238" s="20">
        <v>196698.95</v>
      </c>
      <c r="M1238" s="20">
        <v>196698.95</v>
      </c>
      <c r="N1238" s="20">
        <v>114740.99</v>
      </c>
      <c r="O1238" s="20">
        <v>98349.42</v>
      </c>
    </row>
    <row r="1239" spans="1:15" x14ac:dyDescent="0.25">
      <c r="A1239" s="14" t="str">
        <f>MID(Tabla1[[#This Row],[Org 2]],1,2)</f>
        <v>11</v>
      </c>
      <c r="B1239" s="22" t="s">
        <v>150</v>
      </c>
      <c r="C1239" s="22" t="s">
        <v>152</v>
      </c>
      <c r="D1239" s="15" t="str">
        <f>VLOOKUP(Tabla1[[#This Row],[Prog.]],Hoja2!B:C,2,FALSE)</f>
        <v>Policía municipal</v>
      </c>
      <c r="E1239" s="16" t="str">
        <f t="shared" si="38"/>
        <v>2</v>
      </c>
      <c r="F1239" s="16" t="str">
        <f t="shared" si="39"/>
        <v>22</v>
      </c>
      <c r="G1239" s="18">
        <v>22701</v>
      </c>
      <c r="H1239" s="19" t="s">
        <v>509</v>
      </c>
      <c r="I1239" s="20">
        <v>890000</v>
      </c>
      <c r="J1239" s="20">
        <v>0</v>
      </c>
      <c r="K1239" s="20">
        <v>890000</v>
      </c>
      <c r="L1239" s="20">
        <v>900000</v>
      </c>
      <c r="M1239" s="20">
        <v>900000</v>
      </c>
      <c r="N1239" s="20">
        <v>536829.29</v>
      </c>
      <c r="O1239" s="20">
        <v>466131.75</v>
      </c>
    </row>
    <row r="1240" spans="1:15" x14ac:dyDescent="0.25">
      <c r="A1240" s="14" t="str">
        <f>MID(Tabla1[[#This Row],[Org 2]],1,2)</f>
        <v>11</v>
      </c>
      <c r="B1240" s="22" t="s">
        <v>150</v>
      </c>
      <c r="C1240" s="22" t="s">
        <v>152</v>
      </c>
      <c r="D1240" s="15" t="str">
        <f>VLOOKUP(Tabla1[[#This Row],[Prog.]],Hoja2!B:C,2,FALSE)</f>
        <v>Policía municipal</v>
      </c>
      <c r="E1240" s="16" t="str">
        <f t="shared" si="38"/>
        <v>2</v>
      </c>
      <c r="F1240" s="16" t="str">
        <f t="shared" si="39"/>
        <v>22</v>
      </c>
      <c r="G1240" s="18">
        <v>22706</v>
      </c>
      <c r="H1240" s="19" t="s">
        <v>439</v>
      </c>
      <c r="I1240" s="20">
        <v>10000</v>
      </c>
      <c r="J1240" s="20">
        <v>0</v>
      </c>
      <c r="K1240" s="20">
        <v>10000</v>
      </c>
      <c r="L1240" s="20">
        <v>2642.64</v>
      </c>
      <c r="M1240" s="20">
        <v>2642.64</v>
      </c>
      <c r="N1240" s="20">
        <v>2642.64</v>
      </c>
      <c r="O1240" s="20">
        <v>2642.64</v>
      </c>
    </row>
    <row r="1241" spans="1:15" x14ac:dyDescent="0.25">
      <c r="A1241" s="14" t="str">
        <f>MID(Tabla1[[#This Row],[Org 2]],1,2)</f>
        <v>11</v>
      </c>
      <c r="B1241" s="22" t="s">
        <v>150</v>
      </c>
      <c r="C1241" s="22" t="s">
        <v>152</v>
      </c>
      <c r="D1241" s="15" t="str">
        <f>VLOOKUP(Tabla1[[#This Row],[Prog.]],Hoja2!B:C,2,FALSE)</f>
        <v>Policía municipal</v>
      </c>
      <c r="E1241" s="16" t="str">
        <f t="shared" si="38"/>
        <v>2</v>
      </c>
      <c r="F1241" s="16" t="str">
        <f t="shared" si="39"/>
        <v>22</v>
      </c>
      <c r="G1241" s="18">
        <v>22799</v>
      </c>
      <c r="H1241" s="19" t="s">
        <v>440</v>
      </c>
      <c r="I1241" s="20">
        <v>400000</v>
      </c>
      <c r="J1241" s="20">
        <v>0</v>
      </c>
      <c r="K1241" s="20">
        <v>400000</v>
      </c>
      <c r="L1241" s="20">
        <v>454825.81</v>
      </c>
      <c r="M1241" s="20">
        <v>299135.96000000002</v>
      </c>
      <c r="N1241" s="20">
        <v>229855.23</v>
      </c>
      <c r="O1241" s="20">
        <v>229855.23</v>
      </c>
    </row>
    <row r="1242" spans="1:15" x14ac:dyDescent="0.25">
      <c r="A1242" s="14" t="str">
        <f>MID(Tabla1[[#This Row],[Org 2]],1,2)</f>
        <v>11</v>
      </c>
      <c r="B1242" s="22" t="s">
        <v>150</v>
      </c>
      <c r="C1242" s="22" t="s">
        <v>152</v>
      </c>
      <c r="D1242" s="15" t="str">
        <f>VLOOKUP(Tabla1[[#This Row],[Prog.]],Hoja2!B:C,2,FALSE)</f>
        <v>Policía municipal</v>
      </c>
      <c r="E1242" s="16" t="str">
        <f t="shared" si="38"/>
        <v>2</v>
      </c>
      <c r="F1242" s="16" t="str">
        <f t="shared" si="39"/>
        <v>23</v>
      </c>
      <c r="G1242" s="18">
        <v>23020</v>
      </c>
      <c r="H1242" s="19" t="s">
        <v>441</v>
      </c>
      <c r="I1242" s="20">
        <v>30000</v>
      </c>
      <c r="J1242" s="20">
        <v>0</v>
      </c>
      <c r="K1242" s="20">
        <v>30000</v>
      </c>
      <c r="L1242" s="20">
        <v>12882.4</v>
      </c>
      <c r="M1242" s="20">
        <v>12882.4</v>
      </c>
      <c r="N1242" s="20">
        <v>12882.4</v>
      </c>
      <c r="O1242" s="20">
        <v>12882.4</v>
      </c>
    </row>
    <row r="1243" spans="1:15" x14ac:dyDescent="0.25">
      <c r="A1243" s="14" t="str">
        <f>MID(Tabla1[[#This Row],[Org 2]],1,2)</f>
        <v>11</v>
      </c>
      <c r="B1243" s="22" t="s">
        <v>150</v>
      </c>
      <c r="C1243" s="22" t="s">
        <v>152</v>
      </c>
      <c r="D1243" s="15" t="str">
        <f>VLOOKUP(Tabla1[[#This Row],[Prog.]],Hoja2!B:C,2,FALSE)</f>
        <v>Policía municipal</v>
      </c>
      <c r="E1243" s="16" t="str">
        <f t="shared" si="38"/>
        <v>2</v>
      </c>
      <c r="F1243" s="16" t="str">
        <f t="shared" si="39"/>
        <v>23</v>
      </c>
      <c r="G1243" s="18">
        <v>23120</v>
      </c>
      <c r="H1243" s="19" t="s">
        <v>442</v>
      </c>
      <c r="I1243" s="20">
        <v>2500</v>
      </c>
      <c r="J1243" s="20">
        <v>0</v>
      </c>
      <c r="K1243" s="20">
        <v>2500</v>
      </c>
      <c r="L1243" s="20">
        <v>876.96</v>
      </c>
      <c r="M1243" s="20">
        <v>876.96</v>
      </c>
      <c r="N1243" s="20">
        <v>876.96</v>
      </c>
      <c r="O1243" s="20">
        <v>876.96</v>
      </c>
    </row>
    <row r="1244" spans="1:15" x14ac:dyDescent="0.25">
      <c r="A1244" s="14" t="str">
        <f>MID(Tabla1[[#This Row],[Org 2]],1,2)</f>
        <v>11</v>
      </c>
      <c r="B1244" s="22" t="s">
        <v>150</v>
      </c>
      <c r="C1244" s="22" t="s">
        <v>152</v>
      </c>
      <c r="D1244" s="15" t="str">
        <f>VLOOKUP(Tabla1[[#This Row],[Prog.]],Hoja2!B:C,2,FALSE)</f>
        <v>Policía municipal</v>
      </c>
      <c r="E1244" s="16" t="str">
        <f t="shared" si="38"/>
        <v>6</v>
      </c>
      <c r="F1244" s="16" t="str">
        <f t="shared" si="39"/>
        <v>62</v>
      </c>
      <c r="G1244" s="18">
        <v>626</v>
      </c>
      <c r="H1244" s="19" t="s">
        <v>480</v>
      </c>
      <c r="I1244" s="20">
        <v>15007</v>
      </c>
      <c r="J1244" s="20">
        <v>51365.73</v>
      </c>
      <c r="K1244" s="20">
        <v>66372.73</v>
      </c>
      <c r="L1244" s="20">
        <v>20536.41</v>
      </c>
      <c r="M1244" s="20">
        <v>20536.41</v>
      </c>
      <c r="N1244" s="20">
        <v>15082.33</v>
      </c>
      <c r="O1244" s="20">
        <v>15082.33</v>
      </c>
    </row>
    <row r="1245" spans="1:15" x14ac:dyDescent="0.25">
      <c r="A1245" s="14" t="str">
        <f>MID(Tabla1[[#This Row],[Org 2]],1,2)</f>
        <v>11</v>
      </c>
      <c r="B1245" s="22" t="s">
        <v>150</v>
      </c>
      <c r="C1245" s="22" t="s">
        <v>152</v>
      </c>
      <c r="D1245" s="15" t="str">
        <f>VLOOKUP(Tabla1[[#This Row],[Prog.]],Hoja2!B:C,2,FALSE)</f>
        <v>Policía municipal</v>
      </c>
      <c r="E1245" s="16" t="str">
        <f t="shared" si="38"/>
        <v>6</v>
      </c>
      <c r="F1245" s="16" t="str">
        <f t="shared" si="39"/>
        <v>62</v>
      </c>
      <c r="G1245" s="18">
        <v>629</v>
      </c>
      <c r="H1245" s="19" t="s">
        <v>577</v>
      </c>
      <c r="I1245" s="20">
        <v>35000</v>
      </c>
      <c r="J1245" s="20">
        <v>805.4</v>
      </c>
      <c r="K1245" s="20">
        <v>35805.4</v>
      </c>
      <c r="L1245" s="20">
        <v>35805.4</v>
      </c>
      <c r="M1245" s="20">
        <v>35805.4</v>
      </c>
      <c r="N1245" s="20">
        <v>34194.6</v>
      </c>
      <c r="O1245" s="20">
        <v>34194.6</v>
      </c>
    </row>
    <row r="1246" spans="1:15" x14ac:dyDescent="0.25">
      <c r="A1246" s="14" t="str">
        <f>MID(Tabla1[[#This Row],[Org 2]],1,2)</f>
        <v>11</v>
      </c>
      <c r="B1246" s="22" t="s">
        <v>150</v>
      </c>
      <c r="C1246" s="22" t="s">
        <v>152</v>
      </c>
      <c r="D1246" s="15" t="str">
        <f>VLOOKUP(Tabla1[[#This Row],[Prog.]],Hoja2!B:C,2,FALSE)</f>
        <v>Policía municipal</v>
      </c>
      <c r="E1246" s="16" t="str">
        <f t="shared" si="38"/>
        <v>6</v>
      </c>
      <c r="F1246" s="16" t="str">
        <f t="shared" si="39"/>
        <v>63</v>
      </c>
      <c r="G1246" s="18">
        <v>632</v>
      </c>
      <c r="H1246" s="19" t="s">
        <v>510</v>
      </c>
      <c r="I1246" s="20">
        <v>647229</v>
      </c>
      <c r="J1246" s="20">
        <v>282329.98</v>
      </c>
      <c r="K1246" s="20">
        <v>929558.98</v>
      </c>
      <c r="L1246" s="20">
        <v>892838.89</v>
      </c>
      <c r="M1246" s="20">
        <v>892838.89</v>
      </c>
      <c r="N1246" s="20">
        <v>798731.4</v>
      </c>
      <c r="O1246" s="20">
        <v>790261.4</v>
      </c>
    </row>
    <row r="1247" spans="1:15" x14ac:dyDescent="0.25">
      <c r="A1247" s="14" t="str">
        <f>MID(Tabla1[[#This Row],[Org 2]],1,2)</f>
        <v>11</v>
      </c>
      <c r="B1247" s="22" t="s">
        <v>150</v>
      </c>
      <c r="C1247" s="22" t="s">
        <v>152</v>
      </c>
      <c r="D1247" s="15" t="str">
        <f>VLOOKUP(Tabla1[[#This Row],[Prog.]],Hoja2!B:C,2,FALSE)</f>
        <v>Policía municipal</v>
      </c>
      <c r="E1247" s="16" t="str">
        <f t="shared" si="38"/>
        <v>6</v>
      </c>
      <c r="F1247" s="16" t="str">
        <f t="shared" si="39"/>
        <v>64</v>
      </c>
      <c r="G1247" s="18">
        <v>641</v>
      </c>
      <c r="H1247" s="19" t="s">
        <v>554</v>
      </c>
      <c r="I1247" s="20">
        <v>74104</v>
      </c>
      <c r="J1247" s="20">
        <v>0</v>
      </c>
      <c r="K1247" s="20">
        <v>74104</v>
      </c>
      <c r="L1247" s="20">
        <v>27852.36</v>
      </c>
      <c r="M1247" s="20">
        <v>27852.36</v>
      </c>
      <c r="N1247" s="20">
        <v>16247.14</v>
      </c>
      <c r="O1247" s="20">
        <v>16247.14</v>
      </c>
    </row>
    <row r="1248" spans="1:15" x14ac:dyDescent="0.25">
      <c r="A1248" s="14" t="str">
        <f>MID(Tabla1[[#This Row],[Org 2]],1,2)</f>
        <v>11</v>
      </c>
      <c r="B1248" s="22" t="s">
        <v>150</v>
      </c>
      <c r="C1248" s="22" t="s">
        <v>153</v>
      </c>
      <c r="D1248" s="15" t="str">
        <f>VLOOKUP(Tabla1[[#This Row],[Prog.]],Hoja2!B:C,2,FALSE)</f>
        <v>Protección civil</v>
      </c>
      <c r="E1248" s="16" t="str">
        <f t="shared" si="38"/>
        <v>2</v>
      </c>
      <c r="F1248" s="16" t="str">
        <f t="shared" si="39"/>
        <v>22</v>
      </c>
      <c r="G1248" s="18">
        <v>224</v>
      </c>
      <c r="H1248" s="19" t="s">
        <v>432</v>
      </c>
      <c r="I1248" s="20">
        <v>2550</v>
      </c>
      <c r="J1248" s="20">
        <v>0</v>
      </c>
      <c r="K1248" s="20">
        <v>2550</v>
      </c>
      <c r="L1248" s="20">
        <v>537.54</v>
      </c>
      <c r="M1248" s="20">
        <v>537.54</v>
      </c>
      <c r="N1248" s="20">
        <v>537.54</v>
      </c>
      <c r="O1248" s="20">
        <v>537.54</v>
      </c>
    </row>
    <row r="1249" spans="1:15" x14ac:dyDescent="0.25">
      <c r="A1249" s="14" t="str">
        <f>MID(Tabla1[[#This Row],[Org 2]],1,2)</f>
        <v>11</v>
      </c>
      <c r="B1249" s="22" t="s">
        <v>150</v>
      </c>
      <c r="C1249" s="22" t="s">
        <v>153</v>
      </c>
      <c r="D1249" s="15" t="str">
        <f>VLOOKUP(Tabla1[[#This Row],[Prog.]],Hoja2!B:C,2,FALSE)</f>
        <v>Protección civil</v>
      </c>
      <c r="E1249" s="16" t="str">
        <f t="shared" si="38"/>
        <v>4</v>
      </c>
      <c r="F1249" s="16" t="str">
        <f t="shared" si="39"/>
        <v>48</v>
      </c>
      <c r="G1249" s="18">
        <v>48986</v>
      </c>
      <c r="H1249" s="19" t="s">
        <v>652</v>
      </c>
      <c r="I1249" s="20">
        <v>17500</v>
      </c>
      <c r="J1249" s="20">
        <v>0</v>
      </c>
      <c r="K1249" s="20">
        <v>17500</v>
      </c>
      <c r="L1249" s="20">
        <v>17500</v>
      </c>
      <c r="M1249" s="20">
        <v>17500</v>
      </c>
      <c r="N1249" s="20">
        <v>17500</v>
      </c>
      <c r="O1249" s="20">
        <v>17500</v>
      </c>
    </row>
    <row r="1250" spans="1:15" x14ac:dyDescent="0.25">
      <c r="A1250" s="14" t="str">
        <f>MID(Tabla1[[#This Row],[Org 2]],1,2)</f>
        <v>11</v>
      </c>
      <c r="B1250" s="22" t="s">
        <v>150</v>
      </c>
      <c r="C1250" s="22" t="s">
        <v>153</v>
      </c>
      <c r="D1250" s="15" t="str">
        <f>VLOOKUP(Tabla1[[#This Row],[Prog.]],Hoja2!B:C,2,FALSE)</f>
        <v>Protección civil</v>
      </c>
      <c r="E1250" s="16" t="str">
        <f t="shared" si="38"/>
        <v>4</v>
      </c>
      <c r="F1250" s="16" t="str">
        <f t="shared" si="39"/>
        <v>48</v>
      </c>
      <c r="G1250" s="18">
        <v>48987</v>
      </c>
      <c r="H1250" s="19" t="s">
        <v>653</v>
      </c>
      <c r="I1250" s="20">
        <v>7500</v>
      </c>
      <c r="J1250" s="20">
        <v>0</v>
      </c>
      <c r="K1250" s="20">
        <v>7500</v>
      </c>
      <c r="L1250" s="20">
        <v>7500</v>
      </c>
      <c r="M1250" s="20">
        <v>7500</v>
      </c>
      <c r="N1250" s="20">
        <v>0</v>
      </c>
      <c r="O1250" s="20">
        <v>0</v>
      </c>
    </row>
    <row r="1251" spans="1:15" x14ac:dyDescent="0.25">
      <c r="A1251" s="14" t="str">
        <f>MID(Tabla1[[#This Row],[Org 2]],1,2)</f>
        <v>11</v>
      </c>
      <c r="B1251" s="22" t="s">
        <v>150</v>
      </c>
      <c r="C1251" s="22" t="s">
        <v>153</v>
      </c>
      <c r="D1251" s="15" t="str">
        <f>VLOOKUP(Tabla1[[#This Row],[Prog.]],Hoja2!B:C,2,FALSE)</f>
        <v>Protección civil</v>
      </c>
      <c r="E1251" s="16" t="str">
        <f t="shared" si="38"/>
        <v>4</v>
      </c>
      <c r="F1251" s="16" t="str">
        <f t="shared" si="39"/>
        <v>48</v>
      </c>
      <c r="G1251" s="18">
        <v>48988</v>
      </c>
      <c r="H1251" s="19" t="s">
        <v>654</v>
      </c>
      <c r="I1251" s="20">
        <v>10000</v>
      </c>
      <c r="J1251" s="20">
        <v>0</v>
      </c>
      <c r="K1251" s="20">
        <v>10000</v>
      </c>
      <c r="L1251" s="20">
        <v>10000</v>
      </c>
      <c r="M1251" s="20">
        <v>10000</v>
      </c>
      <c r="N1251" s="20">
        <v>10000</v>
      </c>
      <c r="O1251" s="20">
        <v>10000</v>
      </c>
    </row>
    <row r="1252" spans="1:15" x14ac:dyDescent="0.25">
      <c r="A1252" s="14" t="str">
        <f>MID(Tabla1[[#This Row],[Org 2]],1,2)</f>
        <v>11</v>
      </c>
      <c r="B1252" s="22" t="s">
        <v>150</v>
      </c>
      <c r="C1252" s="22" t="s">
        <v>153</v>
      </c>
      <c r="D1252" s="15" t="str">
        <f>VLOOKUP(Tabla1[[#This Row],[Prog.]],Hoja2!B:C,2,FALSE)</f>
        <v>Protección civil</v>
      </c>
      <c r="E1252" s="16" t="str">
        <f t="shared" si="38"/>
        <v>6</v>
      </c>
      <c r="F1252" s="16" t="str">
        <f t="shared" si="39"/>
        <v>63</v>
      </c>
      <c r="G1252" s="18">
        <v>632</v>
      </c>
      <c r="H1252" s="19" t="s">
        <v>510</v>
      </c>
      <c r="I1252" s="20">
        <v>0</v>
      </c>
      <c r="J1252" s="20">
        <v>8885.51</v>
      </c>
      <c r="K1252" s="20">
        <v>8885.51</v>
      </c>
      <c r="L1252" s="20">
        <v>0</v>
      </c>
      <c r="M1252" s="20">
        <v>0</v>
      </c>
      <c r="N1252" s="20">
        <v>0</v>
      </c>
      <c r="O1252" s="20">
        <v>0</v>
      </c>
    </row>
    <row r="1253" spans="1:15" x14ac:dyDescent="0.25">
      <c r="A1253" s="14" t="str">
        <f>MID(Tabla1[[#This Row],[Org 2]],1,2)</f>
        <v>11</v>
      </c>
      <c r="B1253" s="22" t="s">
        <v>150</v>
      </c>
      <c r="C1253" s="22" t="s">
        <v>154</v>
      </c>
      <c r="D1253" s="15" t="str">
        <f>VLOOKUP(Tabla1[[#This Row],[Prog.]],Hoja2!B:C,2,FALSE)</f>
        <v>Prevención y extinción de incendios</v>
      </c>
      <c r="E1253" s="16" t="str">
        <f t="shared" si="38"/>
        <v>1</v>
      </c>
      <c r="F1253" s="16" t="str">
        <f t="shared" si="39"/>
        <v>12</v>
      </c>
      <c r="G1253" s="18">
        <v>120</v>
      </c>
      <c r="H1253" s="19" t="s">
        <v>410</v>
      </c>
      <c r="I1253" s="20">
        <v>6844</v>
      </c>
      <c r="J1253" s="20">
        <v>0</v>
      </c>
      <c r="K1253" s="20">
        <v>6844</v>
      </c>
      <c r="L1253" s="20">
        <v>0</v>
      </c>
      <c r="M1253" s="20">
        <v>0</v>
      </c>
      <c r="N1253" s="20">
        <v>0</v>
      </c>
      <c r="O1253" s="20">
        <v>0</v>
      </c>
    </row>
    <row r="1254" spans="1:15" x14ac:dyDescent="0.25">
      <c r="A1254" s="14" t="str">
        <f>MID(Tabla1[[#This Row],[Org 2]],1,2)</f>
        <v>11</v>
      </c>
      <c r="B1254" s="22" t="s">
        <v>150</v>
      </c>
      <c r="C1254" s="22" t="s">
        <v>154</v>
      </c>
      <c r="D1254" s="15" t="str">
        <f>VLOOKUP(Tabla1[[#This Row],[Prog.]],Hoja2!B:C,2,FALSE)</f>
        <v>Prevención y extinción de incendios</v>
      </c>
      <c r="E1254" s="16" t="str">
        <f t="shared" si="38"/>
        <v>1</v>
      </c>
      <c r="F1254" s="16" t="str">
        <f t="shared" si="39"/>
        <v>12</v>
      </c>
      <c r="G1254" s="18">
        <v>12000</v>
      </c>
      <c r="H1254" s="19" t="s">
        <v>411</v>
      </c>
      <c r="I1254" s="20">
        <v>27132</v>
      </c>
      <c r="J1254" s="20">
        <v>0</v>
      </c>
      <c r="K1254" s="20">
        <v>27132</v>
      </c>
      <c r="L1254" s="20">
        <v>18000</v>
      </c>
      <c r="M1254" s="20">
        <v>18000</v>
      </c>
      <c r="N1254" s="20">
        <v>11953.97</v>
      </c>
      <c r="O1254" s="20">
        <v>11953.97</v>
      </c>
    </row>
    <row r="1255" spans="1:15" x14ac:dyDescent="0.25">
      <c r="A1255" s="14" t="str">
        <f>MID(Tabla1[[#This Row],[Org 2]],1,2)</f>
        <v>11</v>
      </c>
      <c r="B1255" s="22" t="s">
        <v>150</v>
      </c>
      <c r="C1255" s="22" t="s">
        <v>154</v>
      </c>
      <c r="D1255" s="15" t="str">
        <f>VLOOKUP(Tabla1[[#This Row],[Prog.]],Hoja2!B:C,2,FALSE)</f>
        <v>Prevención y extinción de incendios</v>
      </c>
      <c r="E1255" s="16" t="str">
        <f t="shared" si="38"/>
        <v>1</v>
      </c>
      <c r="F1255" s="16" t="str">
        <f t="shared" si="39"/>
        <v>12</v>
      </c>
      <c r="G1255" s="18">
        <v>12001</v>
      </c>
      <c r="H1255" s="19" t="s">
        <v>412</v>
      </c>
      <c r="I1255" s="20">
        <v>206769</v>
      </c>
      <c r="J1255" s="20">
        <v>0</v>
      </c>
      <c r="K1255" s="20">
        <v>206769</v>
      </c>
      <c r="L1255" s="20">
        <v>206610</v>
      </c>
      <c r="M1255" s="20">
        <v>206610</v>
      </c>
      <c r="N1255" s="20">
        <v>144992.87</v>
      </c>
      <c r="O1255" s="20">
        <v>144992.87</v>
      </c>
    </row>
    <row r="1256" spans="1:15" x14ac:dyDescent="0.25">
      <c r="A1256" s="14" t="str">
        <f>MID(Tabla1[[#This Row],[Org 2]],1,2)</f>
        <v>11</v>
      </c>
      <c r="B1256" s="22" t="s">
        <v>150</v>
      </c>
      <c r="C1256" s="22" t="s">
        <v>154</v>
      </c>
      <c r="D1256" s="15" t="str">
        <f>VLOOKUP(Tabla1[[#This Row],[Prog.]],Hoja2!B:C,2,FALSE)</f>
        <v>Prevención y extinción de incendios</v>
      </c>
      <c r="E1256" s="16" t="str">
        <f t="shared" si="38"/>
        <v>1</v>
      </c>
      <c r="F1256" s="16" t="str">
        <f t="shared" si="39"/>
        <v>12</v>
      </c>
      <c r="G1256" s="18">
        <v>12003</v>
      </c>
      <c r="H1256" s="19" t="s">
        <v>413</v>
      </c>
      <c r="I1256" s="20">
        <v>2124084</v>
      </c>
      <c r="J1256" s="20">
        <v>-35000</v>
      </c>
      <c r="K1256" s="20">
        <v>2089084</v>
      </c>
      <c r="L1256" s="20">
        <v>1181957.33</v>
      </c>
      <c r="M1256" s="20">
        <v>1181957.33</v>
      </c>
      <c r="N1256" s="20">
        <v>1022509.05</v>
      </c>
      <c r="O1256" s="20">
        <v>1022509.05</v>
      </c>
    </row>
    <row r="1257" spans="1:15" x14ac:dyDescent="0.25">
      <c r="A1257" s="14" t="str">
        <f>MID(Tabla1[[#This Row],[Org 2]],1,2)</f>
        <v>11</v>
      </c>
      <c r="B1257" s="22" t="s">
        <v>150</v>
      </c>
      <c r="C1257" s="22" t="s">
        <v>154</v>
      </c>
      <c r="D1257" s="15" t="str">
        <f>VLOOKUP(Tabla1[[#This Row],[Prog.]],Hoja2!B:C,2,FALSE)</f>
        <v>Prevención y extinción de incendios</v>
      </c>
      <c r="E1257" s="16" t="str">
        <f t="shared" si="38"/>
        <v>1</v>
      </c>
      <c r="F1257" s="16" t="str">
        <f t="shared" si="39"/>
        <v>12</v>
      </c>
      <c r="G1257" s="18">
        <v>12004</v>
      </c>
      <c r="H1257" s="19" t="s">
        <v>414</v>
      </c>
      <c r="I1257" s="20">
        <v>10326</v>
      </c>
      <c r="J1257" s="20">
        <v>0</v>
      </c>
      <c r="K1257" s="20">
        <v>10326</v>
      </c>
      <c r="L1257" s="20">
        <v>18000</v>
      </c>
      <c r="M1257" s="20">
        <v>18000</v>
      </c>
      <c r="N1257" s="20">
        <v>13016.45</v>
      </c>
      <c r="O1257" s="20">
        <v>13016.45</v>
      </c>
    </row>
    <row r="1258" spans="1:15" x14ac:dyDescent="0.25">
      <c r="A1258" s="14" t="str">
        <f>MID(Tabla1[[#This Row],[Org 2]],1,2)</f>
        <v>11</v>
      </c>
      <c r="B1258" s="22" t="s">
        <v>150</v>
      </c>
      <c r="C1258" s="22" t="s">
        <v>154</v>
      </c>
      <c r="D1258" s="15" t="str">
        <f>VLOOKUP(Tabla1[[#This Row],[Prog.]],Hoja2!B:C,2,FALSE)</f>
        <v>Prevención y extinción de incendios</v>
      </c>
      <c r="E1258" s="16" t="str">
        <f t="shared" si="38"/>
        <v>1</v>
      </c>
      <c r="F1258" s="16" t="str">
        <f t="shared" si="39"/>
        <v>12</v>
      </c>
      <c r="G1258" s="18">
        <v>12006</v>
      </c>
      <c r="H1258" s="19" t="s">
        <v>415</v>
      </c>
      <c r="I1258" s="20">
        <v>316375</v>
      </c>
      <c r="J1258" s="20">
        <v>0</v>
      </c>
      <c r="K1258" s="20">
        <v>316375</v>
      </c>
      <c r="L1258" s="20">
        <v>200000</v>
      </c>
      <c r="M1258" s="20">
        <v>200000</v>
      </c>
      <c r="N1258" s="20">
        <v>191351.23</v>
      </c>
      <c r="O1258" s="20">
        <v>191351.23</v>
      </c>
    </row>
    <row r="1259" spans="1:15" x14ac:dyDescent="0.25">
      <c r="A1259" s="14" t="str">
        <f>MID(Tabla1[[#This Row],[Org 2]],1,2)</f>
        <v>11</v>
      </c>
      <c r="B1259" s="22" t="s">
        <v>150</v>
      </c>
      <c r="C1259" s="22" t="s">
        <v>154</v>
      </c>
      <c r="D1259" s="15" t="str">
        <f>VLOOKUP(Tabla1[[#This Row],[Prog.]],Hoja2!B:C,2,FALSE)</f>
        <v>Prevención y extinción de incendios</v>
      </c>
      <c r="E1259" s="16" t="str">
        <f t="shared" si="38"/>
        <v>1</v>
      </c>
      <c r="F1259" s="16" t="str">
        <f t="shared" si="39"/>
        <v>12</v>
      </c>
      <c r="G1259" s="18">
        <v>12100</v>
      </c>
      <c r="H1259" s="19" t="s">
        <v>416</v>
      </c>
      <c r="I1259" s="20">
        <v>1311597</v>
      </c>
      <c r="J1259" s="20">
        <v>0</v>
      </c>
      <c r="K1259" s="20">
        <v>1311597</v>
      </c>
      <c r="L1259" s="20">
        <v>760715.26</v>
      </c>
      <c r="M1259" s="20">
        <v>760715.26</v>
      </c>
      <c r="N1259" s="20">
        <v>670349.92000000004</v>
      </c>
      <c r="O1259" s="20">
        <v>670349.92000000004</v>
      </c>
    </row>
    <row r="1260" spans="1:15" x14ac:dyDescent="0.25">
      <c r="A1260" s="14" t="str">
        <f>MID(Tabla1[[#This Row],[Org 2]],1,2)</f>
        <v>11</v>
      </c>
      <c r="B1260" s="22" t="s">
        <v>150</v>
      </c>
      <c r="C1260" s="22" t="s">
        <v>154</v>
      </c>
      <c r="D1260" s="15" t="str">
        <f>VLOOKUP(Tabla1[[#This Row],[Prog.]],Hoja2!B:C,2,FALSE)</f>
        <v>Prevención y extinción de incendios</v>
      </c>
      <c r="E1260" s="16" t="str">
        <f t="shared" si="38"/>
        <v>1</v>
      </c>
      <c r="F1260" s="16" t="str">
        <f t="shared" si="39"/>
        <v>12</v>
      </c>
      <c r="G1260" s="18">
        <v>12101</v>
      </c>
      <c r="H1260" s="19" t="s">
        <v>417</v>
      </c>
      <c r="I1260" s="20">
        <v>3960979</v>
      </c>
      <c r="J1260" s="20">
        <v>0</v>
      </c>
      <c r="K1260" s="20">
        <v>3960979</v>
      </c>
      <c r="L1260" s="20">
        <v>2786436.64</v>
      </c>
      <c r="M1260" s="20">
        <v>2786436.64</v>
      </c>
      <c r="N1260" s="20">
        <v>2457899.29</v>
      </c>
      <c r="O1260" s="20">
        <v>2457899.29</v>
      </c>
    </row>
    <row r="1261" spans="1:15" x14ac:dyDescent="0.25">
      <c r="A1261" s="14" t="str">
        <f>MID(Tabla1[[#This Row],[Org 2]],1,2)</f>
        <v>11</v>
      </c>
      <c r="B1261" s="22" t="s">
        <v>150</v>
      </c>
      <c r="C1261" s="22" t="s">
        <v>154</v>
      </c>
      <c r="D1261" s="15" t="str">
        <f>VLOOKUP(Tabla1[[#This Row],[Prog.]],Hoja2!B:C,2,FALSE)</f>
        <v>Prevención y extinción de incendios</v>
      </c>
      <c r="E1261" s="16" t="str">
        <f t="shared" si="38"/>
        <v>1</v>
      </c>
      <c r="F1261" s="16" t="str">
        <f t="shared" si="39"/>
        <v>12</v>
      </c>
      <c r="G1261" s="18">
        <v>12103</v>
      </c>
      <c r="H1261" s="19" t="s">
        <v>418</v>
      </c>
      <c r="I1261" s="20">
        <v>144304</v>
      </c>
      <c r="J1261" s="20">
        <v>0</v>
      </c>
      <c r="K1261" s="20">
        <v>144304</v>
      </c>
      <c r="L1261" s="20">
        <v>159309.51999999999</v>
      </c>
      <c r="M1261" s="20">
        <v>159309.51999999999</v>
      </c>
      <c r="N1261" s="20">
        <v>102896.31</v>
      </c>
      <c r="O1261" s="20">
        <v>102896.31</v>
      </c>
    </row>
    <row r="1262" spans="1:15" x14ac:dyDescent="0.25">
      <c r="A1262" s="14" t="str">
        <f>MID(Tabla1[[#This Row],[Org 2]],1,2)</f>
        <v>11</v>
      </c>
      <c r="B1262" s="22" t="s">
        <v>150</v>
      </c>
      <c r="C1262" s="22" t="s">
        <v>154</v>
      </c>
      <c r="D1262" s="15" t="str">
        <f>VLOOKUP(Tabla1[[#This Row],[Prog.]],Hoja2!B:C,2,FALSE)</f>
        <v>Prevención y extinción de incendios</v>
      </c>
      <c r="E1262" s="16" t="str">
        <f t="shared" si="38"/>
        <v>1</v>
      </c>
      <c r="F1262" s="16" t="str">
        <f t="shared" si="39"/>
        <v>12</v>
      </c>
      <c r="G1262" s="18">
        <v>124</v>
      </c>
      <c r="H1262" s="19" t="s">
        <v>651</v>
      </c>
      <c r="I1262" s="20">
        <v>0</v>
      </c>
      <c r="J1262" s="20">
        <v>0</v>
      </c>
      <c r="K1262" s="20">
        <v>0</v>
      </c>
      <c r="L1262" s="20">
        <v>44000</v>
      </c>
      <c r="M1262" s="20">
        <v>44000</v>
      </c>
      <c r="N1262" s="20">
        <v>42015.82</v>
      </c>
      <c r="O1262" s="20">
        <v>42015.82</v>
      </c>
    </row>
    <row r="1263" spans="1:15" x14ac:dyDescent="0.25">
      <c r="A1263" s="14" t="str">
        <f>MID(Tabla1[[#This Row],[Org 2]],1,2)</f>
        <v>11</v>
      </c>
      <c r="B1263" s="22" t="s">
        <v>150</v>
      </c>
      <c r="C1263" s="22" t="s">
        <v>154</v>
      </c>
      <c r="D1263" s="15" t="str">
        <f>VLOOKUP(Tabla1[[#This Row],[Prog.]],Hoja2!B:C,2,FALSE)</f>
        <v>Prevención y extinción de incendios</v>
      </c>
      <c r="E1263" s="16" t="str">
        <f t="shared" si="38"/>
        <v>1</v>
      </c>
      <c r="F1263" s="16" t="str">
        <f t="shared" si="39"/>
        <v>15</v>
      </c>
      <c r="G1263" s="18">
        <v>150</v>
      </c>
      <c r="H1263" s="19" t="s">
        <v>547</v>
      </c>
      <c r="I1263" s="20">
        <v>560000</v>
      </c>
      <c r="J1263" s="20">
        <v>0</v>
      </c>
      <c r="K1263" s="20">
        <v>560000</v>
      </c>
      <c r="L1263" s="20">
        <v>372418.98</v>
      </c>
      <c r="M1263" s="20">
        <v>372418.98</v>
      </c>
      <c r="N1263" s="20">
        <v>372418.98</v>
      </c>
      <c r="O1263" s="20">
        <v>372418.98</v>
      </c>
    </row>
    <row r="1264" spans="1:15" x14ac:dyDescent="0.25">
      <c r="A1264" s="14" t="str">
        <f>MID(Tabla1[[#This Row],[Org 2]],1,2)</f>
        <v>11</v>
      </c>
      <c r="B1264" s="22" t="s">
        <v>150</v>
      </c>
      <c r="C1264" s="22" t="s">
        <v>154</v>
      </c>
      <c r="D1264" s="15" t="str">
        <f>VLOOKUP(Tabla1[[#This Row],[Prog.]],Hoja2!B:C,2,FALSE)</f>
        <v>Prevención y extinción de incendios</v>
      </c>
      <c r="E1264" s="16" t="str">
        <f t="shared" si="38"/>
        <v>1</v>
      </c>
      <c r="F1264" s="16" t="str">
        <f t="shared" si="39"/>
        <v>15</v>
      </c>
      <c r="G1264" s="18">
        <v>151</v>
      </c>
      <c r="H1264" s="19" t="s">
        <v>487</v>
      </c>
      <c r="I1264" s="20">
        <v>800000</v>
      </c>
      <c r="J1264" s="20">
        <v>0</v>
      </c>
      <c r="K1264" s="20">
        <v>800000</v>
      </c>
      <c r="L1264" s="20">
        <v>772671.12</v>
      </c>
      <c r="M1264" s="20">
        <v>772671.12</v>
      </c>
      <c r="N1264" s="20">
        <v>550691.81000000006</v>
      </c>
      <c r="O1264" s="20">
        <v>550691.81000000006</v>
      </c>
    </row>
    <row r="1265" spans="1:15" x14ac:dyDescent="0.25">
      <c r="A1265" s="14" t="str">
        <f>MID(Tabla1[[#This Row],[Org 2]],1,2)</f>
        <v>11</v>
      </c>
      <c r="B1265" s="22" t="s">
        <v>150</v>
      </c>
      <c r="C1265" s="22" t="s">
        <v>154</v>
      </c>
      <c r="D1265" s="15" t="str">
        <f>VLOOKUP(Tabla1[[#This Row],[Prog.]],Hoja2!B:C,2,FALSE)</f>
        <v>Prevención y extinción de incendios</v>
      </c>
      <c r="E1265" s="16" t="str">
        <f t="shared" si="38"/>
        <v>1</v>
      </c>
      <c r="F1265" s="16" t="str">
        <f t="shared" si="39"/>
        <v>16</v>
      </c>
      <c r="G1265" s="18">
        <v>16200</v>
      </c>
      <c r="H1265" s="19" t="s">
        <v>550</v>
      </c>
      <c r="I1265" s="20">
        <v>70000</v>
      </c>
      <c r="J1265" s="20">
        <v>35000</v>
      </c>
      <c r="K1265" s="20">
        <v>105000</v>
      </c>
      <c r="L1265" s="20">
        <v>104896</v>
      </c>
      <c r="M1265" s="20">
        <v>36096</v>
      </c>
      <c r="N1265" s="20">
        <v>36096</v>
      </c>
      <c r="O1265" s="20">
        <v>36096</v>
      </c>
    </row>
    <row r="1266" spans="1:15" x14ac:dyDescent="0.25">
      <c r="A1266" s="14" t="str">
        <f>MID(Tabla1[[#This Row],[Org 2]],1,2)</f>
        <v>11</v>
      </c>
      <c r="B1266" s="22" t="s">
        <v>150</v>
      </c>
      <c r="C1266" s="22" t="s">
        <v>154</v>
      </c>
      <c r="D1266" s="15" t="str">
        <f>VLOOKUP(Tabla1[[#This Row],[Prog.]],Hoja2!B:C,2,FALSE)</f>
        <v>Prevención y extinción de incendios</v>
      </c>
      <c r="E1266" s="16" t="str">
        <f t="shared" si="38"/>
        <v>2</v>
      </c>
      <c r="F1266" s="16" t="str">
        <f t="shared" si="39"/>
        <v>20</v>
      </c>
      <c r="G1266" s="18">
        <v>203</v>
      </c>
      <c r="H1266" s="19" t="s">
        <v>422</v>
      </c>
      <c r="I1266" s="20">
        <v>1700</v>
      </c>
      <c r="J1266" s="20">
        <v>0</v>
      </c>
      <c r="K1266" s="20">
        <v>1700</v>
      </c>
      <c r="L1266" s="20">
        <v>2823.6</v>
      </c>
      <c r="M1266" s="20">
        <v>2823.6</v>
      </c>
      <c r="N1266" s="20">
        <v>1378.83</v>
      </c>
      <c r="O1266" s="20">
        <v>1378.83</v>
      </c>
    </row>
    <row r="1267" spans="1:15" x14ac:dyDescent="0.25">
      <c r="A1267" s="14" t="str">
        <f>MID(Tabla1[[#This Row],[Org 2]],1,2)</f>
        <v>11</v>
      </c>
      <c r="B1267" s="22" t="s">
        <v>150</v>
      </c>
      <c r="C1267" s="22" t="s">
        <v>154</v>
      </c>
      <c r="D1267" s="15" t="str">
        <f>VLOOKUP(Tabla1[[#This Row],[Prog.]],Hoja2!B:C,2,FALSE)</f>
        <v>Prevención y extinción de incendios</v>
      </c>
      <c r="E1267" s="16" t="str">
        <f t="shared" si="38"/>
        <v>2</v>
      </c>
      <c r="F1267" s="16" t="str">
        <f t="shared" si="39"/>
        <v>20</v>
      </c>
      <c r="G1267" s="18">
        <v>204</v>
      </c>
      <c r="H1267" s="19" t="s">
        <v>423</v>
      </c>
      <c r="I1267" s="20">
        <v>1500</v>
      </c>
      <c r="J1267" s="20">
        <v>0</v>
      </c>
      <c r="K1267" s="20">
        <v>1500</v>
      </c>
      <c r="L1267" s="20">
        <v>0</v>
      </c>
      <c r="M1267" s="20">
        <v>0</v>
      </c>
      <c r="N1267" s="20">
        <v>0</v>
      </c>
      <c r="O1267" s="20">
        <v>0</v>
      </c>
    </row>
    <row r="1268" spans="1:15" x14ac:dyDescent="0.25">
      <c r="A1268" s="14" t="str">
        <f>MID(Tabla1[[#This Row],[Org 2]],1,2)</f>
        <v>11</v>
      </c>
      <c r="B1268" s="22" t="s">
        <v>150</v>
      </c>
      <c r="C1268" s="22" t="s">
        <v>154</v>
      </c>
      <c r="D1268" s="15" t="str">
        <f>VLOOKUP(Tabla1[[#This Row],[Prog.]],Hoja2!B:C,2,FALSE)</f>
        <v>Prevención y extinción de incendios</v>
      </c>
      <c r="E1268" s="16" t="str">
        <f t="shared" si="38"/>
        <v>2</v>
      </c>
      <c r="F1268" s="16" t="str">
        <f t="shared" si="39"/>
        <v>21</v>
      </c>
      <c r="G1268" s="18">
        <v>212</v>
      </c>
      <c r="H1268" s="19" t="s">
        <v>424</v>
      </c>
      <c r="I1268" s="20">
        <v>988</v>
      </c>
      <c r="J1268" s="20">
        <v>0</v>
      </c>
      <c r="K1268" s="20">
        <v>988</v>
      </c>
      <c r="L1268" s="20">
        <v>0</v>
      </c>
      <c r="M1268" s="20">
        <v>0</v>
      </c>
      <c r="N1268" s="20">
        <v>0</v>
      </c>
      <c r="O1268" s="20">
        <v>0</v>
      </c>
    </row>
    <row r="1269" spans="1:15" x14ac:dyDescent="0.25">
      <c r="A1269" s="14" t="str">
        <f>MID(Tabla1[[#This Row],[Org 2]],1,2)</f>
        <v>11</v>
      </c>
      <c r="B1269" s="22" t="s">
        <v>150</v>
      </c>
      <c r="C1269" s="22" t="s">
        <v>154</v>
      </c>
      <c r="D1269" s="15" t="str">
        <f>VLOOKUP(Tabla1[[#This Row],[Prog.]],Hoja2!B:C,2,FALSE)</f>
        <v>Prevención y extinción de incendios</v>
      </c>
      <c r="E1269" s="16" t="str">
        <f t="shared" si="38"/>
        <v>2</v>
      </c>
      <c r="F1269" s="16" t="str">
        <f t="shared" si="39"/>
        <v>21</v>
      </c>
      <c r="G1269" s="18">
        <v>213</v>
      </c>
      <c r="H1269" s="19" t="s">
        <v>425</v>
      </c>
      <c r="I1269" s="20">
        <v>139000</v>
      </c>
      <c r="J1269" s="20">
        <v>0</v>
      </c>
      <c r="K1269" s="20">
        <v>139000</v>
      </c>
      <c r="L1269" s="20">
        <v>118551.85</v>
      </c>
      <c r="M1269" s="20">
        <v>117996.65</v>
      </c>
      <c r="N1269" s="20">
        <v>38297.050000000003</v>
      </c>
      <c r="O1269" s="20">
        <v>35420.69</v>
      </c>
    </row>
    <row r="1270" spans="1:15" x14ac:dyDescent="0.25">
      <c r="A1270" s="14" t="str">
        <f>MID(Tabla1[[#This Row],[Org 2]],1,2)</f>
        <v>11</v>
      </c>
      <c r="B1270" s="22" t="s">
        <v>150</v>
      </c>
      <c r="C1270" s="22" t="s">
        <v>154</v>
      </c>
      <c r="D1270" s="15" t="str">
        <f>VLOOKUP(Tabla1[[#This Row],[Prog.]],Hoja2!B:C,2,FALSE)</f>
        <v>Prevención y extinción de incendios</v>
      </c>
      <c r="E1270" s="16" t="str">
        <f t="shared" si="38"/>
        <v>2</v>
      </c>
      <c r="F1270" s="16" t="str">
        <f t="shared" si="39"/>
        <v>21</v>
      </c>
      <c r="G1270" s="18">
        <v>214</v>
      </c>
      <c r="H1270" s="19" t="s">
        <v>426</v>
      </c>
      <c r="I1270" s="20">
        <v>50000</v>
      </c>
      <c r="J1270" s="20">
        <v>0</v>
      </c>
      <c r="K1270" s="20">
        <v>50000</v>
      </c>
      <c r="L1270" s="20">
        <v>20900</v>
      </c>
      <c r="M1270" s="20">
        <v>4962.82</v>
      </c>
      <c r="N1270" s="20">
        <v>4062.82</v>
      </c>
      <c r="O1270" s="20">
        <v>4062.82</v>
      </c>
    </row>
    <row r="1271" spans="1:15" x14ac:dyDescent="0.25">
      <c r="A1271" s="14" t="str">
        <f>MID(Tabla1[[#This Row],[Org 2]],1,2)</f>
        <v>11</v>
      </c>
      <c r="B1271" s="22" t="s">
        <v>150</v>
      </c>
      <c r="C1271" s="22" t="s">
        <v>154</v>
      </c>
      <c r="D1271" s="15" t="str">
        <f>VLOOKUP(Tabla1[[#This Row],[Prog.]],Hoja2!B:C,2,FALSE)</f>
        <v>Prevención y extinción de incendios</v>
      </c>
      <c r="E1271" s="16" t="str">
        <f t="shared" si="38"/>
        <v>2</v>
      </c>
      <c r="F1271" s="16" t="str">
        <f t="shared" si="39"/>
        <v>22</v>
      </c>
      <c r="G1271" s="18">
        <v>22100</v>
      </c>
      <c r="H1271" s="19" t="s">
        <v>429</v>
      </c>
      <c r="I1271" s="20">
        <v>40000</v>
      </c>
      <c r="J1271" s="20">
        <v>0</v>
      </c>
      <c r="K1271" s="20">
        <v>40000</v>
      </c>
      <c r="L1271" s="20">
        <v>35000</v>
      </c>
      <c r="M1271" s="20">
        <v>35000</v>
      </c>
      <c r="N1271" s="20">
        <v>21128.77</v>
      </c>
      <c r="O1271" s="20">
        <v>19361.580000000002</v>
      </c>
    </row>
    <row r="1272" spans="1:15" x14ac:dyDescent="0.25">
      <c r="A1272" s="14" t="str">
        <f>MID(Tabla1[[#This Row],[Org 2]],1,2)</f>
        <v>11</v>
      </c>
      <c r="B1272" s="22" t="s">
        <v>150</v>
      </c>
      <c r="C1272" s="22" t="s">
        <v>154</v>
      </c>
      <c r="D1272" s="15" t="str">
        <f>VLOOKUP(Tabla1[[#This Row],[Prog.]],Hoja2!B:C,2,FALSE)</f>
        <v>Prevención y extinción de incendios</v>
      </c>
      <c r="E1272" s="16" t="str">
        <f t="shared" si="38"/>
        <v>2</v>
      </c>
      <c r="F1272" s="16" t="str">
        <f t="shared" si="39"/>
        <v>22</v>
      </c>
      <c r="G1272" s="18">
        <v>22102</v>
      </c>
      <c r="H1272" s="19" t="s">
        <v>508</v>
      </c>
      <c r="I1272" s="20">
        <v>40000</v>
      </c>
      <c r="J1272" s="20">
        <v>0</v>
      </c>
      <c r="K1272" s="20">
        <v>40000</v>
      </c>
      <c r="L1272" s="20">
        <v>30000</v>
      </c>
      <c r="M1272" s="20">
        <v>30000</v>
      </c>
      <c r="N1272" s="20">
        <v>29991.88</v>
      </c>
      <c r="O1272" s="20">
        <v>29991.88</v>
      </c>
    </row>
    <row r="1273" spans="1:15" x14ac:dyDescent="0.25">
      <c r="A1273" s="14" t="str">
        <f>MID(Tabla1[[#This Row],[Org 2]],1,2)</f>
        <v>11</v>
      </c>
      <c r="B1273" s="22" t="s">
        <v>150</v>
      </c>
      <c r="C1273" s="22" t="s">
        <v>154</v>
      </c>
      <c r="D1273" s="15" t="str">
        <f>VLOOKUP(Tabla1[[#This Row],[Prog.]],Hoja2!B:C,2,FALSE)</f>
        <v>Prevención y extinción de incendios</v>
      </c>
      <c r="E1273" s="16" t="str">
        <f t="shared" si="38"/>
        <v>2</v>
      </c>
      <c r="F1273" s="16" t="str">
        <f t="shared" si="39"/>
        <v>22</v>
      </c>
      <c r="G1273" s="18">
        <v>22103</v>
      </c>
      <c r="H1273" s="19" t="s">
        <v>491</v>
      </c>
      <c r="I1273" s="20">
        <v>25000</v>
      </c>
      <c r="J1273" s="20">
        <v>0</v>
      </c>
      <c r="K1273" s="20">
        <v>25000</v>
      </c>
      <c r="L1273" s="20">
        <v>26500</v>
      </c>
      <c r="M1273" s="20">
        <v>26500</v>
      </c>
      <c r="N1273" s="20">
        <v>17353.240000000002</v>
      </c>
      <c r="O1273" s="20">
        <v>16671.18</v>
      </c>
    </row>
    <row r="1274" spans="1:15" x14ac:dyDescent="0.25">
      <c r="A1274" s="14" t="str">
        <f>MID(Tabla1[[#This Row],[Org 2]],1,2)</f>
        <v>11</v>
      </c>
      <c r="B1274" s="22" t="s">
        <v>150</v>
      </c>
      <c r="C1274" s="22" t="s">
        <v>154</v>
      </c>
      <c r="D1274" s="15" t="str">
        <f>VLOOKUP(Tabla1[[#This Row],[Prog.]],Hoja2!B:C,2,FALSE)</f>
        <v>Prevención y extinción de incendios</v>
      </c>
      <c r="E1274" s="16" t="str">
        <f t="shared" si="38"/>
        <v>2</v>
      </c>
      <c r="F1274" s="16" t="str">
        <f t="shared" si="39"/>
        <v>22</v>
      </c>
      <c r="G1274" s="18">
        <v>22104</v>
      </c>
      <c r="H1274" s="19" t="s">
        <v>488</v>
      </c>
      <c r="I1274" s="20">
        <v>100000</v>
      </c>
      <c r="J1274" s="20">
        <v>0</v>
      </c>
      <c r="K1274" s="20">
        <v>100000</v>
      </c>
      <c r="L1274" s="20">
        <v>7937.9</v>
      </c>
      <c r="M1274" s="20">
        <v>7937.9</v>
      </c>
      <c r="N1274" s="20">
        <v>7937.9</v>
      </c>
      <c r="O1274" s="20">
        <v>7937.9</v>
      </c>
    </row>
    <row r="1275" spans="1:15" x14ac:dyDescent="0.25">
      <c r="A1275" s="14" t="str">
        <f>MID(Tabla1[[#This Row],[Org 2]],1,2)</f>
        <v>11</v>
      </c>
      <c r="B1275" s="22" t="s">
        <v>150</v>
      </c>
      <c r="C1275" s="22" t="s">
        <v>154</v>
      </c>
      <c r="D1275" s="15" t="str">
        <f>VLOOKUP(Tabla1[[#This Row],[Prog.]],Hoja2!B:C,2,FALSE)</f>
        <v>Prevención y extinción de incendios</v>
      </c>
      <c r="E1275" s="16" t="str">
        <f t="shared" si="38"/>
        <v>2</v>
      </c>
      <c r="F1275" s="16" t="str">
        <f t="shared" si="39"/>
        <v>22</v>
      </c>
      <c r="G1275" s="18">
        <v>22106</v>
      </c>
      <c r="H1275" s="19" t="s">
        <v>546</v>
      </c>
      <c r="I1275" s="20">
        <v>384</v>
      </c>
      <c r="J1275" s="20">
        <v>0</v>
      </c>
      <c r="K1275" s="20">
        <v>384</v>
      </c>
      <c r="L1275" s="20">
        <v>0</v>
      </c>
      <c r="M1275" s="20">
        <v>0</v>
      </c>
      <c r="N1275" s="20">
        <v>0</v>
      </c>
      <c r="O1275" s="20">
        <v>0</v>
      </c>
    </row>
    <row r="1276" spans="1:15" x14ac:dyDescent="0.25">
      <c r="A1276" s="14" t="str">
        <f>MID(Tabla1[[#This Row],[Org 2]],1,2)</f>
        <v>11</v>
      </c>
      <c r="B1276" s="22" t="s">
        <v>150</v>
      </c>
      <c r="C1276" s="22" t="s">
        <v>154</v>
      </c>
      <c r="D1276" s="15" t="str">
        <f>VLOOKUP(Tabla1[[#This Row],[Prog.]],Hoja2!B:C,2,FALSE)</f>
        <v>Prevención y extinción de incendios</v>
      </c>
      <c r="E1276" s="16" t="str">
        <f t="shared" si="38"/>
        <v>2</v>
      </c>
      <c r="F1276" s="16" t="str">
        <f t="shared" si="39"/>
        <v>22</v>
      </c>
      <c r="G1276" s="18">
        <v>22110</v>
      </c>
      <c r="H1276" s="19" t="s">
        <v>492</v>
      </c>
      <c r="I1276" s="20">
        <v>2881</v>
      </c>
      <c r="J1276" s="20">
        <v>0</v>
      </c>
      <c r="K1276" s="20">
        <v>2881</v>
      </c>
      <c r="L1276" s="20">
        <v>0</v>
      </c>
      <c r="M1276" s="20">
        <v>0</v>
      </c>
      <c r="N1276" s="20">
        <v>0</v>
      </c>
      <c r="O1276" s="20">
        <v>0</v>
      </c>
    </row>
    <row r="1277" spans="1:15" x14ac:dyDescent="0.25">
      <c r="A1277" s="14" t="str">
        <f>MID(Tabla1[[#This Row],[Org 2]],1,2)</f>
        <v>11</v>
      </c>
      <c r="B1277" s="22" t="s">
        <v>150</v>
      </c>
      <c r="C1277" s="22" t="s">
        <v>154</v>
      </c>
      <c r="D1277" s="15" t="str">
        <f>VLOOKUP(Tabla1[[#This Row],[Prog.]],Hoja2!B:C,2,FALSE)</f>
        <v>Prevención y extinción de incendios</v>
      </c>
      <c r="E1277" s="16" t="str">
        <f t="shared" si="38"/>
        <v>2</v>
      </c>
      <c r="F1277" s="16" t="str">
        <f t="shared" si="39"/>
        <v>22</v>
      </c>
      <c r="G1277" s="18">
        <v>22199</v>
      </c>
      <c r="H1277" s="19" t="s">
        <v>431</v>
      </c>
      <c r="I1277" s="20">
        <v>35000</v>
      </c>
      <c r="J1277" s="20">
        <v>0</v>
      </c>
      <c r="K1277" s="20">
        <v>35000</v>
      </c>
      <c r="L1277" s="20">
        <v>77190.710000000006</v>
      </c>
      <c r="M1277" s="20">
        <v>76125.960000000006</v>
      </c>
      <c r="N1277" s="20">
        <v>68763.19</v>
      </c>
      <c r="O1277" s="20">
        <v>65287.32</v>
      </c>
    </row>
    <row r="1278" spans="1:15" x14ac:dyDescent="0.25">
      <c r="A1278" s="14" t="str">
        <f>MID(Tabla1[[#This Row],[Org 2]],1,2)</f>
        <v>11</v>
      </c>
      <c r="B1278" s="22" t="s">
        <v>150</v>
      </c>
      <c r="C1278" s="22" t="s">
        <v>154</v>
      </c>
      <c r="D1278" s="15" t="str">
        <f>VLOOKUP(Tabla1[[#This Row],[Prog.]],Hoja2!B:C,2,FALSE)</f>
        <v>Prevención y extinción de incendios</v>
      </c>
      <c r="E1278" s="16" t="str">
        <f t="shared" si="38"/>
        <v>2</v>
      </c>
      <c r="F1278" s="16" t="str">
        <f t="shared" si="39"/>
        <v>22</v>
      </c>
      <c r="G1278" s="18">
        <v>22200</v>
      </c>
      <c r="H1278" s="19" t="s">
        <v>557</v>
      </c>
      <c r="I1278" s="20">
        <v>2060</v>
      </c>
      <c r="J1278" s="20">
        <v>0</v>
      </c>
      <c r="K1278" s="20">
        <v>2060</v>
      </c>
      <c r="L1278" s="20">
        <v>0</v>
      </c>
      <c r="M1278" s="20">
        <v>0</v>
      </c>
      <c r="N1278" s="20">
        <v>0</v>
      </c>
      <c r="O1278" s="20">
        <v>0</v>
      </c>
    </row>
    <row r="1279" spans="1:15" x14ac:dyDescent="0.25">
      <c r="A1279" s="14" t="str">
        <f>MID(Tabla1[[#This Row],[Org 2]],1,2)</f>
        <v>11</v>
      </c>
      <c r="B1279" s="22" t="s">
        <v>150</v>
      </c>
      <c r="C1279" s="22" t="s">
        <v>154</v>
      </c>
      <c r="D1279" s="15" t="str">
        <f>VLOOKUP(Tabla1[[#This Row],[Prog.]],Hoja2!B:C,2,FALSE)</f>
        <v>Prevención y extinción de incendios</v>
      </c>
      <c r="E1279" s="16" t="str">
        <f t="shared" si="38"/>
        <v>2</v>
      </c>
      <c r="F1279" s="16" t="str">
        <f t="shared" si="39"/>
        <v>22</v>
      </c>
      <c r="G1279" s="18">
        <v>224</v>
      </c>
      <c r="H1279" s="19" t="s">
        <v>432</v>
      </c>
      <c r="I1279" s="20">
        <v>406</v>
      </c>
      <c r="J1279" s="20">
        <v>0</v>
      </c>
      <c r="K1279" s="20">
        <v>406</v>
      </c>
      <c r="L1279" s="20">
        <v>70.349999999999994</v>
      </c>
      <c r="M1279" s="20">
        <v>70.349999999999994</v>
      </c>
      <c r="N1279" s="20">
        <v>70.349999999999994</v>
      </c>
      <c r="O1279" s="20">
        <v>70.349999999999994</v>
      </c>
    </row>
    <row r="1280" spans="1:15" x14ac:dyDescent="0.25">
      <c r="A1280" s="14" t="str">
        <f>MID(Tabla1[[#This Row],[Org 2]],1,2)</f>
        <v>11</v>
      </c>
      <c r="B1280" s="22" t="s">
        <v>150</v>
      </c>
      <c r="C1280" s="22" t="s">
        <v>154</v>
      </c>
      <c r="D1280" s="15" t="str">
        <f>VLOOKUP(Tabla1[[#This Row],[Prog.]],Hoja2!B:C,2,FALSE)</f>
        <v>Prevención y extinción de incendios</v>
      </c>
      <c r="E1280" s="16" t="str">
        <f t="shared" si="38"/>
        <v>2</v>
      </c>
      <c r="F1280" s="16" t="str">
        <f t="shared" si="39"/>
        <v>22</v>
      </c>
      <c r="G1280" s="18">
        <v>225</v>
      </c>
      <c r="H1280" s="19" t="s">
        <v>433</v>
      </c>
      <c r="I1280" s="20">
        <v>3500</v>
      </c>
      <c r="J1280" s="20">
        <v>0</v>
      </c>
      <c r="K1280" s="20">
        <v>3500</v>
      </c>
      <c r="L1280" s="20">
        <v>2800</v>
      </c>
      <c r="M1280" s="20">
        <v>2800</v>
      </c>
      <c r="N1280" s="20">
        <v>1430.13</v>
      </c>
      <c r="O1280" s="20">
        <v>1186.8699999999999</v>
      </c>
    </row>
    <row r="1281" spans="1:15" x14ac:dyDescent="0.25">
      <c r="A1281" s="14" t="str">
        <f>MID(Tabla1[[#This Row],[Org 2]],1,2)</f>
        <v>11</v>
      </c>
      <c r="B1281" s="22" t="s">
        <v>150</v>
      </c>
      <c r="C1281" s="22" t="s">
        <v>154</v>
      </c>
      <c r="D1281" s="15" t="str">
        <f>VLOOKUP(Tabla1[[#This Row],[Prog.]],Hoja2!B:C,2,FALSE)</f>
        <v>Prevención y extinción de incendios</v>
      </c>
      <c r="E1281" s="16" t="str">
        <f t="shared" si="38"/>
        <v>2</v>
      </c>
      <c r="F1281" s="16" t="str">
        <f t="shared" si="39"/>
        <v>22</v>
      </c>
      <c r="G1281" s="18">
        <v>22602</v>
      </c>
      <c r="H1281" s="19" t="s">
        <v>434</v>
      </c>
      <c r="I1281" s="20">
        <v>1500</v>
      </c>
      <c r="J1281" s="20">
        <v>0</v>
      </c>
      <c r="K1281" s="20">
        <v>1500</v>
      </c>
      <c r="L1281" s="20">
        <v>0</v>
      </c>
      <c r="M1281" s="20">
        <v>0</v>
      </c>
      <c r="N1281" s="20">
        <v>0</v>
      </c>
      <c r="O1281" s="20">
        <v>0</v>
      </c>
    </row>
    <row r="1282" spans="1:15" x14ac:dyDescent="0.25">
      <c r="A1282" s="14" t="str">
        <f>MID(Tabla1[[#This Row],[Org 2]],1,2)</f>
        <v>11</v>
      </c>
      <c r="B1282" s="22" t="s">
        <v>150</v>
      </c>
      <c r="C1282" s="22" t="s">
        <v>154</v>
      </c>
      <c r="D1282" s="15" t="str">
        <f>VLOOKUP(Tabla1[[#This Row],[Prog.]],Hoja2!B:C,2,FALSE)</f>
        <v>Prevención y extinción de incendios</v>
      </c>
      <c r="E1282" s="16" t="str">
        <f t="shared" ref="E1282:E1345" si="40">LEFT(G1282,1)</f>
        <v>2</v>
      </c>
      <c r="F1282" s="16" t="str">
        <f t="shared" ref="F1282:F1345" si="41">LEFT(G1282,2)</f>
        <v>22</v>
      </c>
      <c r="G1282" s="18">
        <v>22609</v>
      </c>
      <c r="H1282" s="19" t="s">
        <v>436</v>
      </c>
      <c r="I1282" s="20">
        <v>500</v>
      </c>
      <c r="J1282" s="20">
        <v>0</v>
      </c>
      <c r="K1282" s="20">
        <v>500</v>
      </c>
      <c r="L1282" s="20">
        <v>0</v>
      </c>
      <c r="M1282" s="20">
        <v>0</v>
      </c>
      <c r="N1282" s="20">
        <v>0</v>
      </c>
      <c r="O1282" s="20">
        <v>0</v>
      </c>
    </row>
    <row r="1283" spans="1:15" x14ac:dyDescent="0.25">
      <c r="A1283" s="14" t="str">
        <f>MID(Tabla1[[#This Row],[Org 2]],1,2)</f>
        <v>11</v>
      </c>
      <c r="B1283" s="22" t="s">
        <v>150</v>
      </c>
      <c r="C1283" s="22" t="s">
        <v>154</v>
      </c>
      <c r="D1283" s="15" t="str">
        <f>VLOOKUP(Tabla1[[#This Row],[Prog.]],Hoja2!B:C,2,FALSE)</f>
        <v>Prevención y extinción de incendios</v>
      </c>
      <c r="E1283" s="16" t="str">
        <f t="shared" si="40"/>
        <v>2</v>
      </c>
      <c r="F1283" s="16" t="str">
        <f t="shared" si="41"/>
        <v>22</v>
      </c>
      <c r="G1283" s="18">
        <v>22699</v>
      </c>
      <c r="H1283" s="19" t="s">
        <v>437</v>
      </c>
      <c r="I1283" s="20">
        <v>5000</v>
      </c>
      <c r="J1283" s="20">
        <v>0</v>
      </c>
      <c r="K1283" s="20">
        <v>5000</v>
      </c>
      <c r="L1283" s="20">
        <v>16452.11</v>
      </c>
      <c r="M1283" s="20">
        <v>1452.11</v>
      </c>
      <c r="N1283" s="20">
        <v>102.61</v>
      </c>
      <c r="O1283" s="20">
        <v>102.61</v>
      </c>
    </row>
    <row r="1284" spans="1:15" x14ac:dyDescent="0.25">
      <c r="A1284" s="14" t="str">
        <f>MID(Tabla1[[#This Row],[Org 2]],1,2)</f>
        <v>11</v>
      </c>
      <c r="B1284" s="22" t="s">
        <v>150</v>
      </c>
      <c r="C1284" s="22" t="s">
        <v>154</v>
      </c>
      <c r="D1284" s="15" t="str">
        <f>VLOOKUP(Tabla1[[#This Row],[Prog.]],Hoja2!B:C,2,FALSE)</f>
        <v>Prevención y extinción de incendios</v>
      </c>
      <c r="E1284" s="16" t="str">
        <f t="shared" si="40"/>
        <v>2</v>
      </c>
      <c r="F1284" s="16" t="str">
        <f t="shared" si="41"/>
        <v>22</v>
      </c>
      <c r="G1284" s="18">
        <v>22700</v>
      </c>
      <c r="H1284" s="19" t="s">
        <v>438</v>
      </c>
      <c r="I1284" s="20">
        <v>86889</v>
      </c>
      <c r="J1284" s="20">
        <v>0</v>
      </c>
      <c r="K1284" s="20">
        <v>86889</v>
      </c>
      <c r="L1284" s="20">
        <v>78312.490000000005</v>
      </c>
      <c r="M1284" s="20">
        <v>78312.490000000005</v>
      </c>
      <c r="N1284" s="20">
        <v>45682.28</v>
      </c>
      <c r="O1284" s="20">
        <v>39156.239999999998</v>
      </c>
    </row>
    <row r="1285" spans="1:15" x14ac:dyDescent="0.25">
      <c r="A1285" s="14" t="str">
        <f>MID(Tabla1[[#This Row],[Org 2]],1,2)</f>
        <v>11</v>
      </c>
      <c r="B1285" s="22" t="s">
        <v>150</v>
      </c>
      <c r="C1285" s="22" t="s">
        <v>154</v>
      </c>
      <c r="D1285" s="15" t="str">
        <f>VLOOKUP(Tabla1[[#This Row],[Prog.]],Hoja2!B:C,2,FALSE)</f>
        <v>Prevención y extinción de incendios</v>
      </c>
      <c r="E1285" s="16" t="str">
        <f t="shared" si="40"/>
        <v>2</v>
      </c>
      <c r="F1285" s="16" t="str">
        <f t="shared" si="41"/>
        <v>22</v>
      </c>
      <c r="G1285" s="18">
        <v>22701</v>
      </c>
      <c r="H1285" s="19" t="s">
        <v>509</v>
      </c>
      <c r="I1285" s="20">
        <v>0</v>
      </c>
      <c r="J1285" s="20">
        <v>22000</v>
      </c>
      <c r="K1285" s="20">
        <v>22000</v>
      </c>
      <c r="L1285" s="20">
        <v>44564.74</v>
      </c>
      <c r="M1285" s="20">
        <v>44564.74</v>
      </c>
      <c r="N1285" s="20">
        <v>0</v>
      </c>
      <c r="O1285" s="20">
        <v>0</v>
      </c>
    </row>
    <row r="1286" spans="1:15" x14ac:dyDescent="0.25">
      <c r="A1286" s="14" t="str">
        <f>MID(Tabla1[[#This Row],[Org 2]],1,2)</f>
        <v>11</v>
      </c>
      <c r="B1286" s="22" t="s">
        <v>150</v>
      </c>
      <c r="C1286" s="22" t="s">
        <v>154</v>
      </c>
      <c r="D1286" s="15" t="str">
        <f>VLOOKUP(Tabla1[[#This Row],[Prog.]],Hoja2!B:C,2,FALSE)</f>
        <v>Prevención y extinción de incendios</v>
      </c>
      <c r="E1286" s="16" t="str">
        <f t="shared" si="40"/>
        <v>2</v>
      </c>
      <c r="F1286" s="16" t="str">
        <f t="shared" si="41"/>
        <v>22</v>
      </c>
      <c r="G1286" s="18">
        <v>22799</v>
      </c>
      <c r="H1286" s="19" t="s">
        <v>440</v>
      </c>
      <c r="I1286" s="20">
        <v>0</v>
      </c>
      <c r="J1286" s="20">
        <v>0</v>
      </c>
      <c r="K1286" s="20">
        <v>0</v>
      </c>
      <c r="L1286" s="20">
        <v>363</v>
      </c>
      <c r="M1286" s="20">
        <v>363</v>
      </c>
      <c r="N1286" s="20">
        <v>363</v>
      </c>
      <c r="O1286" s="20">
        <v>363</v>
      </c>
    </row>
    <row r="1287" spans="1:15" x14ac:dyDescent="0.25">
      <c r="A1287" s="14" t="str">
        <f>MID(Tabla1[[#This Row],[Org 2]],1,2)</f>
        <v>11</v>
      </c>
      <c r="B1287" s="22" t="s">
        <v>150</v>
      </c>
      <c r="C1287" s="22" t="s">
        <v>154</v>
      </c>
      <c r="D1287" s="15" t="str">
        <f>VLOOKUP(Tabla1[[#This Row],[Prog.]],Hoja2!B:C,2,FALSE)</f>
        <v>Prevención y extinción de incendios</v>
      </c>
      <c r="E1287" s="16" t="str">
        <f t="shared" si="40"/>
        <v>2</v>
      </c>
      <c r="F1287" s="16" t="str">
        <f t="shared" si="41"/>
        <v>23</v>
      </c>
      <c r="G1287" s="18">
        <v>23020</v>
      </c>
      <c r="H1287" s="19" t="s">
        <v>441</v>
      </c>
      <c r="I1287" s="20">
        <v>480</v>
      </c>
      <c r="J1287" s="20">
        <v>0</v>
      </c>
      <c r="K1287" s="20">
        <v>480</v>
      </c>
      <c r="L1287" s="20">
        <v>0</v>
      </c>
      <c r="M1287" s="20">
        <v>0</v>
      </c>
      <c r="N1287" s="20">
        <v>0</v>
      </c>
      <c r="O1287" s="20">
        <v>0</v>
      </c>
    </row>
    <row r="1288" spans="1:15" x14ac:dyDescent="0.25">
      <c r="A1288" s="14" t="str">
        <f>MID(Tabla1[[#This Row],[Org 2]],1,2)</f>
        <v>11</v>
      </c>
      <c r="B1288" s="22" t="s">
        <v>150</v>
      </c>
      <c r="C1288" s="22" t="s">
        <v>154</v>
      </c>
      <c r="D1288" s="15" t="str">
        <f>VLOOKUP(Tabla1[[#This Row],[Prog.]],Hoja2!B:C,2,FALSE)</f>
        <v>Prevención y extinción de incendios</v>
      </c>
      <c r="E1288" s="16" t="str">
        <f t="shared" si="40"/>
        <v>2</v>
      </c>
      <c r="F1288" s="16" t="str">
        <f t="shared" si="41"/>
        <v>23</v>
      </c>
      <c r="G1288" s="18">
        <v>23120</v>
      </c>
      <c r="H1288" s="19" t="s">
        <v>442</v>
      </c>
      <c r="I1288" s="20">
        <v>480</v>
      </c>
      <c r="J1288" s="20">
        <v>0</v>
      </c>
      <c r="K1288" s="20">
        <v>480</v>
      </c>
      <c r="L1288" s="20">
        <v>0</v>
      </c>
      <c r="M1288" s="20">
        <v>0</v>
      </c>
      <c r="N1288" s="20">
        <v>0</v>
      </c>
      <c r="O1288" s="20">
        <v>0</v>
      </c>
    </row>
    <row r="1289" spans="1:15" x14ac:dyDescent="0.25">
      <c r="A1289" s="14" t="str">
        <f>MID(Tabla1[[#This Row],[Org 2]],1,2)</f>
        <v>11</v>
      </c>
      <c r="B1289" s="22" t="s">
        <v>150</v>
      </c>
      <c r="C1289" s="22" t="s">
        <v>154</v>
      </c>
      <c r="D1289" s="15" t="str">
        <f>VLOOKUP(Tabla1[[#This Row],[Prog.]],Hoja2!B:C,2,FALSE)</f>
        <v>Prevención y extinción de incendios</v>
      </c>
      <c r="E1289" s="16" t="str">
        <f t="shared" si="40"/>
        <v>4</v>
      </c>
      <c r="F1289" s="16" t="str">
        <f t="shared" si="41"/>
        <v>48</v>
      </c>
      <c r="G1289" s="18">
        <v>48902</v>
      </c>
      <c r="H1289" s="19" t="s">
        <v>655</v>
      </c>
      <c r="I1289" s="20">
        <v>2000</v>
      </c>
      <c r="J1289" s="20">
        <v>0</v>
      </c>
      <c r="K1289" s="20">
        <v>2000</v>
      </c>
      <c r="L1289" s="20">
        <v>0</v>
      </c>
      <c r="M1289" s="20">
        <v>0</v>
      </c>
      <c r="N1289" s="20">
        <v>0</v>
      </c>
      <c r="O1289" s="20">
        <v>0</v>
      </c>
    </row>
    <row r="1290" spans="1:15" x14ac:dyDescent="0.25">
      <c r="A1290" s="14" t="str">
        <f>MID(Tabla1[[#This Row],[Org 2]],1,2)</f>
        <v>11</v>
      </c>
      <c r="B1290" s="22" t="s">
        <v>150</v>
      </c>
      <c r="C1290" s="22" t="s">
        <v>154</v>
      </c>
      <c r="D1290" s="15" t="str">
        <f>VLOOKUP(Tabla1[[#This Row],[Prog.]],Hoja2!B:C,2,FALSE)</f>
        <v>Prevención y extinción de incendios</v>
      </c>
      <c r="E1290" s="16" t="str">
        <f t="shared" si="40"/>
        <v>6</v>
      </c>
      <c r="F1290" s="16" t="str">
        <f t="shared" si="41"/>
        <v>62</v>
      </c>
      <c r="G1290" s="18">
        <v>623</v>
      </c>
      <c r="H1290" s="19" t="s">
        <v>478</v>
      </c>
      <c r="I1290" s="20">
        <v>527085</v>
      </c>
      <c r="J1290" s="20">
        <v>65120</v>
      </c>
      <c r="K1290" s="20">
        <v>592205</v>
      </c>
      <c r="L1290" s="20">
        <v>553450.61</v>
      </c>
      <c r="M1290" s="20">
        <v>200906.68</v>
      </c>
      <c r="N1290" s="20">
        <v>129068.98</v>
      </c>
      <c r="O1290" s="20">
        <v>128357.5</v>
      </c>
    </row>
    <row r="1291" spans="1:15" x14ac:dyDescent="0.25">
      <c r="A1291" s="14" t="str">
        <f>MID(Tabla1[[#This Row],[Org 2]],1,2)</f>
        <v>11</v>
      </c>
      <c r="B1291" s="22" t="s">
        <v>150</v>
      </c>
      <c r="C1291" s="22" t="s">
        <v>154</v>
      </c>
      <c r="D1291" s="15" t="str">
        <f>VLOOKUP(Tabla1[[#This Row],[Prog.]],Hoja2!B:C,2,FALSE)</f>
        <v>Prevención y extinción de incendios</v>
      </c>
      <c r="E1291" s="16" t="str">
        <f t="shared" si="40"/>
        <v>6</v>
      </c>
      <c r="F1291" s="16" t="str">
        <f t="shared" si="41"/>
        <v>62</v>
      </c>
      <c r="G1291" s="18">
        <v>625</v>
      </c>
      <c r="H1291" s="19" t="s">
        <v>479</v>
      </c>
      <c r="I1291" s="20">
        <v>80000</v>
      </c>
      <c r="J1291" s="20">
        <v>0</v>
      </c>
      <c r="K1291" s="20">
        <v>80000</v>
      </c>
      <c r="L1291" s="20">
        <v>79763.199999999997</v>
      </c>
      <c r="M1291" s="20">
        <v>350.9</v>
      </c>
      <c r="N1291" s="20">
        <v>350.9</v>
      </c>
      <c r="O1291" s="20">
        <v>350.9</v>
      </c>
    </row>
    <row r="1292" spans="1:15" x14ac:dyDescent="0.25">
      <c r="A1292" s="14" t="str">
        <f>MID(Tabla1[[#This Row],[Org 2]],1,2)</f>
        <v>11</v>
      </c>
      <c r="B1292" s="22" t="s">
        <v>150</v>
      </c>
      <c r="C1292" s="22" t="s">
        <v>154</v>
      </c>
      <c r="D1292" s="15" t="str">
        <f>VLOOKUP(Tabla1[[#This Row],[Prog.]],Hoja2!B:C,2,FALSE)</f>
        <v>Prevención y extinción de incendios</v>
      </c>
      <c r="E1292" s="16" t="str">
        <f t="shared" si="40"/>
        <v>6</v>
      </c>
      <c r="F1292" s="16" t="str">
        <f t="shared" si="41"/>
        <v>62</v>
      </c>
      <c r="G1292" s="18">
        <v>626</v>
      </c>
      <c r="H1292" s="19" t="s">
        <v>480</v>
      </c>
      <c r="I1292" s="20">
        <v>9696</v>
      </c>
      <c r="J1292" s="20">
        <v>3100.6</v>
      </c>
      <c r="K1292" s="20">
        <v>12796.6</v>
      </c>
      <c r="L1292" s="20">
        <v>33214.089999999997</v>
      </c>
      <c r="M1292" s="20">
        <v>33214.089999999997</v>
      </c>
      <c r="N1292" s="20">
        <v>28584.5</v>
      </c>
      <c r="O1292" s="20">
        <v>28584.5</v>
      </c>
    </row>
    <row r="1293" spans="1:15" x14ac:dyDescent="0.25">
      <c r="A1293" s="14" t="str">
        <f>MID(Tabla1[[#This Row],[Org 2]],1,2)</f>
        <v>11</v>
      </c>
      <c r="B1293" s="22" t="s">
        <v>150</v>
      </c>
      <c r="C1293" s="22" t="s">
        <v>155</v>
      </c>
      <c r="D1293" s="15" t="str">
        <f>VLOOKUP(Tabla1[[#This Row],[Prog.]],Hoja2!B:C,2,FALSE)</f>
        <v>Recogida de residuos</v>
      </c>
      <c r="E1293" s="16" t="str">
        <f t="shared" si="40"/>
        <v>1</v>
      </c>
      <c r="F1293" s="16" t="str">
        <f t="shared" si="41"/>
        <v>12</v>
      </c>
      <c r="G1293" s="18">
        <v>12001</v>
      </c>
      <c r="H1293" s="19" t="s">
        <v>412</v>
      </c>
      <c r="I1293" s="20">
        <v>31811</v>
      </c>
      <c r="J1293" s="20">
        <v>0</v>
      </c>
      <c r="K1293" s="20">
        <v>31811</v>
      </c>
      <c r="L1293" s="20">
        <v>29430</v>
      </c>
      <c r="M1293" s="20">
        <v>29430</v>
      </c>
      <c r="N1293" s="20">
        <v>16497.87</v>
      </c>
      <c r="O1293" s="20">
        <v>16497.87</v>
      </c>
    </row>
    <row r="1294" spans="1:15" x14ac:dyDescent="0.25">
      <c r="A1294" s="14" t="str">
        <f>MID(Tabla1[[#This Row],[Org 2]],1,2)</f>
        <v>11</v>
      </c>
      <c r="B1294" s="22" t="s">
        <v>150</v>
      </c>
      <c r="C1294" s="22" t="s">
        <v>155</v>
      </c>
      <c r="D1294" s="15" t="str">
        <f>VLOOKUP(Tabla1[[#This Row],[Prog.]],Hoja2!B:C,2,FALSE)</f>
        <v>Recogida de residuos</v>
      </c>
      <c r="E1294" s="16" t="str">
        <f t="shared" si="40"/>
        <v>1</v>
      </c>
      <c r="F1294" s="16" t="str">
        <f t="shared" si="41"/>
        <v>12</v>
      </c>
      <c r="G1294" s="18">
        <v>12003</v>
      </c>
      <c r="H1294" s="19" t="s">
        <v>413</v>
      </c>
      <c r="I1294" s="20">
        <v>24363</v>
      </c>
      <c r="J1294" s="20">
        <v>0</v>
      </c>
      <c r="K1294" s="20">
        <v>24363</v>
      </c>
      <c r="L1294" s="20">
        <v>12000</v>
      </c>
      <c r="M1294" s="20">
        <v>12000</v>
      </c>
      <c r="N1294" s="20">
        <v>7983.46</v>
      </c>
      <c r="O1294" s="20">
        <v>7983.46</v>
      </c>
    </row>
    <row r="1295" spans="1:15" x14ac:dyDescent="0.25">
      <c r="A1295" s="14" t="str">
        <f>MID(Tabla1[[#This Row],[Org 2]],1,2)</f>
        <v>11</v>
      </c>
      <c r="B1295" s="22" t="s">
        <v>150</v>
      </c>
      <c r="C1295" s="22" t="s">
        <v>155</v>
      </c>
      <c r="D1295" s="15" t="str">
        <f>VLOOKUP(Tabla1[[#This Row],[Prog.]],Hoja2!B:C,2,FALSE)</f>
        <v>Recogida de residuos</v>
      </c>
      <c r="E1295" s="16" t="str">
        <f t="shared" si="40"/>
        <v>1</v>
      </c>
      <c r="F1295" s="16" t="str">
        <f t="shared" si="41"/>
        <v>12</v>
      </c>
      <c r="G1295" s="18">
        <v>12004</v>
      </c>
      <c r="H1295" s="19" t="s">
        <v>414</v>
      </c>
      <c r="I1295" s="20">
        <v>30977</v>
      </c>
      <c r="J1295" s="20">
        <v>0</v>
      </c>
      <c r="K1295" s="20">
        <v>30977</v>
      </c>
      <c r="L1295" s="20">
        <v>28954</v>
      </c>
      <c r="M1295" s="20">
        <v>28954</v>
      </c>
      <c r="N1295" s="20">
        <v>8384.7199999999993</v>
      </c>
      <c r="O1295" s="20">
        <v>8384.7199999999993</v>
      </c>
    </row>
    <row r="1296" spans="1:15" x14ac:dyDescent="0.25">
      <c r="A1296" s="14" t="str">
        <f>MID(Tabla1[[#This Row],[Org 2]],1,2)</f>
        <v>11</v>
      </c>
      <c r="B1296" s="22" t="s">
        <v>150</v>
      </c>
      <c r="C1296" s="22" t="s">
        <v>155</v>
      </c>
      <c r="D1296" s="15" t="str">
        <f>VLOOKUP(Tabla1[[#This Row],[Prog.]],Hoja2!B:C,2,FALSE)</f>
        <v>Recogida de residuos</v>
      </c>
      <c r="E1296" s="16" t="str">
        <f t="shared" si="40"/>
        <v>1</v>
      </c>
      <c r="F1296" s="16" t="str">
        <f t="shared" si="41"/>
        <v>12</v>
      </c>
      <c r="G1296" s="18">
        <v>12006</v>
      </c>
      <c r="H1296" s="19" t="s">
        <v>415</v>
      </c>
      <c r="I1296" s="20">
        <v>1332</v>
      </c>
      <c r="J1296" s="20">
        <v>0</v>
      </c>
      <c r="K1296" s="20">
        <v>1332</v>
      </c>
      <c r="L1296" s="20">
        <v>1300</v>
      </c>
      <c r="M1296" s="20">
        <v>1300</v>
      </c>
      <c r="N1296" s="20">
        <v>923.69</v>
      </c>
      <c r="O1296" s="20">
        <v>923.69</v>
      </c>
    </row>
    <row r="1297" spans="1:15" x14ac:dyDescent="0.25">
      <c r="A1297" s="14" t="str">
        <f>MID(Tabla1[[#This Row],[Org 2]],1,2)</f>
        <v>11</v>
      </c>
      <c r="B1297" s="22" t="s">
        <v>150</v>
      </c>
      <c r="C1297" s="22" t="s">
        <v>155</v>
      </c>
      <c r="D1297" s="15" t="str">
        <f>VLOOKUP(Tabla1[[#This Row],[Prog.]],Hoja2!B:C,2,FALSE)</f>
        <v>Recogida de residuos</v>
      </c>
      <c r="E1297" s="16" t="str">
        <f t="shared" si="40"/>
        <v>1</v>
      </c>
      <c r="F1297" s="16" t="str">
        <f t="shared" si="41"/>
        <v>12</v>
      </c>
      <c r="G1297" s="18">
        <v>12100</v>
      </c>
      <c r="H1297" s="19" t="s">
        <v>416</v>
      </c>
      <c r="I1297" s="20">
        <v>44585</v>
      </c>
      <c r="J1297" s="20">
        <v>0</v>
      </c>
      <c r="K1297" s="20">
        <v>44585</v>
      </c>
      <c r="L1297" s="20">
        <v>34679</v>
      </c>
      <c r="M1297" s="20">
        <v>34679</v>
      </c>
      <c r="N1297" s="20">
        <v>16475.62</v>
      </c>
      <c r="O1297" s="20">
        <v>16475.62</v>
      </c>
    </row>
    <row r="1298" spans="1:15" x14ac:dyDescent="0.25">
      <c r="A1298" s="14" t="str">
        <f>MID(Tabla1[[#This Row],[Org 2]],1,2)</f>
        <v>11</v>
      </c>
      <c r="B1298" s="22" t="s">
        <v>150</v>
      </c>
      <c r="C1298" s="22" t="s">
        <v>155</v>
      </c>
      <c r="D1298" s="15" t="str">
        <f>VLOOKUP(Tabla1[[#This Row],[Prog.]],Hoja2!B:C,2,FALSE)</f>
        <v>Recogida de residuos</v>
      </c>
      <c r="E1298" s="16" t="str">
        <f t="shared" si="40"/>
        <v>1</v>
      </c>
      <c r="F1298" s="16" t="str">
        <f t="shared" si="41"/>
        <v>12</v>
      </c>
      <c r="G1298" s="18">
        <v>12101</v>
      </c>
      <c r="H1298" s="19" t="s">
        <v>417</v>
      </c>
      <c r="I1298" s="20">
        <v>106346</v>
      </c>
      <c r="J1298" s="20">
        <v>0</v>
      </c>
      <c r="K1298" s="20">
        <v>106346</v>
      </c>
      <c r="L1298" s="20">
        <v>75850</v>
      </c>
      <c r="M1298" s="20">
        <v>75850</v>
      </c>
      <c r="N1298" s="20">
        <v>39363.919999999998</v>
      </c>
      <c r="O1298" s="20">
        <v>39363.919999999998</v>
      </c>
    </row>
    <row r="1299" spans="1:15" x14ac:dyDescent="0.25">
      <c r="A1299" s="14" t="str">
        <f>MID(Tabla1[[#This Row],[Org 2]],1,2)</f>
        <v>11</v>
      </c>
      <c r="B1299" s="22" t="s">
        <v>150</v>
      </c>
      <c r="C1299" s="22" t="s">
        <v>155</v>
      </c>
      <c r="D1299" s="15" t="str">
        <f>VLOOKUP(Tabla1[[#This Row],[Prog.]],Hoja2!B:C,2,FALSE)</f>
        <v>Recogida de residuos</v>
      </c>
      <c r="E1299" s="16" t="str">
        <f t="shared" si="40"/>
        <v>1</v>
      </c>
      <c r="F1299" s="16" t="str">
        <f t="shared" si="41"/>
        <v>12</v>
      </c>
      <c r="G1299" s="18">
        <v>12103</v>
      </c>
      <c r="H1299" s="19" t="s">
        <v>418</v>
      </c>
      <c r="I1299" s="20">
        <v>793</v>
      </c>
      <c r="J1299" s="20">
        <v>0</v>
      </c>
      <c r="K1299" s="20">
        <v>793</v>
      </c>
      <c r="L1299" s="20">
        <v>793</v>
      </c>
      <c r="M1299" s="20">
        <v>793</v>
      </c>
      <c r="N1299" s="20">
        <v>505.92</v>
      </c>
      <c r="O1299" s="20">
        <v>505.92</v>
      </c>
    </row>
    <row r="1300" spans="1:15" x14ac:dyDescent="0.25">
      <c r="A1300" s="14" t="str">
        <f>MID(Tabla1[[#This Row],[Org 2]],1,2)</f>
        <v>11</v>
      </c>
      <c r="B1300" s="22" t="s">
        <v>150</v>
      </c>
      <c r="C1300" s="22" t="s">
        <v>155</v>
      </c>
      <c r="D1300" s="15" t="str">
        <f>VLOOKUP(Tabla1[[#This Row],[Prog.]],Hoja2!B:C,2,FALSE)</f>
        <v>Recogida de residuos</v>
      </c>
      <c r="E1300" s="16" t="str">
        <f t="shared" si="40"/>
        <v>1</v>
      </c>
      <c r="F1300" s="16" t="str">
        <f t="shared" si="41"/>
        <v>13</v>
      </c>
      <c r="G1300" s="18">
        <v>13000</v>
      </c>
      <c r="H1300" s="19" t="s">
        <v>410</v>
      </c>
      <c r="I1300" s="20">
        <v>2745648</v>
      </c>
      <c r="J1300" s="20">
        <v>0</v>
      </c>
      <c r="K1300" s="20">
        <v>2745648</v>
      </c>
      <c r="L1300" s="20">
        <v>2249170.09</v>
      </c>
      <c r="M1300" s="20">
        <v>2249170.09</v>
      </c>
      <c r="N1300" s="20">
        <v>1564848.43</v>
      </c>
      <c r="O1300" s="20">
        <v>1564848.43</v>
      </c>
    </row>
    <row r="1301" spans="1:15" x14ac:dyDescent="0.25">
      <c r="A1301" s="14" t="str">
        <f>MID(Tabla1[[#This Row],[Org 2]],1,2)</f>
        <v>11</v>
      </c>
      <c r="B1301" s="22" t="s">
        <v>150</v>
      </c>
      <c r="C1301" s="22" t="s">
        <v>155</v>
      </c>
      <c r="D1301" s="15" t="str">
        <f>VLOOKUP(Tabla1[[#This Row],[Prog.]],Hoja2!B:C,2,FALSE)</f>
        <v>Recogida de residuos</v>
      </c>
      <c r="E1301" s="16" t="str">
        <f t="shared" si="40"/>
        <v>1</v>
      </c>
      <c r="F1301" s="16" t="str">
        <f t="shared" si="41"/>
        <v>13</v>
      </c>
      <c r="G1301" s="18">
        <v>13001</v>
      </c>
      <c r="H1301" s="19" t="s">
        <v>490</v>
      </c>
      <c r="I1301" s="20">
        <v>124000</v>
      </c>
      <c r="J1301" s="20">
        <v>0</v>
      </c>
      <c r="K1301" s="20">
        <v>124000</v>
      </c>
      <c r="L1301" s="20">
        <v>144407.49</v>
      </c>
      <c r="M1301" s="20">
        <v>144407.49</v>
      </c>
      <c r="N1301" s="20">
        <v>54903.4</v>
      </c>
      <c r="O1301" s="20">
        <v>54903.4</v>
      </c>
    </row>
    <row r="1302" spans="1:15" x14ac:dyDescent="0.25">
      <c r="A1302" s="14" t="str">
        <f>MID(Tabla1[[#This Row],[Org 2]],1,2)</f>
        <v>11</v>
      </c>
      <c r="B1302" s="22" t="s">
        <v>150</v>
      </c>
      <c r="C1302" s="22" t="s">
        <v>155</v>
      </c>
      <c r="D1302" s="15" t="str">
        <f>VLOOKUP(Tabla1[[#This Row],[Prog.]],Hoja2!B:C,2,FALSE)</f>
        <v>Recogida de residuos</v>
      </c>
      <c r="E1302" s="16" t="str">
        <f t="shared" si="40"/>
        <v>1</v>
      </c>
      <c r="F1302" s="16" t="str">
        <f t="shared" si="41"/>
        <v>13</v>
      </c>
      <c r="G1302" s="18">
        <v>13002</v>
      </c>
      <c r="H1302" s="19" t="s">
        <v>419</v>
      </c>
      <c r="I1302" s="20">
        <v>3190373</v>
      </c>
      <c r="J1302" s="20">
        <v>0</v>
      </c>
      <c r="K1302" s="20">
        <v>3190373</v>
      </c>
      <c r="L1302" s="20">
        <v>3078489.24</v>
      </c>
      <c r="M1302" s="20">
        <v>3078489.24</v>
      </c>
      <c r="N1302" s="20">
        <v>2330716.4</v>
      </c>
      <c r="O1302" s="20">
        <v>2330716.4</v>
      </c>
    </row>
    <row r="1303" spans="1:15" x14ac:dyDescent="0.25">
      <c r="A1303" s="14" t="str">
        <f>MID(Tabla1[[#This Row],[Org 2]],1,2)</f>
        <v>11</v>
      </c>
      <c r="B1303" s="22" t="s">
        <v>150</v>
      </c>
      <c r="C1303" s="22" t="s">
        <v>155</v>
      </c>
      <c r="D1303" s="15" t="str">
        <f>VLOOKUP(Tabla1[[#This Row],[Prog.]],Hoja2!B:C,2,FALSE)</f>
        <v>Recogida de residuos</v>
      </c>
      <c r="E1303" s="16" t="str">
        <f t="shared" si="40"/>
        <v>1</v>
      </c>
      <c r="F1303" s="16" t="str">
        <f t="shared" si="41"/>
        <v>13</v>
      </c>
      <c r="G1303" s="18">
        <v>131</v>
      </c>
      <c r="H1303" s="19" t="s">
        <v>420</v>
      </c>
      <c r="I1303" s="20">
        <v>260000</v>
      </c>
      <c r="J1303" s="20">
        <v>0</v>
      </c>
      <c r="K1303" s="20">
        <v>260000</v>
      </c>
      <c r="L1303" s="20">
        <v>232172.07</v>
      </c>
      <c r="M1303" s="20">
        <v>232172.07</v>
      </c>
      <c r="N1303" s="20">
        <v>181956.61</v>
      </c>
      <c r="O1303" s="20">
        <v>181956.61</v>
      </c>
    </row>
    <row r="1304" spans="1:15" x14ac:dyDescent="0.25">
      <c r="A1304" s="14" t="str">
        <f>MID(Tabla1[[#This Row],[Org 2]],1,2)</f>
        <v>11</v>
      </c>
      <c r="B1304" s="22" t="s">
        <v>150</v>
      </c>
      <c r="C1304" s="22" t="s">
        <v>155</v>
      </c>
      <c r="D1304" s="15" t="str">
        <f>VLOOKUP(Tabla1[[#This Row],[Prog.]],Hoja2!B:C,2,FALSE)</f>
        <v>Recogida de residuos</v>
      </c>
      <c r="E1304" s="16" t="str">
        <f t="shared" si="40"/>
        <v>1</v>
      </c>
      <c r="F1304" s="16" t="str">
        <f t="shared" si="41"/>
        <v>15</v>
      </c>
      <c r="G1304" s="18">
        <v>150</v>
      </c>
      <c r="H1304" s="19" t="s">
        <v>547</v>
      </c>
      <c r="I1304" s="20">
        <v>81500</v>
      </c>
      <c r="J1304" s="20">
        <v>0</v>
      </c>
      <c r="K1304" s="20">
        <v>81500</v>
      </c>
      <c r="L1304" s="20">
        <v>70000</v>
      </c>
      <c r="M1304" s="20">
        <v>70000</v>
      </c>
      <c r="N1304" s="20">
        <v>65899.649999999994</v>
      </c>
      <c r="O1304" s="20">
        <v>65899.649999999994</v>
      </c>
    </row>
    <row r="1305" spans="1:15" x14ac:dyDescent="0.25">
      <c r="A1305" s="14" t="str">
        <f>MID(Tabla1[[#This Row],[Org 2]],1,2)</f>
        <v>11</v>
      </c>
      <c r="B1305" s="22" t="s">
        <v>150</v>
      </c>
      <c r="C1305" s="22" t="s">
        <v>155</v>
      </c>
      <c r="D1305" s="15" t="str">
        <f>VLOOKUP(Tabla1[[#This Row],[Prog.]],Hoja2!B:C,2,FALSE)</f>
        <v>Recogida de residuos</v>
      </c>
      <c r="E1305" s="16" t="str">
        <f t="shared" si="40"/>
        <v>2</v>
      </c>
      <c r="F1305" s="16" t="str">
        <f t="shared" si="41"/>
        <v>20</v>
      </c>
      <c r="G1305" s="18">
        <v>203</v>
      </c>
      <c r="H1305" s="19" t="s">
        <v>422</v>
      </c>
      <c r="I1305" s="20">
        <v>6850</v>
      </c>
      <c r="J1305" s="20">
        <v>0</v>
      </c>
      <c r="K1305" s="20">
        <v>6850</v>
      </c>
      <c r="L1305" s="20">
        <v>4652.7299999999996</v>
      </c>
      <c r="M1305" s="20">
        <v>4652.7299999999996</v>
      </c>
      <c r="N1305" s="20">
        <v>1049.21</v>
      </c>
      <c r="O1305" s="20">
        <v>1049.21</v>
      </c>
    </row>
    <row r="1306" spans="1:15" x14ac:dyDescent="0.25">
      <c r="A1306" s="14" t="str">
        <f>MID(Tabla1[[#This Row],[Org 2]],1,2)</f>
        <v>11</v>
      </c>
      <c r="B1306" s="22" t="s">
        <v>150</v>
      </c>
      <c r="C1306" s="22" t="s">
        <v>155</v>
      </c>
      <c r="D1306" s="15" t="str">
        <f>VLOOKUP(Tabla1[[#This Row],[Prog.]],Hoja2!B:C,2,FALSE)</f>
        <v>Recogida de residuos</v>
      </c>
      <c r="E1306" s="16" t="str">
        <f t="shared" si="40"/>
        <v>2</v>
      </c>
      <c r="F1306" s="16" t="str">
        <f t="shared" si="41"/>
        <v>20</v>
      </c>
      <c r="G1306" s="18">
        <v>204</v>
      </c>
      <c r="H1306" s="19" t="s">
        <v>423</v>
      </c>
      <c r="I1306" s="20">
        <v>182336</v>
      </c>
      <c r="J1306" s="20">
        <v>-25359.82</v>
      </c>
      <c r="K1306" s="20">
        <v>156976.18</v>
      </c>
      <c r="L1306" s="20">
        <v>83297.710000000006</v>
      </c>
      <c r="M1306" s="20">
        <v>83297.710000000006</v>
      </c>
      <c r="N1306" s="20">
        <v>35787.68</v>
      </c>
      <c r="O1306" s="20">
        <v>32032.22</v>
      </c>
    </row>
    <row r="1307" spans="1:15" x14ac:dyDescent="0.25">
      <c r="A1307" s="14" t="str">
        <f>MID(Tabla1[[#This Row],[Org 2]],1,2)</f>
        <v>11</v>
      </c>
      <c r="B1307" s="22" t="s">
        <v>150</v>
      </c>
      <c r="C1307" s="22" t="s">
        <v>155</v>
      </c>
      <c r="D1307" s="15" t="str">
        <f>VLOOKUP(Tabla1[[#This Row],[Prog.]],Hoja2!B:C,2,FALSE)</f>
        <v>Recogida de residuos</v>
      </c>
      <c r="E1307" s="16" t="str">
        <f t="shared" si="40"/>
        <v>2</v>
      </c>
      <c r="F1307" s="16" t="str">
        <f t="shared" si="41"/>
        <v>21</v>
      </c>
      <c r="G1307" s="18">
        <v>212</v>
      </c>
      <c r="H1307" s="19" t="s">
        <v>424</v>
      </c>
      <c r="I1307" s="20">
        <v>1000</v>
      </c>
      <c r="J1307" s="20">
        <v>110000</v>
      </c>
      <c r="K1307" s="20">
        <v>111000</v>
      </c>
      <c r="L1307" s="20">
        <v>19602.13</v>
      </c>
      <c r="M1307" s="20">
        <v>19602.13</v>
      </c>
      <c r="N1307" s="20">
        <v>2728.73</v>
      </c>
      <c r="O1307" s="20">
        <v>2728.73</v>
      </c>
    </row>
    <row r="1308" spans="1:15" x14ac:dyDescent="0.25">
      <c r="A1308" s="14" t="str">
        <f>MID(Tabla1[[#This Row],[Org 2]],1,2)</f>
        <v>11</v>
      </c>
      <c r="B1308" s="22" t="s">
        <v>150</v>
      </c>
      <c r="C1308" s="22" t="s">
        <v>155</v>
      </c>
      <c r="D1308" s="15" t="str">
        <f>VLOOKUP(Tabla1[[#This Row],[Prog.]],Hoja2!B:C,2,FALSE)</f>
        <v>Recogida de residuos</v>
      </c>
      <c r="E1308" s="16" t="str">
        <f t="shared" si="40"/>
        <v>2</v>
      </c>
      <c r="F1308" s="16" t="str">
        <f t="shared" si="41"/>
        <v>21</v>
      </c>
      <c r="G1308" s="18">
        <v>213</v>
      </c>
      <c r="H1308" s="19" t="s">
        <v>425</v>
      </c>
      <c r="I1308" s="20">
        <v>28000</v>
      </c>
      <c r="J1308" s="20">
        <v>25359.82</v>
      </c>
      <c r="K1308" s="20">
        <v>53359.82</v>
      </c>
      <c r="L1308" s="20">
        <v>43660.92</v>
      </c>
      <c r="M1308" s="20">
        <v>43660.92</v>
      </c>
      <c r="N1308" s="20">
        <v>29526.55</v>
      </c>
      <c r="O1308" s="20">
        <v>25227.64</v>
      </c>
    </row>
    <row r="1309" spans="1:15" x14ac:dyDescent="0.25">
      <c r="A1309" s="14" t="str">
        <f>MID(Tabla1[[#This Row],[Org 2]],1,2)</f>
        <v>11</v>
      </c>
      <c r="B1309" s="22" t="s">
        <v>150</v>
      </c>
      <c r="C1309" s="22" t="s">
        <v>155</v>
      </c>
      <c r="D1309" s="15" t="str">
        <f>VLOOKUP(Tabla1[[#This Row],[Prog.]],Hoja2!B:C,2,FALSE)</f>
        <v>Recogida de residuos</v>
      </c>
      <c r="E1309" s="16" t="str">
        <f t="shared" si="40"/>
        <v>2</v>
      </c>
      <c r="F1309" s="16" t="str">
        <f t="shared" si="41"/>
        <v>21</v>
      </c>
      <c r="G1309" s="18">
        <v>214</v>
      </c>
      <c r="H1309" s="19" t="s">
        <v>426</v>
      </c>
      <c r="I1309" s="20">
        <v>575000</v>
      </c>
      <c r="J1309" s="20">
        <v>0</v>
      </c>
      <c r="K1309" s="20">
        <v>575000</v>
      </c>
      <c r="L1309" s="20">
        <v>616561.87</v>
      </c>
      <c r="M1309" s="20">
        <v>372072.15</v>
      </c>
      <c r="N1309" s="20">
        <v>329493.82</v>
      </c>
      <c r="O1309" s="20">
        <v>329081.09000000003</v>
      </c>
    </row>
    <row r="1310" spans="1:15" x14ac:dyDescent="0.25">
      <c r="A1310" s="14" t="str">
        <f>MID(Tabla1[[#This Row],[Org 2]],1,2)</f>
        <v>11</v>
      </c>
      <c r="B1310" s="22" t="s">
        <v>150</v>
      </c>
      <c r="C1310" s="22" t="s">
        <v>155</v>
      </c>
      <c r="D1310" s="15" t="str">
        <f>VLOOKUP(Tabla1[[#This Row],[Prog.]],Hoja2!B:C,2,FALSE)</f>
        <v>Recogida de residuos</v>
      </c>
      <c r="E1310" s="16" t="str">
        <f t="shared" si="40"/>
        <v>2</v>
      </c>
      <c r="F1310" s="16" t="str">
        <f t="shared" si="41"/>
        <v>21</v>
      </c>
      <c r="G1310" s="18">
        <v>219</v>
      </c>
      <c r="H1310" s="19" t="s">
        <v>656</v>
      </c>
      <c r="I1310" s="20">
        <v>1000</v>
      </c>
      <c r="J1310" s="20">
        <v>0</v>
      </c>
      <c r="K1310" s="20">
        <v>1000</v>
      </c>
      <c r="L1310" s="20">
        <v>0</v>
      </c>
      <c r="M1310" s="20">
        <v>0</v>
      </c>
      <c r="N1310" s="20">
        <v>0</v>
      </c>
      <c r="O1310" s="20">
        <v>0</v>
      </c>
    </row>
    <row r="1311" spans="1:15" x14ac:dyDescent="0.25">
      <c r="A1311" s="14" t="str">
        <f>MID(Tabla1[[#This Row],[Org 2]],1,2)</f>
        <v>11</v>
      </c>
      <c r="B1311" s="22" t="s">
        <v>150</v>
      </c>
      <c r="C1311" s="22" t="s">
        <v>155</v>
      </c>
      <c r="D1311" s="15" t="str">
        <f>VLOOKUP(Tabla1[[#This Row],[Prog.]],Hoja2!B:C,2,FALSE)</f>
        <v>Recogida de residuos</v>
      </c>
      <c r="E1311" s="16" t="str">
        <f t="shared" si="40"/>
        <v>2</v>
      </c>
      <c r="F1311" s="16" t="str">
        <f t="shared" si="41"/>
        <v>22</v>
      </c>
      <c r="G1311" s="18">
        <v>22100</v>
      </c>
      <c r="H1311" s="19" t="s">
        <v>429</v>
      </c>
      <c r="I1311" s="20">
        <v>32000</v>
      </c>
      <c r="J1311" s="20">
        <v>0</v>
      </c>
      <c r="K1311" s="20">
        <v>32000</v>
      </c>
      <c r="L1311" s="20">
        <v>32000</v>
      </c>
      <c r="M1311" s="20">
        <v>32000</v>
      </c>
      <c r="N1311" s="20">
        <v>13890.82</v>
      </c>
      <c r="O1311" s="20">
        <v>13890.82</v>
      </c>
    </row>
    <row r="1312" spans="1:15" x14ac:dyDescent="0.25">
      <c r="A1312" s="14" t="str">
        <f>MID(Tabla1[[#This Row],[Org 2]],1,2)</f>
        <v>11</v>
      </c>
      <c r="B1312" s="22" t="s">
        <v>150</v>
      </c>
      <c r="C1312" s="22" t="s">
        <v>155</v>
      </c>
      <c r="D1312" s="15" t="str">
        <f>VLOOKUP(Tabla1[[#This Row],[Prog.]],Hoja2!B:C,2,FALSE)</f>
        <v>Recogida de residuos</v>
      </c>
      <c r="E1312" s="16" t="str">
        <f t="shared" si="40"/>
        <v>2</v>
      </c>
      <c r="F1312" s="16" t="str">
        <f t="shared" si="41"/>
        <v>22</v>
      </c>
      <c r="G1312" s="18">
        <v>22101</v>
      </c>
      <c r="H1312" s="19" t="s">
        <v>507</v>
      </c>
      <c r="I1312" s="20">
        <v>5000</v>
      </c>
      <c r="J1312" s="20">
        <v>0</v>
      </c>
      <c r="K1312" s="20">
        <v>5000</v>
      </c>
      <c r="L1312" s="20">
        <v>1848.81</v>
      </c>
      <c r="M1312" s="20">
        <v>1848.81</v>
      </c>
      <c r="N1312" s="20">
        <v>1848.81</v>
      </c>
      <c r="O1312" s="20">
        <v>1848.81</v>
      </c>
    </row>
    <row r="1313" spans="1:15" x14ac:dyDescent="0.25">
      <c r="A1313" s="14" t="str">
        <f>MID(Tabla1[[#This Row],[Org 2]],1,2)</f>
        <v>11</v>
      </c>
      <c r="B1313" s="22" t="s">
        <v>150</v>
      </c>
      <c r="C1313" s="22" t="s">
        <v>155</v>
      </c>
      <c r="D1313" s="15" t="str">
        <f>VLOOKUP(Tabla1[[#This Row],[Prog.]],Hoja2!B:C,2,FALSE)</f>
        <v>Recogida de residuos</v>
      </c>
      <c r="E1313" s="16" t="str">
        <f t="shared" si="40"/>
        <v>2</v>
      </c>
      <c r="F1313" s="16" t="str">
        <f t="shared" si="41"/>
        <v>22</v>
      </c>
      <c r="G1313" s="18">
        <v>22102</v>
      </c>
      <c r="H1313" s="19" t="s">
        <v>508</v>
      </c>
      <c r="I1313" s="20">
        <v>49000</v>
      </c>
      <c r="J1313" s="20">
        <v>0</v>
      </c>
      <c r="K1313" s="20">
        <v>49000</v>
      </c>
      <c r="L1313" s="20">
        <v>49000</v>
      </c>
      <c r="M1313" s="20">
        <v>49000</v>
      </c>
      <c r="N1313" s="20">
        <v>27410.3</v>
      </c>
      <c r="O1313" s="20">
        <v>26684.91</v>
      </c>
    </row>
    <row r="1314" spans="1:15" x14ac:dyDescent="0.25">
      <c r="A1314" s="14" t="str">
        <f>MID(Tabla1[[#This Row],[Org 2]],1,2)</f>
        <v>11</v>
      </c>
      <c r="B1314" s="22" t="s">
        <v>150</v>
      </c>
      <c r="C1314" s="22" t="s">
        <v>155</v>
      </c>
      <c r="D1314" s="15" t="str">
        <f>VLOOKUP(Tabla1[[#This Row],[Prog.]],Hoja2!B:C,2,FALSE)</f>
        <v>Recogida de residuos</v>
      </c>
      <c r="E1314" s="16" t="str">
        <f t="shared" si="40"/>
        <v>2</v>
      </c>
      <c r="F1314" s="16" t="str">
        <f t="shared" si="41"/>
        <v>22</v>
      </c>
      <c r="G1314" s="18">
        <v>22103</v>
      </c>
      <c r="H1314" s="19" t="s">
        <v>491</v>
      </c>
      <c r="I1314" s="20">
        <v>1069848</v>
      </c>
      <c r="J1314" s="20">
        <v>0</v>
      </c>
      <c r="K1314" s="20">
        <v>1069848</v>
      </c>
      <c r="L1314" s="20">
        <v>1225847.95</v>
      </c>
      <c r="M1314" s="20">
        <v>1192832.1599999999</v>
      </c>
      <c r="N1314" s="20">
        <v>388503.88</v>
      </c>
      <c r="O1314" s="20">
        <v>350218.78</v>
      </c>
    </row>
    <row r="1315" spans="1:15" x14ac:dyDescent="0.25">
      <c r="A1315" s="14" t="str">
        <f>MID(Tabla1[[#This Row],[Org 2]],1,2)</f>
        <v>11</v>
      </c>
      <c r="B1315" s="22" t="s">
        <v>150</v>
      </c>
      <c r="C1315" s="22" t="s">
        <v>155</v>
      </c>
      <c r="D1315" s="15" t="str">
        <f>VLOOKUP(Tabla1[[#This Row],[Prog.]],Hoja2!B:C,2,FALSE)</f>
        <v>Recogida de residuos</v>
      </c>
      <c r="E1315" s="16" t="str">
        <f t="shared" si="40"/>
        <v>2</v>
      </c>
      <c r="F1315" s="16" t="str">
        <f t="shared" si="41"/>
        <v>22</v>
      </c>
      <c r="G1315" s="18">
        <v>22104</v>
      </c>
      <c r="H1315" s="19" t="s">
        <v>488</v>
      </c>
      <c r="I1315" s="20">
        <v>161000</v>
      </c>
      <c r="J1315" s="20">
        <v>0</v>
      </c>
      <c r="K1315" s="20">
        <v>161000</v>
      </c>
      <c r="L1315" s="20">
        <v>6446.75</v>
      </c>
      <c r="M1315" s="20">
        <v>5097.34</v>
      </c>
      <c r="N1315" s="20">
        <v>650.59</v>
      </c>
      <c r="O1315" s="20">
        <v>650.59</v>
      </c>
    </row>
    <row r="1316" spans="1:15" x14ac:dyDescent="0.25">
      <c r="A1316" s="14" t="str">
        <f>MID(Tabla1[[#This Row],[Org 2]],1,2)</f>
        <v>11</v>
      </c>
      <c r="B1316" s="22" t="s">
        <v>150</v>
      </c>
      <c r="C1316" s="22" t="s">
        <v>155</v>
      </c>
      <c r="D1316" s="15" t="str">
        <f>VLOOKUP(Tabla1[[#This Row],[Prog.]],Hoja2!B:C,2,FALSE)</f>
        <v>Recogida de residuos</v>
      </c>
      <c r="E1316" s="16" t="str">
        <f t="shared" si="40"/>
        <v>2</v>
      </c>
      <c r="F1316" s="16" t="str">
        <f t="shared" si="41"/>
        <v>22</v>
      </c>
      <c r="G1316" s="18">
        <v>22110</v>
      </c>
      <c r="H1316" s="19" t="s">
        <v>492</v>
      </c>
      <c r="I1316" s="20">
        <v>2000</v>
      </c>
      <c r="J1316" s="20">
        <v>0</v>
      </c>
      <c r="K1316" s="20">
        <v>2000</v>
      </c>
      <c r="L1316" s="20">
        <v>2000</v>
      </c>
      <c r="M1316" s="20">
        <v>0</v>
      </c>
      <c r="N1316" s="20">
        <v>0</v>
      </c>
      <c r="O1316" s="20">
        <v>0</v>
      </c>
    </row>
    <row r="1317" spans="1:15" x14ac:dyDescent="0.25">
      <c r="A1317" s="14" t="str">
        <f>MID(Tabla1[[#This Row],[Org 2]],1,2)</f>
        <v>11</v>
      </c>
      <c r="B1317" s="22" t="s">
        <v>150</v>
      </c>
      <c r="C1317" s="22" t="s">
        <v>155</v>
      </c>
      <c r="D1317" s="15" t="str">
        <f>VLOOKUP(Tabla1[[#This Row],[Prog.]],Hoja2!B:C,2,FALSE)</f>
        <v>Recogida de residuos</v>
      </c>
      <c r="E1317" s="16" t="str">
        <f t="shared" si="40"/>
        <v>2</v>
      </c>
      <c r="F1317" s="16" t="str">
        <f t="shared" si="41"/>
        <v>22</v>
      </c>
      <c r="G1317" s="18">
        <v>22199</v>
      </c>
      <c r="H1317" s="19" t="s">
        <v>431</v>
      </c>
      <c r="I1317" s="20">
        <v>151495</v>
      </c>
      <c r="J1317" s="20">
        <v>155000</v>
      </c>
      <c r="K1317" s="20">
        <v>306495</v>
      </c>
      <c r="L1317" s="20">
        <v>278864.34999999998</v>
      </c>
      <c r="M1317" s="20">
        <v>244193.73</v>
      </c>
      <c r="N1317" s="20">
        <v>228933.84</v>
      </c>
      <c r="O1317" s="20">
        <v>228933.84</v>
      </c>
    </row>
    <row r="1318" spans="1:15" x14ac:dyDescent="0.25">
      <c r="A1318" s="14" t="str">
        <f>MID(Tabla1[[#This Row],[Org 2]],1,2)</f>
        <v>11</v>
      </c>
      <c r="B1318" s="22" t="s">
        <v>150</v>
      </c>
      <c r="C1318" s="22" t="s">
        <v>155</v>
      </c>
      <c r="D1318" s="15" t="str">
        <f>VLOOKUP(Tabla1[[#This Row],[Prog.]],Hoja2!B:C,2,FALSE)</f>
        <v>Recogida de residuos</v>
      </c>
      <c r="E1318" s="16" t="str">
        <f t="shared" si="40"/>
        <v>2</v>
      </c>
      <c r="F1318" s="16" t="str">
        <f t="shared" si="41"/>
        <v>22</v>
      </c>
      <c r="G1318" s="18">
        <v>22203</v>
      </c>
      <c r="H1318" s="19" t="s">
        <v>657</v>
      </c>
      <c r="I1318" s="20">
        <v>1000</v>
      </c>
      <c r="J1318" s="20">
        <v>0</v>
      </c>
      <c r="K1318" s="20">
        <v>1000</v>
      </c>
      <c r="L1318" s="20">
        <v>0</v>
      </c>
      <c r="M1318" s="20">
        <v>0</v>
      </c>
      <c r="N1318" s="20">
        <v>0</v>
      </c>
      <c r="O1318" s="20">
        <v>0</v>
      </c>
    </row>
    <row r="1319" spans="1:15" x14ac:dyDescent="0.25">
      <c r="A1319" s="14" t="str">
        <f>MID(Tabla1[[#This Row],[Org 2]],1,2)</f>
        <v>11</v>
      </c>
      <c r="B1319" s="22" t="s">
        <v>150</v>
      </c>
      <c r="C1319" s="22" t="s">
        <v>155</v>
      </c>
      <c r="D1319" s="15" t="str">
        <f>VLOOKUP(Tabla1[[#This Row],[Prog.]],Hoja2!B:C,2,FALSE)</f>
        <v>Recogida de residuos</v>
      </c>
      <c r="E1319" s="16" t="str">
        <f t="shared" si="40"/>
        <v>2</v>
      </c>
      <c r="F1319" s="16" t="str">
        <f t="shared" si="41"/>
        <v>22</v>
      </c>
      <c r="G1319" s="18">
        <v>225</v>
      </c>
      <c r="H1319" s="19" t="s">
        <v>433</v>
      </c>
      <c r="I1319" s="20">
        <v>13000</v>
      </c>
      <c r="J1319" s="20">
        <v>0</v>
      </c>
      <c r="K1319" s="20">
        <v>13000</v>
      </c>
      <c r="L1319" s="20">
        <v>5820.04</v>
      </c>
      <c r="M1319" s="20">
        <v>5820.04</v>
      </c>
      <c r="N1319" s="20">
        <v>5820.04</v>
      </c>
      <c r="O1319" s="20">
        <v>5820.04</v>
      </c>
    </row>
    <row r="1320" spans="1:15" x14ac:dyDescent="0.25">
      <c r="A1320" s="14" t="str">
        <f>MID(Tabla1[[#This Row],[Org 2]],1,2)</f>
        <v>11</v>
      </c>
      <c r="B1320" s="22" t="s">
        <v>150</v>
      </c>
      <c r="C1320" s="22" t="s">
        <v>155</v>
      </c>
      <c r="D1320" s="15" t="str">
        <f>VLOOKUP(Tabla1[[#This Row],[Prog.]],Hoja2!B:C,2,FALSE)</f>
        <v>Recogida de residuos</v>
      </c>
      <c r="E1320" s="16" t="str">
        <f t="shared" si="40"/>
        <v>2</v>
      </c>
      <c r="F1320" s="16" t="str">
        <f t="shared" si="41"/>
        <v>22</v>
      </c>
      <c r="G1320" s="18">
        <v>22699</v>
      </c>
      <c r="H1320" s="19" t="s">
        <v>437</v>
      </c>
      <c r="I1320" s="20">
        <v>1000</v>
      </c>
      <c r="J1320" s="20">
        <v>0</v>
      </c>
      <c r="K1320" s="20">
        <v>1000</v>
      </c>
      <c r="L1320" s="20">
        <v>0</v>
      </c>
      <c r="M1320" s="20">
        <v>0</v>
      </c>
      <c r="N1320" s="20">
        <v>0</v>
      </c>
      <c r="O1320" s="20">
        <v>0</v>
      </c>
    </row>
    <row r="1321" spans="1:15" x14ac:dyDescent="0.25">
      <c r="A1321" s="14" t="str">
        <f>MID(Tabla1[[#This Row],[Org 2]],1,2)</f>
        <v>11</v>
      </c>
      <c r="B1321" s="22" t="s">
        <v>150</v>
      </c>
      <c r="C1321" s="22" t="s">
        <v>155</v>
      </c>
      <c r="D1321" s="15" t="str">
        <f>VLOOKUP(Tabla1[[#This Row],[Prog.]],Hoja2!B:C,2,FALSE)</f>
        <v>Recogida de residuos</v>
      </c>
      <c r="E1321" s="16" t="str">
        <f t="shared" si="40"/>
        <v>2</v>
      </c>
      <c r="F1321" s="16" t="str">
        <f t="shared" si="41"/>
        <v>22</v>
      </c>
      <c r="G1321" s="18">
        <v>22700</v>
      </c>
      <c r="H1321" s="19" t="s">
        <v>438</v>
      </c>
      <c r="I1321" s="20">
        <v>1181062</v>
      </c>
      <c r="J1321" s="20">
        <v>-145000</v>
      </c>
      <c r="K1321" s="20">
        <v>1036062</v>
      </c>
      <c r="L1321" s="20">
        <v>916239.2</v>
      </c>
      <c r="M1321" s="20">
        <v>916239.2</v>
      </c>
      <c r="N1321" s="20">
        <v>447227.75</v>
      </c>
      <c r="O1321" s="20">
        <v>433092.68</v>
      </c>
    </row>
    <row r="1322" spans="1:15" x14ac:dyDescent="0.25">
      <c r="A1322" s="14" t="str">
        <f>MID(Tabla1[[#This Row],[Org 2]],1,2)</f>
        <v>11</v>
      </c>
      <c r="B1322" s="22" t="s">
        <v>150</v>
      </c>
      <c r="C1322" s="22" t="s">
        <v>155</v>
      </c>
      <c r="D1322" s="15" t="str">
        <f>VLOOKUP(Tabla1[[#This Row],[Prog.]],Hoja2!B:C,2,FALSE)</f>
        <v>Recogida de residuos</v>
      </c>
      <c r="E1322" s="16" t="str">
        <f t="shared" si="40"/>
        <v>2</v>
      </c>
      <c r="F1322" s="16" t="str">
        <f t="shared" si="41"/>
        <v>22</v>
      </c>
      <c r="G1322" s="18">
        <v>22706</v>
      </c>
      <c r="H1322" s="19" t="s">
        <v>439</v>
      </c>
      <c r="I1322" s="20">
        <v>1000</v>
      </c>
      <c r="J1322" s="20">
        <v>0</v>
      </c>
      <c r="K1322" s="20">
        <v>1000</v>
      </c>
      <c r="L1322" s="20">
        <v>3058.48</v>
      </c>
      <c r="M1322" s="20">
        <v>3058.48</v>
      </c>
      <c r="N1322" s="20">
        <v>2759.26</v>
      </c>
      <c r="O1322" s="20">
        <v>2759.26</v>
      </c>
    </row>
    <row r="1323" spans="1:15" x14ac:dyDescent="0.25">
      <c r="A1323" s="14" t="str">
        <f>MID(Tabla1[[#This Row],[Org 2]],1,2)</f>
        <v>11</v>
      </c>
      <c r="B1323" s="22" t="s">
        <v>150</v>
      </c>
      <c r="C1323" s="22" t="s">
        <v>155</v>
      </c>
      <c r="D1323" s="15" t="str">
        <f>VLOOKUP(Tabla1[[#This Row],[Prog.]],Hoja2!B:C,2,FALSE)</f>
        <v>Recogida de residuos</v>
      </c>
      <c r="E1323" s="16" t="str">
        <f t="shared" si="40"/>
        <v>2</v>
      </c>
      <c r="F1323" s="16" t="str">
        <f t="shared" si="41"/>
        <v>22</v>
      </c>
      <c r="G1323" s="18">
        <v>22799</v>
      </c>
      <c r="H1323" s="19" t="s">
        <v>440</v>
      </c>
      <c r="I1323" s="20">
        <v>811741</v>
      </c>
      <c r="J1323" s="20">
        <v>0</v>
      </c>
      <c r="K1323" s="20">
        <v>811741</v>
      </c>
      <c r="L1323" s="20">
        <v>681410.13</v>
      </c>
      <c r="M1323" s="20">
        <v>681410.13</v>
      </c>
      <c r="N1323" s="20">
        <v>462069.25</v>
      </c>
      <c r="O1323" s="20">
        <v>462069.25</v>
      </c>
    </row>
    <row r="1324" spans="1:15" x14ac:dyDescent="0.25">
      <c r="A1324" s="14" t="str">
        <f>MID(Tabla1[[#This Row],[Org 2]],1,2)</f>
        <v>11</v>
      </c>
      <c r="B1324" s="22" t="s">
        <v>150</v>
      </c>
      <c r="C1324" s="22" t="s">
        <v>155</v>
      </c>
      <c r="D1324" s="15" t="str">
        <f>VLOOKUP(Tabla1[[#This Row],[Prog.]],Hoja2!B:C,2,FALSE)</f>
        <v>Recogida de residuos</v>
      </c>
      <c r="E1324" s="16" t="str">
        <f t="shared" si="40"/>
        <v>2</v>
      </c>
      <c r="F1324" s="16" t="str">
        <f t="shared" si="41"/>
        <v>23</v>
      </c>
      <c r="G1324" s="18">
        <v>23020</v>
      </c>
      <c r="H1324" s="19" t="s">
        <v>441</v>
      </c>
      <c r="I1324" s="20">
        <v>1000</v>
      </c>
      <c r="J1324" s="20">
        <v>0</v>
      </c>
      <c r="K1324" s="20">
        <v>1000</v>
      </c>
      <c r="L1324" s="20">
        <v>0</v>
      </c>
      <c r="M1324" s="20">
        <v>0</v>
      </c>
      <c r="N1324" s="20">
        <v>0</v>
      </c>
      <c r="O1324" s="20">
        <v>0</v>
      </c>
    </row>
    <row r="1325" spans="1:15" x14ac:dyDescent="0.25">
      <c r="A1325" s="14" t="str">
        <f>MID(Tabla1[[#This Row],[Org 2]],1,2)</f>
        <v>11</v>
      </c>
      <c r="B1325" s="22" t="s">
        <v>150</v>
      </c>
      <c r="C1325" s="22" t="s">
        <v>155</v>
      </c>
      <c r="D1325" s="15" t="str">
        <f>VLOOKUP(Tabla1[[#This Row],[Prog.]],Hoja2!B:C,2,FALSE)</f>
        <v>Recogida de residuos</v>
      </c>
      <c r="E1325" s="16" t="str">
        <f t="shared" si="40"/>
        <v>2</v>
      </c>
      <c r="F1325" s="16" t="str">
        <f t="shared" si="41"/>
        <v>23</v>
      </c>
      <c r="G1325" s="18">
        <v>23120</v>
      </c>
      <c r="H1325" s="19" t="s">
        <v>442</v>
      </c>
      <c r="I1325" s="20">
        <v>1000</v>
      </c>
      <c r="J1325" s="20">
        <v>0</v>
      </c>
      <c r="K1325" s="20">
        <v>1000</v>
      </c>
      <c r="L1325" s="20">
        <v>0</v>
      </c>
      <c r="M1325" s="20">
        <v>0</v>
      </c>
      <c r="N1325" s="20">
        <v>0</v>
      </c>
      <c r="O1325" s="20">
        <v>0</v>
      </c>
    </row>
    <row r="1326" spans="1:15" x14ac:dyDescent="0.25">
      <c r="A1326" s="14" t="str">
        <f>MID(Tabla1[[#This Row],[Org 2]],1,2)</f>
        <v>11</v>
      </c>
      <c r="B1326" s="22" t="s">
        <v>150</v>
      </c>
      <c r="C1326" s="22" t="s">
        <v>155</v>
      </c>
      <c r="D1326" s="15" t="str">
        <f>VLOOKUP(Tabla1[[#This Row],[Prog.]],Hoja2!B:C,2,FALSE)</f>
        <v>Recogida de residuos</v>
      </c>
      <c r="E1326" s="16" t="str">
        <f t="shared" si="40"/>
        <v>6</v>
      </c>
      <c r="F1326" s="16" t="str">
        <f t="shared" si="41"/>
        <v>63</v>
      </c>
      <c r="G1326" s="18">
        <v>633</v>
      </c>
      <c r="H1326" s="19" t="s">
        <v>478</v>
      </c>
      <c r="I1326" s="20">
        <v>350000</v>
      </c>
      <c r="J1326" s="20">
        <v>0</v>
      </c>
      <c r="K1326" s="20">
        <v>350000</v>
      </c>
      <c r="L1326" s="20">
        <v>350000</v>
      </c>
      <c r="M1326" s="20">
        <v>350000</v>
      </c>
      <c r="N1326" s="20">
        <v>226764.79999999999</v>
      </c>
      <c r="O1326" s="20">
        <v>226764.79999999999</v>
      </c>
    </row>
    <row r="1327" spans="1:15" x14ac:dyDescent="0.25">
      <c r="A1327" s="14" t="str">
        <f>MID(Tabla1[[#This Row],[Org 2]],1,2)</f>
        <v>11</v>
      </c>
      <c r="B1327" s="22" t="s">
        <v>150</v>
      </c>
      <c r="C1327" s="22" t="s">
        <v>155</v>
      </c>
      <c r="D1327" s="15" t="str">
        <f>VLOOKUP(Tabla1[[#This Row],[Prog.]],Hoja2!B:C,2,FALSE)</f>
        <v>Recogida de residuos</v>
      </c>
      <c r="E1327" s="16" t="str">
        <f t="shared" si="40"/>
        <v>6</v>
      </c>
      <c r="F1327" s="16" t="str">
        <f t="shared" si="41"/>
        <v>63</v>
      </c>
      <c r="G1327" s="18">
        <v>634</v>
      </c>
      <c r="H1327" s="19" t="s">
        <v>595</v>
      </c>
      <c r="I1327" s="20">
        <v>812764</v>
      </c>
      <c r="J1327" s="20">
        <v>0</v>
      </c>
      <c r="K1327" s="20">
        <v>812764</v>
      </c>
      <c r="L1327" s="20">
        <v>812763.05</v>
      </c>
      <c r="M1327" s="20">
        <v>812763.05</v>
      </c>
      <c r="N1327" s="20">
        <v>594425.81000000006</v>
      </c>
      <c r="O1327" s="20">
        <v>594425.81000000006</v>
      </c>
    </row>
    <row r="1328" spans="1:15" x14ac:dyDescent="0.25">
      <c r="A1328" s="14" t="str">
        <f>MID(Tabla1[[#This Row],[Org 2]],1,2)</f>
        <v>11</v>
      </c>
      <c r="B1328" s="22" t="s">
        <v>150</v>
      </c>
      <c r="C1328" s="22" t="s">
        <v>155</v>
      </c>
      <c r="D1328" s="15" t="str">
        <f>VLOOKUP(Tabla1[[#This Row],[Prog.]],Hoja2!B:C,2,FALSE)</f>
        <v>Recogida de residuos</v>
      </c>
      <c r="E1328" s="16" t="str">
        <f t="shared" si="40"/>
        <v>6</v>
      </c>
      <c r="F1328" s="16" t="str">
        <f t="shared" si="41"/>
        <v>64</v>
      </c>
      <c r="G1328" s="18">
        <v>641</v>
      </c>
      <c r="H1328" s="19" t="s">
        <v>554</v>
      </c>
      <c r="I1328" s="20">
        <v>0</v>
      </c>
      <c r="J1328" s="20">
        <v>183614.3</v>
      </c>
      <c r="K1328" s="20">
        <v>183614.3</v>
      </c>
      <c r="L1328" s="20">
        <v>183614.3</v>
      </c>
      <c r="M1328" s="20">
        <v>183614.3</v>
      </c>
      <c r="N1328" s="20">
        <v>0</v>
      </c>
      <c r="O1328" s="20">
        <v>0</v>
      </c>
    </row>
    <row r="1329" spans="1:15" x14ac:dyDescent="0.25">
      <c r="A1329" s="14" t="str">
        <f>MID(Tabla1[[#This Row],[Org 2]],1,2)</f>
        <v>11</v>
      </c>
      <c r="B1329" s="22" t="s">
        <v>150</v>
      </c>
      <c r="C1329" s="22" t="s">
        <v>156</v>
      </c>
      <c r="D1329" s="15" t="str">
        <f>VLOOKUP(Tabla1[[#This Row],[Prog.]],Hoja2!B:C,2,FALSE)</f>
        <v>Limpieza viaria</v>
      </c>
      <c r="E1329" s="16" t="str">
        <f t="shared" si="40"/>
        <v>1</v>
      </c>
      <c r="F1329" s="16" t="str">
        <f t="shared" si="41"/>
        <v>12</v>
      </c>
      <c r="G1329" s="18">
        <v>12000</v>
      </c>
      <c r="H1329" s="19" t="s">
        <v>411</v>
      </c>
      <c r="I1329" s="20">
        <v>18088</v>
      </c>
      <c r="J1329" s="20">
        <v>0</v>
      </c>
      <c r="K1329" s="20">
        <v>18088</v>
      </c>
      <c r="L1329" s="20">
        <v>18000</v>
      </c>
      <c r="M1329" s="20">
        <v>18000</v>
      </c>
      <c r="N1329" s="20">
        <v>7740.51</v>
      </c>
      <c r="O1329" s="20">
        <v>7740.51</v>
      </c>
    </row>
    <row r="1330" spans="1:15" x14ac:dyDescent="0.25">
      <c r="A1330" s="14" t="str">
        <f>MID(Tabla1[[#This Row],[Org 2]],1,2)</f>
        <v>11</v>
      </c>
      <c r="B1330" s="22" t="s">
        <v>150</v>
      </c>
      <c r="C1330" s="22" t="s">
        <v>156</v>
      </c>
      <c r="D1330" s="15" t="str">
        <f>VLOOKUP(Tabla1[[#This Row],[Prog.]],Hoja2!B:C,2,FALSE)</f>
        <v>Limpieza viaria</v>
      </c>
      <c r="E1330" s="16" t="str">
        <f t="shared" si="40"/>
        <v>1</v>
      </c>
      <c r="F1330" s="16" t="str">
        <f t="shared" si="41"/>
        <v>12</v>
      </c>
      <c r="G1330" s="18">
        <v>12003</v>
      </c>
      <c r="H1330" s="19" t="s">
        <v>413</v>
      </c>
      <c r="I1330" s="20">
        <v>30454</v>
      </c>
      <c r="J1330" s="20">
        <v>0</v>
      </c>
      <c r="K1330" s="20">
        <v>30454</v>
      </c>
      <c r="L1330" s="20">
        <v>24000</v>
      </c>
      <c r="M1330" s="20">
        <v>24000</v>
      </c>
      <c r="N1330" s="20">
        <v>15966.92</v>
      </c>
      <c r="O1330" s="20">
        <v>15966.92</v>
      </c>
    </row>
    <row r="1331" spans="1:15" x14ac:dyDescent="0.25">
      <c r="A1331" s="14" t="str">
        <f>MID(Tabla1[[#This Row],[Org 2]],1,2)</f>
        <v>11</v>
      </c>
      <c r="B1331" s="22" t="s">
        <v>150</v>
      </c>
      <c r="C1331" s="22" t="s">
        <v>156</v>
      </c>
      <c r="D1331" s="15" t="str">
        <f>VLOOKUP(Tabla1[[#This Row],[Prog.]],Hoja2!B:C,2,FALSE)</f>
        <v>Limpieza viaria</v>
      </c>
      <c r="E1331" s="16" t="str">
        <f t="shared" si="40"/>
        <v>1</v>
      </c>
      <c r="F1331" s="16" t="str">
        <f t="shared" si="41"/>
        <v>12</v>
      </c>
      <c r="G1331" s="18">
        <v>12004</v>
      </c>
      <c r="H1331" s="19" t="s">
        <v>414</v>
      </c>
      <c r="I1331" s="20">
        <v>20651</v>
      </c>
      <c r="J1331" s="20">
        <v>0</v>
      </c>
      <c r="K1331" s="20">
        <v>20651</v>
      </c>
      <c r="L1331" s="20">
        <v>27500</v>
      </c>
      <c r="M1331" s="20">
        <v>27500</v>
      </c>
      <c r="N1331" s="20">
        <v>14228.36</v>
      </c>
      <c r="O1331" s="20">
        <v>14228.36</v>
      </c>
    </row>
    <row r="1332" spans="1:15" x14ac:dyDescent="0.25">
      <c r="A1332" s="14" t="str">
        <f>MID(Tabla1[[#This Row],[Org 2]],1,2)</f>
        <v>11</v>
      </c>
      <c r="B1332" s="22" t="s">
        <v>150</v>
      </c>
      <c r="C1332" s="22" t="s">
        <v>156</v>
      </c>
      <c r="D1332" s="15" t="str">
        <f>VLOOKUP(Tabla1[[#This Row],[Prog.]],Hoja2!B:C,2,FALSE)</f>
        <v>Limpieza viaria</v>
      </c>
      <c r="E1332" s="16" t="str">
        <f t="shared" si="40"/>
        <v>1</v>
      </c>
      <c r="F1332" s="16" t="str">
        <f t="shared" si="41"/>
        <v>12</v>
      </c>
      <c r="G1332" s="18">
        <v>12006</v>
      </c>
      <c r="H1332" s="19" t="s">
        <v>415</v>
      </c>
      <c r="I1332" s="20">
        <v>5796</v>
      </c>
      <c r="J1332" s="20">
        <v>0</v>
      </c>
      <c r="K1332" s="20">
        <v>5796</v>
      </c>
      <c r="L1332" s="20">
        <v>5000</v>
      </c>
      <c r="M1332" s="20">
        <v>5000</v>
      </c>
      <c r="N1332" s="20">
        <v>4114.72</v>
      </c>
      <c r="O1332" s="20">
        <v>4114.72</v>
      </c>
    </row>
    <row r="1333" spans="1:15" x14ac:dyDescent="0.25">
      <c r="A1333" s="14" t="str">
        <f>MID(Tabla1[[#This Row],[Org 2]],1,2)</f>
        <v>11</v>
      </c>
      <c r="B1333" s="22" t="s">
        <v>150</v>
      </c>
      <c r="C1333" s="22" t="s">
        <v>156</v>
      </c>
      <c r="D1333" s="15" t="str">
        <f>VLOOKUP(Tabla1[[#This Row],[Prog.]],Hoja2!B:C,2,FALSE)</f>
        <v>Limpieza viaria</v>
      </c>
      <c r="E1333" s="16" t="str">
        <f t="shared" si="40"/>
        <v>1</v>
      </c>
      <c r="F1333" s="16" t="str">
        <f t="shared" si="41"/>
        <v>12</v>
      </c>
      <c r="G1333" s="18">
        <v>12100</v>
      </c>
      <c r="H1333" s="19" t="s">
        <v>416</v>
      </c>
      <c r="I1333" s="20">
        <v>38336</v>
      </c>
      <c r="J1333" s="20">
        <v>0</v>
      </c>
      <c r="K1333" s="20">
        <v>38336</v>
      </c>
      <c r="L1333" s="20">
        <v>28820</v>
      </c>
      <c r="M1333" s="20">
        <v>28820</v>
      </c>
      <c r="N1333" s="20">
        <v>21221.98</v>
      </c>
      <c r="O1333" s="20">
        <v>21221.98</v>
      </c>
    </row>
    <row r="1334" spans="1:15" x14ac:dyDescent="0.25">
      <c r="A1334" s="14" t="str">
        <f>MID(Tabla1[[#This Row],[Org 2]],1,2)</f>
        <v>11</v>
      </c>
      <c r="B1334" s="22" t="s">
        <v>150</v>
      </c>
      <c r="C1334" s="22" t="s">
        <v>156</v>
      </c>
      <c r="D1334" s="15" t="str">
        <f>VLOOKUP(Tabla1[[#This Row],[Prog.]],Hoja2!B:C,2,FALSE)</f>
        <v>Limpieza viaria</v>
      </c>
      <c r="E1334" s="16" t="str">
        <f t="shared" si="40"/>
        <v>1</v>
      </c>
      <c r="F1334" s="16" t="str">
        <f t="shared" si="41"/>
        <v>12</v>
      </c>
      <c r="G1334" s="18">
        <v>12101</v>
      </c>
      <c r="H1334" s="19" t="s">
        <v>417</v>
      </c>
      <c r="I1334" s="20">
        <v>86895</v>
      </c>
      <c r="J1334" s="20">
        <v>0</v>
      </c>
      <c r="K1334" s="20">
        <v>86895</v>
      </c>
      <c r="L1334" s="20">
        <v>59240</v>
      </c>
      <c r="M1334" s="20">
        <v>59240</v>
      </c>
      <c r="N1334" s="20">
        <v>47690.62</v>
      </c>
      <c r="O1334" s="20">
        <v>47690.62</v>
      </c>
    </row>
    <row r="1335" spans="1:15" x14ac:dyDescent="0.25">
      <c r="A1335" s="14" t="str">
        <f>MID(Tabla1[[#This Row],[Org 2]],1,2)</f>
        <v>11</v>
      </c>
      <c r="B1335" s="22" t="s">
        <v>150</v>
      </c>
      <c r="C1335" s="22" t="s">
        <v>156</v>
      </c>
      <c r="D1335" s="15" t="str">
        <f>VLOOKUP(Tabla1[[#This Row],[Prog.]],Hoja2!B:C,2,FALSE)</f>
        <v>Limpieza viaria</v>
      </c>
      <c r="E1335" s="16" t="str">
        <f t="shared" si="40"/>
        <v>1</v>
      </c>
      <c r="F1335" s="16" t="str">
        <f t="shared" si="41"/>
        <v>12</v>
      </c>
      <c r="G1335" s="18">
        <v>12103</v>
      </c>
      <c r="H1335" s="19" t="s">
        <v>418</v>
      </c>
      <c r="I1335" s="20">
        <v>2580</v>
      </c>
      <c r="J1335" s="20">
        <v>0</v>
      </c>
      <c r="K1335" s="20">
        <v>2580</v>
      </c>
      <c r="L1335" s="20">
        <v>2844.01</v>
      </c>
      <c r="M1335" s="20">
        <v>2844.01</v>
      </c>
      <c r="N1335" s="20">
        <v>2399.75</v>
      </c>
      <c r="O1335" s="20">
        <v>2399.75</v>
      </c>
    </row>
    <row r="1336" spans="1:15" x14ac:dyDescent="0.25">
      <c r="A1336" s="14" t="str">
        <f>MID(Tabla1[[#This Row],[Org 2]],1,2)</f>
        <v>11</v>
      </c>
      <c r="B1336" s="22" t="s">
        <v>150</v>
      </c>
      <c r="C1336" s="22" t="s">
        <v>156</v>
      </c>
      <c r="D1336" s="15" t="str">
        <f>VLOOKUP(Tabla1[[#This Row],[Prog.]],Hoja2!B:C,2,FALSE)</f>
        <v>Limpieza viaria</v>
      </c>
      <c r="E1336" s="16" t="str">
        <f t="shared" si="40"/>
        <v>1</v>
      </c>
      <c r="F1336" s="16" t="str">
        <f t="shared" si="41"/>
        <v>13</v>
      </c>
      <c r="G1336" s="18">
        <v>13000</v>
      </c>
      <c r="H1336" s="19" t="s">
        <v>410</v>
      </c>
      <c r="I1336" s="20">
        <v>4155789</v>
      </c>
      <c r="J1336" s="20">
        <v>0</v>
      </c>
      <c r="K1336" s="20">
        <v>4155789</v>
      </c>
      <c r="L1336" s="20">
        <v>3459891.5</v>
      </c>
      <c r="M1336" s="20">
        <v>3459891.5</v>
      </c>
      <c r="N1336" s="20">
        <v>2424194.37</v>
      </c>
      <c r="O1336" s="20">
        <v>2424194.37</v>
      </c>
    </row>
    <row r="1337" spans="1:15" x14ac:dyDescent="0.25">
      <c r="A1337" s="14" t="str">
        <f>MID(Tabla1[[#This Row],[Org 2]],1,2)</f>
        <v>11</v>
      </c>
      <c r="B1337" s="22" t="s">
        <v>150</v>
      </c>
      <c r="C1337" s="22" t="s">
        <v>156</v>
      </c>
      <c r="D1337" s="15" t="str">
        <f>VLOOKUP(Tabla1[[#This Row],[Prog.]],Hoja2!B:C,2,FALSE)</f>
        <v>Limpieza viaria</v>
      </c>
      <c r="E1337" s="16" t="str">
        <f t="shared" si="40"/>
        <v>1</v>
      </c>
      <c r="F1337" s="16" t="str">
        <f t="shared" si="41"/>
        <v>13</v>
      </c>
      <c r="G1337" s="18">
        <v>13001</v>
      </c>
      <c r="H1337" s="19" t="s">
        <v>490</v>
      </c>
      <c r="I1337" s="20">
        <v>101000</v>
      </c>
      <c r="J1337" s="20">
        <v>0</v>
      </c>
      <c r="K1337" s="20">
        <v>101000</v>
      </c>
      <c r="L1337" s="20">
        <v>148223.98000000001</v>
      </c>
      <c r="M1337" s="20">
        <v>148223.98000000001</v>
      </c>
      <c r="N1337" s="20">
        <v>85565.01</v>
      </c>
      <c r="O1337" s="20">
        <v>85565.01</v>
      </c>
    </row>
    <row r="1338" spans="1:15" x14ac:dyDescent="0.25">
      <c r="A1338" s="14" t="str">
        <f>MID(Tabla1[[#This Row],[Org 2]],1,2)</f>
        <v>11</v>
      </c>
      <c r="B1338" s="22" t="s">
        <v>150</v>
      </c>
      <c r="C1338" s="22" t="s">
        <v>156</v>
      </c>
      <c r="D1338" s="15" t="str">
        <f>VLOOKUP(Tabla1[[#This Row],[Prog.]],Hoja2!B:C,2,FALSE)</f>
        <v>Limpieza viaria</v>
      </c>
      <c r="E1338" s="16" t="str">
        <f t="shared" si="40"/>
        <v>1</v>
      </c>
      <c r="F1338" s="16" t="str">
        <f t="shared" si="41"/>
        <v>13</v>
      </c>
      <c r="G1338" s="18">
        <v>13002</v>
      </c>
      <c r="H1338" s="19" t="s">
        <v>419</v>
      </c>
      <c r="I1338" s="20">
        <v>4771582</v>
      </c>
      <c r="J1338" s="20">
        <v>-30000</v>
      </c>
      <c r="K1338" s="20">
        <v>4741582</v>
      </c>
      <c r="L1338" s="20">
        <v>4192400.1</v>
      </c>
      <c r="M1338" s="20">
        <v>4192400.1</v>
      </c>
      <c r="N1338" s="20">
        <v>3296018.26</v>
      </c>
      <c r="O1338" s="20">
        <v>3296018.26</v>
      </c>
    </row>
    <row r="1339" spans="1:15" x14ac:dyDescent="0.25">
      <c r="A1339" s="14" t="str">
        <f>MID(Tabla1[[#This Row],[Org 2]],1,2)</f>
        <v>11</v>
      </c>
      <c r="B1339" s="22" t="s">
        <v>150</v>
      </c>
      <c r="C1339" s="22" t="s">
        <v>156</v>
      </c>
      <c r="D1339" s="15" t="str">
        <f>VLOOKUP(Tabla1[[#This Row],[Prog.]],Hoja2!B:C,2,FALSE)</f>
        <v>Limpieza viaria</v>
      </c>
      <c r="E1339" s="16" t="str">
        <f t="shared" si="40"/>
        <v>1</v>
      </c>
      <c r="F1339" s="16" t="str">
        <f t="shared" si="41"/>
        <v>13</v>
      </c>
      <c r="G1339" s="18">
        <v>131</v>
      </c>
      <c r="H1339" s="19" t="s">
        <v>420</v>
      </c>
      <c r="I1339" s="20">
        <v>500000</v>
      </c>
      <c r="J1339" s="20">
        <v>0</v>
      </c>
      <c r="K1339" s="20">
        <v>500000</v>
      </c>
      <c r="L1339" s="20">
        <v>395889.49</v>
      </c>
      <c r="M1339" s="20">
        <v>395889.49</v>
      </c>
      <c r="N1339" s="20">
        <v>290830.46999999997</v>
      </c>
      <c r="O1339" s="20">
        <v>290830.46999999997</v>
      </c>
    </row>
    <row r="1340" spans="1:15" x14ac:dyDescent="0.25">
      <c r="A1340" s="14" t="str">
        <f>MID(Tabla1[[#This Row],[Org 2]],1,2)</f>
        <v>11</v>
      </c>
      <c r="B1340" s="22" t="s">
        <v>150</v>
      </c>
      <c r="C1340" s="22" t="s">
        <v>156</v>
      </c>
      <c r="D1340" s="15" t="str">
        <f>VLOOKUP(Tabla1[[#This Row],[Prog.]],Hoja2!B:C,2,FALSE)</f>
        <v>Limpieza viaria</v>
      </c>
      <c r="E1340" s="16" t="str">
        <f t="shared" si="40"/>
        <v>1</v>
      </c>
      <c r="F1340" s="16" t="str">
        <f t="shared" si="41"/>
        <v>15</v>
      </c>
      <c r="G1340" s="18">
        <v>150</v>
      </c>
      <c r="H1340" s="19" t="s">
        <v>547</v>
      </c>
      <c r="I1340" s="20">
        <v>84700</v>
      </c>
      <c r="J1340" s="20">
        <v>0</v>
      </c>
      <c r="K1340" s="20">
        <v>84700</v>
      </c>
      <c r="L1340" s="20">
        <v>84700</v>
      </c>
      <c r="M1340" s="20">
        <v>84700</v>
      </c>
      <c r="N1340" s="20">
        <v>84700</v>
      </c>
      <c r="O1340" s="20">
        <v>84700</v>
      </c>
    </row>
    <row r="1341" spans="1:15" x14ac:dyDescent="0.25">
      <c r="A1341" s="14" t="str">
        <f>MID(Tabla1[[#This Row],[Org 2]],1,2)</f>
        <v>11</v>
      </c>
      <c r="B1341" s="22" t="s">
        <v>150</v>
      </c>
      <c r="C1341" s="22" t="s">
        <v>156</v>
      </c>
      <c r="D1341" s="15" t="str">
        <f>VLOOKUP(Tabla1[[#This Row],[Prog.]],Hoja2!B:C,2,FALSE)</f>
        <v>Limpieza viaria</v>
      </c>
      <c r="E1341" s="16" t="str">
        <f t="shared" si="40"/>
        <v>1</v>
      </c>
      <c r="F1341" s="16" t="str">
        <f t="shared" si="41"/>
        <v>15</v>
      </c>
      <c r="G1341" s="18">
        <v>151</v>
      </c>
      <c r="H1341" s="19" t="s">
        <v>487</v>
      </c>
      <c r="I1341" s="20">
        <v>5000</v>
      </c>
      <c r="J1341" s="20">
        <v>0</v>
      </c>
      <c r="K1341" s="20">
        <v>5000</v>
      </c>
      <c r="L1341" s="20">
        <v>4000</v>
      </c>
      <c r="M1341" s="20">
        <v>4000</v>
      </c>
      <c r="N1341" s="20">
        <v>0</v>
      </c>
      <c r="O1341" s="20">
        <v>0</v>
      </c>
    </row>
    <row r="1342" spans="1:15" x14ac:dyDescent="0.25">
      <c r="A1342" s="14" t="str">
        <f>MID(Tabla1[[#This Row],[Org 2]],1,2)</f>
        <v>11</v>
      </c>
      <c r="B1342" s="22" t="s">
        <v>150</v>
      </c>
      <c r="C1342" s="22" t="s">
        <v>156</v>
      </c>
      <c r="D1342" s="15" t="str">
        <f>VLOOKUP(Tabla1[[#This Row],[Prog.]],Hoja2!B:C,2,FALSE)</f>
        <v>Limpieza viaria</v>
      </c>
      <c r="E1342" s="16" t="str">
        <f t="shared" si="40"/>
        <v>2</v>
      </c>
      <c r="F1342" s="16" t="str">
        <f t="shared" si="41"/>
        <v>20</v>
      </c>
      <c r="G1342" s="18">
        <v>202</v>
      </c>
      <c r="H1342" s="19" t="s">
        <v>562</v>
      </c>
      <c r="I1342" s="20">
        <v>9013</v>
      </c>
      <c r="J1342" s="20">
        <v>0</v>
      </c>
      <c r="K1342" s="20">
        <v>9013</v>
      </c>
      <c r="L1342" s="20">
        <v>9002.4</v>
      </c>
      <c r="M1342" s="20">
        <v>9002.4</v>
      </c>
      <c r="N1342" s="20">
        <v>4501.2</v>
      </c>
      <c r="O1342" s="20">
        <v>4501.2</v>
      </c>
    </row>
    <row r="1343" spans="1:15" x14ac:dyDescent="0.25">
      <c r="A1343" s="14" t="str">
        <f>MID(Tabla1[[#This Row],[Org 2]],1,2)</f>
        <v>11</v>
      </c>
      <c r="B1343" s="22" t="s">
        <v>150</v>
      </c>
      <c r="C1343" s="22" t="s">
        <v>156</v>
      </c>
      <c r="D1343" s="15" t="str">
        <f>VLOOKUP(Tabla1[[#This Row],[Prog.]],Hoja2!B:C,2,FALSE)</f>
        <v>Limpieza viaria</v>
      </c>
      <c r="E1343" s="16" t="str">
        <f t="shared" si="40"/>
        <v>2</v>
      </c>
      <c r="F1343" s="16" t="str">
        <f t="shared" si="41"/>
        <v>21</v>
      </c>
      <c r="G1343" s="18">
        <v>212</v>
      </c>
      <c r="H1343" s="19" t="s">
        <v>424</v>
      </c>
      <c r="I1343" s="20">
        <v>3000</v>
      </c>
      <c r="J1343" s="20">
        <v>35000</v>
      </c>
      <c r="K1343" s="20">
        <v>38000</v>
      </c>
      <c r="L1343" s="20">
        <v>3380.26</v>
      </c>
      <c r="M1343" s="20">
        <v>3380.26</v>
      </c>
      <c r="N1343" s="20">
        <v>0</v>
      </c>
      <c r="O1343" s="20">
        <v>0</v>
      </c>
    </row>
    <row r="1344" spans="1:15" x14ac:dyDescent="0.25">
      <c r="A1344" s="14" t="str">
        <f>MID(Tabla1[[#This Row],[Org 2]],1,2)</f>
        <v>11</v>
      </c>
      <c r="B1344" s="22" t="s">
        <v>150</v>
      </c>
      <c r="C1344" s="22" t="s">
        <v>156</v>
      </c>
      <c r="D1344" s="15" t="str">
        <f>VLOOKUP(Tabla1[[#This Row],[Prog.]],Hoja2!B:C,2,FALSE)</f>
        <v>Limpieza viaria</v>
      </c>
      <c r="E1344" s="16" t="str">
        <f t="shared" si="40"/>
        <v>2</v>
      </c>
      <c r="F1344" s="16" t="str">
        <f t="shared" si="41"/>
        <v>21</v>
      </c>
      <c r="G1344" s="18">
        <v>213</v>
      </c>
      <c r="H1344" s="19" t="s">
        <v>425</v>
      </c>
      <c r="I1344" s="20">
        <v>1000</v>
      </c>
      <c r="J1344" s="20">
        <v>0</v>
      </c>
      <c r="K1344" s="20">
        <v>1000</v>
      </c>
      <c r="L1344" s="20">
        <v>12747.22</v>
      </c>
      <c r="M1344" s="20">
        <v>12747.22</v>
      </c>
      <c r="N1344" s="20">
        <v>0</v>
      </c>
      <c r="O1344" s="20">
        <v>0</v>
      </c>
    </row>
    <row r="1345" spans="1:15" x14ac:dyDescent="0.25">
      <c r="A1345" s="14" t="str">
        <f>MID(Tabla1[[#This Row],[Org 2]],1,2)</f>
        <v>11</v>
      </c>
      <c r="B1345" s="22" t="s">
        <v>150</v>
      </c>
      <c r="C1345" s="22" t="s">
        <v>156</v>
      </c>
      <c r="D1345" s="15" t="str">
        <f>VLOOKUP(Tabla1[[#This Row],[Prog.]],Hoja2!B:C,2,FALSE)</f>
        <v>Limpieza viaria</v>
      </c>
      <c r="E1345" s="16" t="str">
        <f t="shared" si="40"/>
        <v>2</v>
      </c>
      <c r="F1345" s="16" t="str">
        <f t="shared" si="41"/>
        <v>21</v>
      </c>
      <c r="G1345" s="18">
        <v>214</v>
      </c>
      <c r="H1345" s="19" t="s">
        <v>426</v>
      </c>
      <c r="I1345" s="20">
        <v>169147</v>
      </c>
      <c r="J1345" s="20">
        <v>0</v>
      </c>
      <c r="K1345" s="20">
        <v>169147</v>
      </c>
      <c r="L1345" s="20">
        <v>165306.5</v>
      </c>
      <c r="M1345" s="20">
        <v>99043.89</v>
      </c>
      <c r="N1345" s="20">
        <v>90505.58</v>
      </c>
      <c r="O1345" s="20">
        <v>89270.97</v>
      </c>
    </row>
    <row r="1346" spans="1:15" x14ac:dyDescent="0.25">
      <c r="A1346" s="14" t="str">
        <f>MID(Tabla1[[#This Row],[Org 2]],1,2)</f>
        <v>11</v>
      </c>
      <c r="B1346" s="22" t="s">
        <v>150</v>
      </c>
      <c r="C1346" s="22" t="s">
        <v>156</v>
      </c>
      <c r="D1346" s="15" t="str">
        <f>VLOOKUP(Tabla1[[#This Row],[Prog.]],Hoja2!B:C,2,FALSE)</f>
        <v>Limpieza viaria</v>
      </c>
      <c r="E1346" s="16" t="str">
        <f t="shared" ref="E1346:E1392" si="42">LEFT(G1346,1)</f>
        <v>2</v>
      </c>
      <c r="F1346" s="16" t="str">
        <f t="shared" ref="F1346:F1392" si="43">LEFT(G1346,2)</f>
        <v>22</v>
      </c>
      <c r="G1346" s="18">
        <v>22100</v>
      </c>
      <c r="H1346" s="19" t="s">
        <v>429</v>
      </c>
      <c r="I1346" s="20">
        <v>56000</v>
      </c>
      <c r="J1346" s="20">
        <v>0</v>
      </c>
      <c r="K1346" s="20">
        <v>56000</v>
      </c>
      <c r="L1346" s="20">
        <v>56000</v>
      </c>
      <c r="M1346" s="20">
        <v>56000</v>
      </c>
      <c r="N1346" s="20">
        <v>30846.36</v>
      </c>
      <c r="O1346" s="20">
        <v>30846.36</v>
      </c>
    </row>
    <row r="1347" spans="1:15" x14ac:dyDescent="0.25">
      <c r="A1347" s="14" t="str">
        <f>MID(Tabla1[[#This Row],[Org 2]],1,2)</f>
        <v>11</v>
      </c>
      <c r="B1347" s="22" t="s">
        <v>150</v>
      </c>
      <c r="C1347" s="22" t="s">
        <v>156</v>
      </c>
      <c r="D1347" s="15" t="str">
        <f>VLOOKUP(Tabla1[[#This Row],[Prog.]],Hoja2!B:C,2,FALSE)</f>
        <v>Limpieza viaria</v>
      </c>
      <c r="E1347" s="16" t="str">
        <f t="shared" si="42"/>
        <v>2</v>
      </c>
      <c r="F1347" s="16" t="str">
        <f t="shared" si="43"/>
        <v>22</v>
      </c>
      <c r="G1347" s="18">
        <v>22103</v>
      </c>
      <c r="H1347" s="19" t="s">
        <v>491</v>
      </c>
      <c r="I1347" s="20">
        <v>218557</v>
      </c>
      <c r="J1347" s="20">
        <v>0</v>
      </c>
      <c r="K1347" s="20">
        <v>218557</v>
      </c>
      <c r="L1347" s="20">
        <v>218556.37</v>
      </c>
      <c r="M1347" s="20">
        <v>218556.37</v>
      </c>
      <c r="N1347" s="20">
        <v>204939.07</v>
      </c>
      <c r="O1347" s="20">
        <v>202362.1</v>
      </c>
    </row>
    <row r="1348" spans="1:15" x14ac:dyDescent="0.25">
      <c r="A1348" s="14" t="str">
        <f>MID(Tabla1[[#This Row],[Org 2]],1,2)</f>
        <v>11</v>
      </c>
      <c r="B1348" s="22" t="s">
        <v>150</v>
      </c>
      <c r="C1348" s="22" t="s">
        <v>156</v>
      </c>
      <c r="D1348" s="15" t="str">
        <f>VLOOKUP(Tabla1[[#This Row],[Prog.]],Hoja2!B:C,2,FALSE)</f>
        <v>Limpieza viaria</v>
      </c>
      <c r="E1348" s="16" t="str">
        <f t="shared" si="42"/>
        <v>2</v>
      </c>
      <c r="F1348" s="16" t="str">
        <f t="shared" si="43"/>
        <v>22</v>
      </c>
      <c r="G1348" s="18">
        <v>22104</v>
      </c>
      <c r="H1348" s="19" t="s">
        <v>488</v>
      </c>
      <c r="I1348" s="20">
        <v>249968</v>
      </c>
      <c r="J1348" s="20">
        <v>0</v>
      </c>
      <c r="K1348" s="20">
        <v>249968</v>
      </c>
      <c r="L1348" s="20">
        <v>10670.13</v>
      </c>
      <c r="M1348" s="20">
        <v>7811.98</v>
      </c>
      <c r="N1348" s="20">
        <v>1141.8499999999999</v>
      </c>
      <c r="O1348" s="20">
        <v>1141.8499999999999</v>
      </c>
    </row>
    <row r="1349" spans="1:15" x14ac:dyDescent="0.25">
      <c r="A1349" s="14" t="str">
        <f>MID(Tabla1[[#This Row],[Org 2]],1,2)</f>
        <v>11</v>
      </c>
      <c r="B1349" s="22" t="s">
        <v>150</v>
      </c>
      <c r="C1349" s="22" t="s">
        <v>156</v>
      </c>
      <c r="D1349" s="15" t="str">
        <f>VLOOKUP(Tabla1[[#This Row],[Prog.]],Hoja2!B:C,2,FALSE)</f>
        <v>Limpieza viaria</v>
      </c>
      <c r="E1349" s="16" t="str">
        <f t="shared" si="42"/>
        <v>2</v>
      </c>
      <c r="F1349" s="16" t="str">
        <f t="shared" si="43"/>
        <v>22</v>
      </c>
      <c r="G1349" s="18">
        <v>22106</v>
      </c>
      <c r="H1349" s="19" t="s">
        <v>546</v>
      </c>
      <c r="I1349" s="20">
        <v>5000</v>
      </c>
      <c r="J1349" s="20">
        <v>0</v>
      </c>
      <c r="K1349" s="20">
        <v>5000</v>
      </c>
      <c r="L1349" s="20">
        <v>4719</v>
      </c>
      <c r="M1349" s="20">
        <v>4719</v>
      </c>
      <c r="N1349" s="20">
        <v>2175</v>
      </c>
      <c r="O1349" s="20">
        <v>2175</v>
      </c>
    </row>
    <row r="1350" spans="1:15" x14ac:dyDescent="0.25">
      <c r="A1350" s="14" t="str">
        <f>MID(Tabla1[[#This Row],[Org 2]],1,2)</f>
        <v>11</v>
      </c>
      <c r="B1350" s="22" t="s">
        <v>150</v>
      </c>
      <c r="C1350" s="22" t="s">
        <v>156</v>
      </c>
      <c r="D1350" s="15" t="str">
        <f>VLOOKUP(Tabla1[[#This Row],[Prog.]],Hoja2!B:C,2,FALSE)</f>
        <v>Limpieza viaria</v>
      </c>
      <c r="E1350" s="16" t="str">
        <f t="shared" si="42"/>
        <v>2</v>
      </c>
      <c r="F1350" s="16" t="str">
        <f t="shared" si="43"/>
        <v>22</v>
      </c>
      <c r="G1350" s="18">
        <v>22110</v>
      </c>
      <c r="H1350" s="19" t="s">
        <v>492</v>
      </c>
      <c r="I1350" s="20">
        <v>84910</v>
      </c>
      <c r="J1350" s="20">
        <v>0</v>
      </c>
      <c r="K1350" s="20">
        <v>84910</v>
      </c>
      <c r="L1350" s="20">
        <v>55341</v>
      </c>
      <c r="M1350" s="20">
        <v>29754.69</v>
      </c>
      <c r="N1350" s="20">
        <v>21413.69</v>
      </c>
      <c r="O1350" s="20">
        <v>21413.69</v>
      </c>
    </row>
    <row r="1351" spans="1:15" x14ac:dyDescent="0.25">
      <c r="A1351" s="14" t="str">
        <f>MID(Tabla1[[#This Row],[Org 2]],1,2)</f>
        <v>11</v>
      </c>
      <c r="B1351" s="22" t="s">
        <v>150</v>
      </c>
      <c r="C1351" s="22" t="s">
        <v>156</v>
      </c>
      <c r="D1351" s="15" t="str">
        <f>VLOOKUP(Tabla1[[#This Row],[Prog.]],Hoja2!B:C,2,FALSE)</f>
        <v>Limpieza viaria</v>
      </c>
      <c r="E1351" s="16" t="str">
        <f t="shared" si="42"/>
        <v>2</v>
      </c>
      <c r="F1351" s="16" t="str">
        <f t="shared" si="43"/>
        <v>22</v>
      </c>
      <c r="G1351" s="18">
        <v>22199</v>
      </c>
      <c r="H1351" s="19" t="s">
        <v>431</v>
      </c>
      <c r="I1351" s="20">
        <v>60000</v>
      </c>
      <c r="J1351" s="20">
        <v>0</v>
      </c>
      <c r="K1351" s="20">
        <v>60000</v>
      </c>
      <c r="L1351" s="20">
        <v>57138.65</v>
      </c>
      <c r="M1351" s="20">
        <v>24716.49</v>
      </c>
      <c r="N1351" s="20">
        <v>17551.419999999998</v>
      </c>
      <c r="O1351" s="20">
        <v>17551.419999999998</v>
      </c>
    </row>
    <row r="1352" spans="1:15" x14ac:dyDescent="0.25">
      <c r="A1352" s="14" t="str">
        <f>MID(Tabla1[[#This Row],[Org 2]],1,2)</f>
        <v>11</v>
      </c>
      <c r="B1352" s="22" t="s">
        <v>150</v>
      </c>
      <c r="C1352" s="22" t="s">
        <v>156</v>
      </c>
      <c r="D1352" s="15" t="str">
        <f>VLOOKUP(Tabla1[[#This Row],[Prog.]],Hoja2!B:C,2,FALSE)</f>
        <v>Limpieza viaria</v>
      </c>
      <c r="E1352" s="16" t="str">
        <f t="shared" si="42"/>
        <v>2</v>
      </c>
      <c r="F1352" s="16" t="str">
        <f t="shared" si="43"/>
        <v>22</v>
      </c>
      <c r="G1352" s="18">
        <v>22700</v>
      </c>
      <c r="H1352" s="19" t="s">
        <v>438</v>
      </c>
      <c r="I1352" s="20">
        <v>503496</v>
      </c>
      <c r="J1352" s="20">
        <v>-155000</v>
      </c>
      <c r="K1352" s="20">
        <v>348496</v>
      </c>
      <c r="L1352" s="20">
        <v>318180.75</v>
      </c>
      <c r="M1352" s="20">
        <v>318180.75</v>
      </c>
      <c r="N1352" s="20">
        <v>101925.16</v>
      </c>
      <c r="O1352" s="20">
        <v>99108.88</v>
      </c>
    </row>
    <row r="1353" spans="1:15" x14ac:dyDescent="0.25">
      <c r="A1353" s="14" t="str">
        <f>MID(Tabla1[[#This Row],[Org 2]],1,2)</f>
        <v>11</v>
      </c>
      <c r="B1353" s="22" t="s">
        <v>150</v>
      </c>
      <c r="C1353" s="22" t="s">
        <v>156</v>
      </c>
      <c r="D1353" s="15" t="str">
        <f>VLOOKUP(Tabla1[[#This Row],[Prog.]],Hoja2!B:C,2,FALSE)</f>
        <v>Limpieza viaria</v>
      </c>
      <c r="E1353" s="16" t="str">
        <f t="shared" si="42"/>
        <v>2</v>
      </c>
      <c r="F1353" s="16" t="str">
        <f t="shared" si="43"/>
        <v>22</v>
      </c>
      <c r="G1353" s="18">
        <v>22799</v>
      </c>
      <c r="H1353" s="19" t="s">
        <v>440</v>
      </c>
      <c r="I1353" s="20">
        <v>2000</v>
      </c>
      <c r="J1353" s="20">
        <v>0</v>
      </c>
      <c r="K1353" s="20">
        <v>2000</v>
      </c>
      <c r="L1353" s="20">
        <v>29257.75</v>
      </c>
      <c r="M1353" s="20">
        <v>29257.75</v>
      </c>
      <c r="N1353" s="20">
        <v>1895.18</v>
      </c>
      <c r="O1353" s="20">
        <v>1895.18</v>
      </c>
    </row>
    <row r="1354" spans="1:15" x14ac:dyDescent="0.25">
      <c r="A1354" s="14" t="str">
        <f>MID(Tabla1[[#This Row],[Org 2]],1,2)</f>
        <v>11</v>
      </c>
      <c r="B1354" s="22" t="s">
        <v>150</v>
      </c>
      <c r="C1354" s="22" t="s">
        <v>156</v>
      </c>
      <c r="D1354" s="15" t="str">
        <f>VLOOKUP(Tabla1[[#This Row],[Prog.]],Hoja2!B:C,2,FALSE)</f>
        <v>Limpieza viaria</v>
      </c>
      <c r="E1354" s="16" t="str">
        <f t="shared" si="42"/>
        <v>3</v>
      </c>
      <c r="F1354" s="16" t="str">
        <f t="shared" si="43"/>
        <v>35</v>
      </c>
      <c r="G1354" s="18">
        <v>358</v>
      </c>
      <c r="H1354" s="19" t="s">
        <v>658</v>
      </c>
      <c r="I1354" s="20">
        <v>16100</v>
      </c>
      <c r="J1354" s="20">
        <v>0</v>
      </c>
      <c r="K1354" s="20">
        <v>16100</v>
      </c>
      <c r="L1354" s="20">
        <v>16011.41</v>
      </c>
      <c r="M1354" s="20">
        <v>16011.41</v>
      </c>
      <c r="N1354" s="20">
        <v>8005.68</v>
      </c>
      <c r="O1354" s="20">
        <v>8005.68</v>
      </c>
    </row>
    <row r="1355" spans="1:15" x14ac:dyDescent="0.25">
      <c r="A1355" s="14" t="str">
        <f>MID(Tabla1[[#This Row],[Org 2]],1,2)</f>
        <v>11</v>
      </c>
      <c r="B1355" s="22" t="s">
        <v>150</v>
      </c>
      <c r="C1355" s="22" t="s">
        <v>156</v>
      </c>
      <c r="D1355" s="15" t="str">
        <f>VLOOKUP(Tabla1[[#This Row],[Prog.]],Hoja2!B:C,2,FALSE)</f>
        <v>Limpieza viaria</v>
      </c>
      <c r="E1355" s="16" t="str">
        <f t="shared" si="42"/>
        <v>6</v>
      </c>
      <c r="F1355" s="16" t="str">
        <f t="shared" si="43"/>
        <v>62</v>
      </c>
      <c r="G1355" s="18">
        <v>622</v>
      </c>
      <c r="H1355" s="19" t="s">
        <v>510</v>
      </c>
      <c r="I1355" s="20">
        <v>0</v>
      </c>
      <c r="J1355" s="20">
        <v>405289.93</v>
      </c>
      <c r="K1355" s="20">
        <v>405289.93</v>
      </c>
      <c r="L1355" s="20">
        <v>405289.93</v>
      </c>
      <c r="M1355" s="20">
        <v>405289.93</v>
      </c>
      <c r="N1355" s="20">
        <v>402237.35</v>
      </c>
      <c r="O1355" s="20">
        <v>402237.35</v>
      </c>
    </row>
    <row r="1356" spans="1:15" x14ac:dyDescent="0.25">
      <c r="A1356" s="14" t="str">
        <f>MID(Tabla1[[#This Row],[Org 2]],1,2)</f>
        <v>11</v>
      </c>
      <c r="B1356" s="22" t="s">
        <v>150</v>
      </c>
      <c r="C1356" s="22" t="s">
        <v>156</v>
      </c>
      <c r="D1356" s="15" t="str">
        <f>VLOOKUP(Tabla1[[#This Row],[Prog.]],Hoja2!B:C,2,FALSE)</f>
        <v>Limpieza viaria</v>
      </c>
      <c r="E1356" s="16" t="str">
        <f t="shared" si="42"/>
        <v>6</v>
      </c>
      <c r="F1356" s="16" t="str">
        <f t="shared" si="43"/>
        <v>62</v>
      </c>
      <c r="G1356" s="18">
        <v>623</v>
      </c>
      <c r="H1356" s="19" t="s">
        <v>478</v>
      </c>
      <c r="I1356" s="20">
        <v>1670199</v>
      </c>
      <c r="J1356" s="20">
        <v>8079.56</v>
      </c>
      <c r="K1356" s="20">
        <v>1678278.56</v>
      </c>
      <c r="L1356" s="20">
        <v>1677671.74</v>
      </c>
      <c r="M1356" s="20">
        <v>1677671.74</v>
      </c>
      <c r="N1356" s="20">
        <v>1405094.86</v>
      </c>
      <c r="O1356" s="20">
        <v>1405094.86</v>
      </c>
    </row>
    <row r="1357" spans="1:15" x14ac:dyDescent="0.25">
      <c r="A1357" s="14" t="str">
        <f>MID(Tabla1[[#This Row],[Org 2]],1,2)</f>
        <v>11</v>
      </c>
      <c r="B1357" s="22" t="s">
        <v>150</v>
      </c>
      <c r="C1357" s="22" t="s">
        <v>156</v>
      </c>
      <c r="D1357" s="15" t="str">
        <f>VLOOKUP(Tabla1[[#This Row],[Prog.]],Hoja2!B:C,2,FALSE)</f>
        <v>Limpieza viaria</v>
      </c>
      <c r="E1357" s="16" t="str">
        <f t="shared" si="42"/>
        <v>6</v>
      </c>
      <c r="F1357" s="16" t="str">
        <f t="shared" si="43"/>
        <v>62</v>
      </c>
      <c r="G1357" s="18">
        <v>624</v>
      </c>
      <c r="H1357" s="19" t="s">
        <v>595</v>
      </c>
      <c r="I1357" s="20">
        <v>0</v>
      </c>
      <c r="J1357" s="20">
        <v>0</v>
      </c>
      <c r="K1357" s="20">
        <v>0</v>
      </c>
      <c r="L1357" s="20">
        <v>0</v>
      </c>
      <c r="M1357" s="20">
        <v>0</v>
      </c>
      <c r="N1357" s="20">
        <v>0</v>
      </c>
      <c r="O1357" s="20">
        <v>0</v>
      </c>
    </row>
    <row r="1358" spans="1:15" x14ac:dyDescent="0.25">
      <c r="A1358" s="14" t="str">
        <f>MID(Tabla1[[#This Row],[Org 2]],1,2)</f>
        <v>11</v>
      </c>
      <c r="B1358" s="22" t="s">
        <v>150</v>
      </c>
      <c r="C1358" s="22" t="s">
        <v>157</v>
      </c>
      <c r="D1358" s="15" t="str">
        <f>VLOOKUP(Tabla1[[#This Row],[Prog.]],Hoja2!B:C,2,FALSE)</f>
        <v>Protección de la salubridad pública</v>
      </c>
      <c r="E1358" s="16" t="str">
        <f t="shared" si="42"/>
        <v>1</v>
      </c>
      <c r="F1358" s="16" t="str">
        <f t="shared" si="43"/>
        <v>12</v>
      </c>
      <c r="G1358" s="18">
        <v>12000</v>
      </c>
      <c r="H1358" s="19" t="s">
        <v>411</v>
      </c>
      <c r="I1358" s="20">
        <v>126714</v>
      </c>
      <c r="J1358" s="20">
        <v>0</v>
      </c>
      <c r="K1358" s="20">
        <v>126714</v>
      </c>
      <c r="L1358" s="20">
        <v>90000</v>
      </c>
      <c r="M1358" s="20">
        <v>90000</v>
      </c>
      <c r="N1358" s="20">
        <v>71007.87</v>
      </c>
      <c r="O1358" s="20">
        <v>71007.87</v>
      </c>
    </row>
    <row r="1359" spans="1:15" x14ac:dyDescent="0.25">
      <c r="A1359" s="14" t="str">
        <f>MID(Tabla1[[#This Row],[Org 2]],1,2)</f>
        <v>11</v>
      </c>
      <c r="B1359" s="22" t="s">
        <v>150</v>
      </c>
      <c r="C1359" s="22" t="s">
        <v>157</v>
      </c>
      <c r="D1359" s="15" t="str">
        <f>VLOOKUP(Tabla1[[#This Row],[Prog.]],Hoja2!B:C,2,FALSE)</f>
        <v>Protección de la salubridad pública</v>
      </c>
      <c r="E1359" s="16" t="str">
        <f t="shared" si="42"/>
        <v>1</v>
      </c>
      <c r="F1359" s="16" t="str">
        <f t="shared" si="43"/>
        <v>12</v>
      </c>
      <c r="G1359" s="18">
        <v>12001</v>
      </c>
      <c r="H1359" s="19" t="s">
        <v>412</v>
      </c>
      <c r="I1359" s="20">
        <v>15905</v>
      </c>
      <c r="J1359" s="20">
        <v>0</v>
      </c>
      <c r="K1359" s="20">
        <v>15905</v>
      </c>
      <c r="L1359" s="20">
        <v>0</v>
      </c>
      <c r="M1359" s="20">
        <v>0</v>
      </c>
      <c r="N1359" s="20">
        <v>0</v>
      </c>
      <c r="O1359" s="20">
        <v>0</v>
      </c>
    </row>
    <row r="1360" spans="1:15" x14ac:dyDescent="0.25">
      <c r="A1360" s="14" t="str">
        <f>MID(Tabla1[[#This Row],[Org 2]],1,2)</f>
        <v>11</v>
      </c>
      <c r="B1360" s="22" t="s">
        <v>150</v>
      </c>
      <c r="C1360" s="22" t="s">
        <v>157</v>
      </c>
      <c r="D1360" s="15" t="str">
        <f>VLOOKUP(Tabla1[[#This Row],[Prog.]],Hoja2!B:C,2,FALSE)</f>
        <v>Protección de la salubridad pública</v>
      </c>
      <c r="E1360" s="16" t="str">
        <f t="shared" si="42"/>
        <v>1</v>
      </c>
      <c r="F1360" s="16" t="str">
        <f t="shared" si="43"/>
        <v>12</v>
      </c>
      <c r="G1360" s="18">
        <v>12003</v>
      </c>
      <c r="H1360" s="19" t="s">
        <v>413</v>
      </c>
      <c r="I1360" s="20">
        <v>36545</v>
      </c>
      <c r="J1360" s="20">
        <v>0</v>
      </c>
      <c r="K1360" s="20">
        <v>36545</v>
      </c>
      <c r="L1360" s="20">
        <v>12000</v>
      </c>
      <c r="M1360" s="20">
        <v>12000</v>
      </c>
      <c r="N1360" s="20">
        <v>7983.46</v>
      </c>
      <c r="O1360" s="20">
        <v>7983.46</v>
      </c>
    </row>
    <row r="1361" spans="1:15" x14ac:dyDescent="0.25">
      <c r="A1361" s="14" t="str">
        <f>MID(Tabla1[[#This Row],[Org 2]],1,2)</f>
        <v>11</v>
      </c>
      <c r="B1361" s="22" t="s">
        <v>150</v>
      </c>
      <c r="C1361" s="22" t="s">
        <v>157</v>
      </c>
      <c r="D1361" s="15" t="str">
        <f>VLOOKUP(Tabla1[[#This Row],[Prog.]],Hoja2!B:C,2,FALSE)</f>
        <v>Protección de la salubridad pública</v>
      </c>
      <c r="E1361" s="16" t="str">
        <f t="shared" si="42"/>
        <v>1</v>
      </c>
      <c r="F1361" s="16" t="str">
        <f t="shared" si="43"/>
        <v>12</v>
      </c>
      <c r="G1361" s="18">
        <v>12004</v>
      </c>
      <c r="H1361" s="19" t="s">
        <v>414</v>
      </c>
      <c r="I1361" s="20">
        <v>41302</v>
      </c>
      <c r="J1361" s="20">
        <v>0</v>
      </c>
      <c r="K1361" s="20">
        <v>41302</v>
      </c>
      <c r="L1361" s="20">
        <v>46454</v>
      </c>
      <c r="M1361" s="20">
        <v>46454</v>
      </c>
      <c r="N1361" s="20">
        <v>22720.35</v>
      </c>
      <c r="O1361" s="20">
        <v>22720.35</v>
      </c>
    </row>
    <row r="1362" spans="1:15" x14ac:dyDescent="0.25">
      <c r="A1362" s="14" t="str">
        <f>MID(Tabla1[[#This Row],[Org 2]],1,2)</f>
        <v>11</v>
      </c>
      <c r="B1362" s="22" t="s">
        <v>150</v>
      </c>
      <c r="C1362" s="22" t="s">
        <v>157</v>
      </c>
      <c r="D1362" s="15" t="str">
        <f>VLOOKUP(Tabla1[[#This Row],[Prog.]],Hoja2!B:C,2,FALSE)</f>
        <v>Protección de la salubridad pública</v>
      </c>
      <c r="E1362" s="16" t="str">
        <f t="shared" si="42"/>
        <v>1</v>
      </c>
      <c r="F1362" s="16" t="str">
        <f t="shared" si="43"/>
        <v>12</v>
      </c>
      <c r="G1362" s="18">
        <v>12006</v>
      </c>
      <c r="H1362" s="19" t="s">
        <v>415</v>
      </c>
      <c r="I1362" s="20">
        <v>30377</v>
      </c>
      <c r="J1362" s="20">
        <v>0</v>
      </c>
      <c r="K1362" s="20">
        <v>30377</v>
      </c>
      <c r="L1362" s="20">
        <v>29000</v>
      </c>
      <c r="M1362" s="20">
        <v>29000</v>
      </c>
      <c r="N1362" s="20">
        <v>20908.580000000002</v>
      </c>
      <c r="O1362" s="20">
        <v>20908.580000000002</v>
      </c>
    </row>
    <row r="1363" spans="1:15" x14ac:dyDescent="0.25">
      <c r="A1363" s="14" t="str">
        <f>MID(Tabla1[[#This Row],[Org 2]],1,2)</f>
        <v>11</v>
      </c>
      <c r="B1363" s="22" t="s">
        <v>150</v>
      </c>
      <c r="C1363" s="22" t="s">
        <v>157</v>
      </c>
      <c r="D1363" s="15" t="str">
        <f>VLOOKUP(Tabla1[[#This Row],[Prog.]],Hoja2!B:C,2,FALSE)</f>
        <v>Protección de la salubridad pública</v>
      </c>
      <c r="E1363" s="16" t="str">
        <f t="shared" si="42"/>
        <v>1</v>
      </c>
      <c r="F1363" s="16" t="str">
        <f t="shared" si="43"/>
        <v>12</v>
      </c>
      <c r="G1363" s="18">
        <v>12100</v>
      </c>
      <c r="H1363" s="19" t="s">
        <v>416</v>
      </c>
      <c r="I1363" s="20">
        <v>121074</v>
      </c>
      <c r="J1363" s="20">
        <v>0</v>
      </c>
      <c r="K1363" s="20">
        <v>121074</v>
      </c>
      <c r="L1363" s="20">
        <v>67616</v>
      </c>
      <c r="M1363" s="20">
        <v>67616</v>
      </c>
      <c r="N1363" s="20">
        <v>56387.43</v>
      </c>
      <c r="O1363" s="20">
        <v>56387.43</v>
      </c>
    </row>
    <row r="1364" spans="1:15" x14ac:dyDescent="0.25">
      <c r="A1364" s="14" t="str">
        <f>MID(Tabla1[[#This Row],[Org 2]],1,2)</f>
        <v>11</v>
      </c>
      <c r="B1364" s="22" t="s">
        <v>150</v>
      </c>
      <c r="C1364" s="22" t="s">
        <v>157</v>
      </c>
      <c r="D1364" s="15" t="str">
        <f>VLOOKUP(Tabla1[[#This Row],[Prog.]],Hoja2!B:C,2,FALSE)</f>
        <v>Protección de la salubridad pública</v>
      </c>
      <c r="E1364" s="16" t="str">
        <f t="shared" si="42"/>
        <v>1</v>
      </c>
      <c r="F1364" s="16" t="str">
        <f t="shared" si="43"/>
        <v>12</v>
      </c>
      <c r="G1364" s="18">
        <v>12101</v>
      </c>
      <c r="H1364" s="19" t="s">
        <v>417</v>
      </c>
      <c r="I1364" s="20">
        <v>303527</v>
      </c>
      <c r="J1364" s="20">
        <v>-4000</v>
      </c>
      <c r="K1364" s="20">
        <v>299527</v>
      </c>
      <c r="L1364" s="20">
        <v>189483</v>
      </c>
      <c r="M1364" s="20">
        <v>189483</v>
      </c>
      <c r="N1364" s="20">
        <v>148109.93</v>
      </c>
      <c r="O1364" s="20">
        <v>148109.93</v>
      </c>
    </row>
    <row r="1365" spans="1:15" x14ac:dyDescent="0.25">
      <c r="A1365" s="14" t="str">
        <f>MID(Tabla1[[#This Row],[Org 2]],1,2)</f>
        <v>11</v>
      </c>
      <c r="B1365" s="22" t="s">
        <v>150</v>
      </c>
      <c r="C1365" s="22" t="s">
        <v>157</v>
      </c>
      <c r="D1365" s="15" t="str">
        <f>VLOOKUP(Tabla1[[#This Row],[Prog.]],Hoja2!B:C,2,FALSE)</f>
        <v>Protección de la salubridad pública</v>
      </c>
      <c r="E1365" s="16" t="str">
        <f t="shared" si="42"/>
        <v>1</v>
      </c>
      <c r="F1365" s="16" t="str">
        <f t="shared" si="43"/>
        <v>12</v>
      </c>
      <c r="G1365" s="18">
        <v>12103</v>
      </c>
      <c r="H1365" s="19" t="s">
        <v>418</v>
      </c>
      <c r="I1365" s="20">
        <v>13128</v>
      </c>
      <c r="J1365" s="20">
        <v>0</v>
      </c>
      <c r="K1365" s="20">
        <v>13128</v>
      </c>
      <c r="L1365" s="20">
        <v>12811.2</v>
      </c>
      <c r="M1365" s="20">
        <v>12811.2</v>
      </c>
      <c r="N1365" s="20">
        <v>11344.72</v>
      </c>
      <c r="O1365" s="20">
        <v>11344.72</v>
      </c>
    </row>
    <row r="1366" spans="1:15" x14ac:dyDescent="0.25">
      <c r="A1366" s="14" t="str">
        <f>MID(Tabla1[[#This Row],[Org 2]],1,2)</f>
        <v>11</v>
      </c>
      <c r="B1366" s="22" t="s">
        <v>150</v>
      </c>
      <c r="C1366" s="22" t="s">
        <v>157</v>
      </c>
      <c r="D1366" s="15" t="str">
        <f>VLOOKUP(Tabla1[[#This Row],[Prog.]],Hoja2!B:C,2,FALSE)</f>
        <v>Protección de la salubridad pública</v>
      </c>
      <c r="E1366" s="16" t="str">
        <f t="shared" si="42"/>
        <v>1</v>
      </c>
      <c r="F1366" s="16" t="str">
        <f t="shared" si="43"/>
        <v>13</v>
      </c>
      <c r="G1366" s="18">
        <v>13000</v>
      </c>
      <c r="H1366" s="19" t="s">
        <v>410</v>
      </c>
      <c r="I1366" s="20">
        <v>228036</v>
      </c>
      <c r="J1366" s="20">
        <v>0</v>
      </c>
      <c r="K1366" s="20">
        <v>228036</v>
      </c>
      <c r="L1366" s="20">
        <v>153730</v>
      </c>
      <c r="M1366" s="20">
        <v>153730</v>
      </c>
      <c r="N1366" s="20">
        <v>115535.03</v>
      </c>
      <c r="O1366" s="20">
        <v>115535.03</v>
      </c>
    </row>
    <row r="1367" spans="1:15" x14ac:dyDescent="0.25">
      <c r="A1367" s="14" t="str">
        <f>MID(Tabla1[[#This Row],[Org 2]],1,2)</f>
        <v>11</v>
      </c>
      <c r="B1367" s="22" t="s">
        <v>150</v>
      </c>
      <c r="C1367" s="22" t="s">
        <v>157</v>
      </c>
      <c r="D1367" s="15" t="str">
        <f>VLOOKUP(Tabla1[[#This Row],[Prog.]],Hoja2!B:C,2,FALSE)</f>
        <v>Protección de la salubridad pública</v>
      </c>
      <c r="E1367" s="16" t="str">
        <f t="shared" si="42"/>
        <v>1</v>
      </c>
      <c r="F1367" s="16" t="str">
        <f t="shared" si="43"/>
        <v>13</v>
      </c>
      <c r="G1367" s="18">
        <v>13001</v>
      </c>
      <c r="H1367" s="19" t="s">
        <v>490</v>
      </c>
      <c r="I1367" s="20">
        <v>1200</v>
      </c>
      <c r="J1367" s="20">
        <v>0</v>
      </c>
      <c r="K1367" s="20">
        <v>1200</v>
      </c>
      <c r="L1367" s="20">
        <v>696</v>
      </c>
      <c r="M1367" s="20">
        <v>696</v>
      </c>
      <c r="N1367" s="20">
        <v>121.68</v>
      </c>
      <c r="O1367" s="20">
        <v>121.68</v>
      </c>
    </row>
    <row r="1368" spans="1:15" x14ac:dyDescent="0.25">
      <c r="A1368" s="14" t="str">
        <f>MID(Tabla1[[#This Row],[Org 2]],1,2)</f>
        <v>11</v>
      </c>
      <c r="B1368" s="22" t="s">
        <v>150</v>
      </c>
      <c r="C1368" s="22" t="s">
        <v>157</v>
      </c>
      <c r="D1368" s="15" t="str">
        <f>VLOOKUP(Tabla1[[#This Row],[Prog.]],Hoja2!B:C,2,FALSE)</f>
        <v>Protección de la salubridad pública</v>
      </c>
      <c r="E1368" s="16" t="str">
        <f t="shared" si="42"/>
        <v>1</v>
      </c>
      <c r="F1368" s="16" t="str">
        <f t="shared" si="43"/>
        <v>13</v>
      </c>
      <c r="G1368" s="18">
        <v>13002</v>
      </c>
      <c r="H1368" s="19" t="s">
        <v>419</v>
      </c>
      <c r="I1368" s="20">
        <v>254281</v>
      </c>
      <c r="J1368" s="20">
        <v>0</v>
      </c>
      <c r="K1368" s="20">
        <v>254281</v>
      </c>
      <c r="L1368" s="20">
        <v>185713.2</v>
      </c>
      <c r="M1368" s="20">
        <v>185713.2</v>
      </c>
      <c r="N1368" s="20">
        <v>175125.08</v>
      </c>
      <c r="O1368" s="20">
        <v>175125.08</v>
      </c>
    </row>
    <row r="1369" spans="1:15" x14ac:dyDescent="0.25">
      <c r="A1369" s="14" t="str">
        <f>MID(Tabla1[[#This Row],[Org 2]],1,2)</f>
        <v>11</v>
      </c>
      <c r="B1369" s="22" t="s">
        <v>150</v>
      </c>
      <c r="C1369" s="22" t="s">
        <v>157</v>
      </c>
      <c r="D1369" s="15" t="str">
        <f>VLOOKUP(Tabla1[[#This Row],[Prog.]],Hoja2!B:C,2,FALSE)</f>
        <v>Protección de la salubridad pública</v>
      </c>
      <c r="E1369" s="16" t="str">
        <f t="shared" si="42"/>
        <v>1</v>
      </c>
      <c r="F1369" s="16" t="str">
        <f t="shared" si="43"/>
        <v>15</v>
      </c>
      <c r="G1369" s="18">
        <v>151</v>
      </c>
      <c r="H1369" s="19" t="s">
        <v>487</v>
      </c>
      <c r="I1369" s="20">
        <v>4300</v>
      </c>
      <c r="J1369" s="20">
        <v>4000</v>
      </c>
      <c r="K1369" s="20">
        <v>8300</v>
      </c>
      <c r="L1369" s="20">
        <v>6829.07</v>
      </c>
      <c r="M1369" s="20">
        <v>6829.07</v>
      </c>
      <c r="N1369" s="20">
        <v>1725.79</v>
      </c>
      <c r="O1369" s="20">
        <v>1725.79</v>
      </c>
    </row>
    <row r="1370" spans="1:15" x14ac:dyDescent="0.25">
      <c r="A1370" s="14" t="str">
        <f>MID(Tabla1[[#This Row],[Org 2]],1,2)</f>
        <v>11</v>
      </c>
      <c r="B1370" s="22" t="s">
        <v>150</v>
      </c>
      <c r="C1370" s="22" t="s">
        <v>157</v>
      </c>
      <c r="D1370" s="15" t="str">
        <f>VLOOKUP(Tabla1[[#This Row],[Prog.]],Hoja2!B:C,2,FALSE)</f>
        <v>Protección de la salubridad pública</v>
      </c>
      <c r="E1370" s="16" t="str">
        <f t="shared" si="42"/>
        <v>2</v>
      </c>
      <c r="F1370" s="16" t="str">
        <f t="shared" si="43"/>
        <v>20</v>
      </c>
      <c r="G1370" s="18">
        <v>203</v>
      </c>
      <c r="H1370" s="19" t="s">
        <v>422</v>
      </c>
      <c r="I1370" s="20">
        <v>7354</v>
      </c>
      <c r="J1370" s="20">
        <v>0</v>
      </c>
      <c r="K1370" s="20">
        <v>7354</v>
      </c>
      <c r="L1370" s="20">
        <v>5864.29</v>
      </c>
      <c r="M1370" s="20">
        <v>5864.29</v>
      </c>
      <c r="N1370" s="20">
        <v>3399.24</v>
      </c>
      <c r="O1370" s="20">
        <v>3399.24</v>
      </c>
    </row>
    <row r="1371" spans="1:15" x14ac:dyDescent="0.25">
      <c r="A1371" s="14" t="str">
        <f>MID(Tabla1[[#This Row],[Org 2]],1,2)</f>
        <v>11</v>
      </c>
      <c r="B1371" s="22" t="s">
        <v>150</v>
      </c>
      <c r="C1371" s="22" t="s">
        <v>157</v>
      </c>
      <c r="D1371" s="15" t="str">
        <f>VLOOKUP(Tabla1[[#This Row],[Prog.]],Hoja2!B:C,2,FALSE)</f>
        <v>Protección de la salubridad pública</v>
      </c>
      <c r="E1371" s="16" t="str">
        <f t="shared" si="42"/>
        <v>2</v>
      </c>
      <c r="F1371" s="16" t="str">
        <f t="shared" si="43"/>
        <v>21</v>
      </c>
      <c r="G1371" s="18">
        <v>212</v>
      </c>
      <c r="H1371" s="19" t="s">
        <v>424</v>
      </c>
      <c r="I1371" s="20">
        <v>1000</v>
      </c>
      <c r="J1371" s="20">
        <v>0</v>
      </c>
      <c r="K1371" s="20">
        <v>1000</v>
      </c>
      <c r="L1371" s="20">
        <v>0</v>
      </c>
      <c r="M1371" s="20">
        <v>0</v>
      </c>
      <c r="N1371" s="20">
        <v>0</v>
      </c>
      <c r="O1371" s="20">
        <v>0</v>
      </c>
    </row>
    <row r="1372" spans="1:15" x14ac:dyDescent="0.25">
      <c r="A1372" s="14" t="str">
        <f>MID(Tabla1[[#This Row],[Org 2]],1,2)</f>
        <v>11</v>
      </c>
      <c r="B1372" s="23" t="s">
        <v>150</v>
      </c>
      <c r="C1372" s="23" t="s">
        <v>157</v>
      </c>
      <c r="D1372" s="15" t="str">
        <f>VLOOKUP(Tabla1[[#This Row],[Prog.]],Hoja2!B:C,2,FALSE)</f>
        <v>Protección de la salubridad pública</v>
      </c>
      <c r="E1372" s="16" t="str">
        <f t="shared" si="42"/>
        <v>2</v>
      </c>
      <c r="F1372" s="16" t="str">
        <f t="shared" si="43"/>
        <v>21</v>
      </c>
      <c r="G1372" s="24">
        <v>213</v>
      </c>
      <c r="H1372" s="24" t="s">
        <v>425</v>
      </c>
      <c r="I1372" s="25">
        <v>9000</v>
      </c>
      <c r="J1372" s="25">
        <v>0</v>
      </c>
      <c r="K1372" s="25">
        <v>9000</v>
      </c>
      <c r="L1372" s="25">
        <v>4931.8100000000004</v>
      </c>
      <c r="M1372" s="25">
        <v>4931.8100000000004</v>
      </c>
      <c r="N1372" s="25">
        <v>414.94</v>
      </c>
      <c r="O1372" s="25">
        <v>414.94</v>
      </c>
    </row>
    <row r="1373" spans="1:15" x14ac:dyDescent="0.25">
      <c r="A1373" s="14" t="str">
        <f>MID(Tabla1[[#This Row],[Org 2]],1,2)</f>
        <v>11</v>
      </c>
      <c r="B1373" s="23" t="s">
        <v>150</v>
      </c>
      <c r="C1373" s="23" t="s">
        <v>157</v>
      </c>
      <c r="D1373" s="15" t="str">
        <f>VLOOKUP(Tabla1[[#This Row],[Prog.]],Hoja2!B:C,2,FALSE)</f>
        <v>Protección de la salubridad pública</v>
      </c>
      <c r="E1373" s="16" t="str">
        <f t="shared" si="42"/>
        <v>2</v>
      </c>
      <c r="F1373" s="16" t="str">
        <f t="shared" si="43"/>
        <v>21</v>
      </c>
      <c r="G1373" s="24">
        <v>214</v>
      </c>
      <c r="H1373" s="24" t="s">
        <v>426</v>
      </c>
      <c r="I1373" s="25">
        <v>3500</v>
      </c>
      <c r="J1373" s="25">
        <v>0</v>
      </c>
      <c r="K1373" s="25">
        <v>3500</v>
      </c>
      <c r="L1373" s="25">
        <v>4262.3</v>
      </c>
      <c r="M1373" s="25">
        <v>1776.03</v>
      </c>
      <c r="N1373" s="25">
        <v>1013.73</v>
      </c>
      <c r="O1373" s="25">
        <v>1013.73</v>
      </c>
    </row>
    <row r="1374" spans="1:15" x14ac:dyDescent="0.25">
      <c r="A1374" s="14" t="str">
        <f>MID(Tabla1[[#This Row],[Org 2]],1,2)</f>
        <v>11</v>
      </c>
      <c r="B1374" s="23" t="s">
        <v>150</v>
      </c>
      <c r="C1374" s="23" t="s">
        <v>157</v>
      </c>
      <c r="D1374" s="15" t="str">
        <f>VLOOKUP(Tabla1[[#This Row],[Prog.]],Hoja2!B:C,2,FALSE)</f>
        <v>Protección de la salubridad pública</v>
      </c>
      <c r="E1374" s="16" t="str">
        <f t="shared" si="42"/>
        <v>2</v>
      </c>
      <c r="F1374" s="16" t="str">
        <f t="shared" si="43"/>
        <v>22</v>
      </c>
      <c r="G1374" s="24">
        <v>22100</v>
      </c>
      <c r="H1374" s="24" t="s">
        <v>429</v>
      </c>
      <c r="I1374" s="25">
        <v>7500</v>
      </c>
      <c r="J1374" s="25">
        <v>0</v>
      </c>
      <c r="K1374" s="25">
        <v>7500</v>
      </c>
      <c r="L1374" s="25">
        <v>7500</v>
      </c>
      <c r="M1374" s="25">
        <v>7500</v>
      </c>
      <c r="N1374" s="25">
        <v>4475.1899999999996</v>
      </c>
      <c r="O1374" s="25">
        <v>4475.1899999999996</v>
      </c>
    </row>
    <row r="1375" spans="1:15" x14ac:dyDescent="0.25">
      <c r="A1375" s="14" t="str">
        <f>MID(Tabla1[[#This Row],[Org 2]],1,2)</f>
        <v>11</v>
      </c>
      <c r="B1375" s="23" t="s">
        <v>150</v>
      </c>
      <c r="C1375" s="23" t="s">
        <v>157</v>
      </c>
      <c r="D1375" s="15" t="str">
        <f>VLOOKUP(Tabla1[[#This Row],[Prog.]],Hoja2!B:C,2,FALSE)</f>
        <v>Protección de la salubridad pública</v>
      </c>
      <c r="E1375" s="16" t="str">
        <f t="shared" si="42"/>
        <v>2</v>
      </c>
      <c r="F1375" s="16" t="str">
        <f t="shared" si="43"/>
        <v>22</v>
      </c>
      <c r="G1375" s="24">
        <v>22103</v>
      </c>
      <c r="H1375" s="24" t="s">
        <v>491</v>
      </c>
      <c r="I1375" s="25">
        <v>8000</v>
      </c>
      <c r="J1375" s="25">
        <v>0</v>
      </c>
      <c r="K1375" s="25">
        <v>8000</v>
      </c>
      <c r="L1375" s="25">
        <v>5500</v>
      </c>
      <c r="M1375" s="25">
        <v>5500</v>
      </c>
      <c r="N1375" s="25">
        <v>2252.9699999999998</v>
      </c>
      <c r="O1375" s="25">
        <v>2212.83</v>
      </c>
    </row>
    <row r="1376" spans="1:15" x14ac:dyDescent="0.25">
      <c r="A1376" s="14" t="str">
        <f>MID(Tabla1[[#This Row],[Org 2]],1,2)</f>
        <v>11</v>
      </c>
      <c r="B1376" s="23" t="s">
        <v>150</v>
      </c>
      <c r="C1376" s="23" t="s">
        <v>157</v>
      </c>
      <c r="D1376" s="15" t="str">
        <f>VLOOKUP(Tabla1[[#This Row],[Prog.]],Hoja2!B:C,2,FALSE)</f>
        <v>Protección de la salubridad pública</v>
      </c>
      <c r="E1376" s="16" t="str">
        <f t="shared" si="42"/>
        <v>2</v>
      </c>
      <c r="F1376" s="16" t="str">
        <f t="shared" si="43"/>
        <v>22</v>
      </c>
      <c r="G1376" s="24">
        <v>22104</v>
      </c>
      <c r="H1376" s="24" t="s">
        <v>488</v>
      </c>
      <c r="I1376" s="25">
        <v>5000</v>
      </c>
      <c r="J1376" s="25">
        <v>0</v>
      </c>
      <c r="K1376" s="25">
        <v>5000</v>
      </c>
      <c r="L1376" s="25">
        <v>4135.5</v>
      </c>
      <c r="M1376" s="25">
        <v>4135.5</v>
      </c>
      <c r="N1376" s="25">
        <v>0</v>
      </c>
      <c r="O1376" s="25">
        <v>0</v>
      </c>
    </row>
    <row r="1377" spans="1:15" x14ac:dyDescent="0.25">
      <c r="A1377" s="14" t="str">
        <f>MID(Tabla1[[#This Row],[Org 2]],1,2)</f>
        <v>11</v>
      </c>
      <c r="B1377" s="23" t="s">
        <v>150</v>
      </c>
      <c r="C1377" s="23" t="s">
        <v>157</v>
      </c>
      <c r="D1377" s="15" t="str">
        <f>VLOOKUP(Tabla1[[#This Row],[Prog.]],Hoja2!B:C,2,FALSE)</f>
        <v>Protección de la salubridad pública</v>
      </c>
      <c r="E1377" s="16" t="str">
        <f t="shared" si="42"/>
        <v>2</v>
      </c>
      <c r="F1377" s="16" t="str">
        <f t="shared" si="43"/>
        <v>22</v>
      </c>
      <c r="G1377" s="24">
        <v>22106</v>
      </c>
      <c r="H1377" s="24" t="s">
        <v>546</v>
      </c>
      <c r="I1377" s="25">
        <v>70000</v>
      </c>
      <c r="J1377" s="25">
        <v>0</v>
      </c>
      <c r="K1377" s="25">
        <v>70000</v>
      </c>
      <c r="L1377" s="25">
        <v>71551.22</v>
      </c>
      <c r="M1377" s="25">
        <v>71551.22</v>
      </c>
      <c r="N1377" s="25">
        <v>44389.71</v>
      </c>
      <c r="O1377" s="25">
        <v>43150.71</v>
      </c>
    </row>
    <row r="1378" spans="1:15" x14ac:dyDescent="0.25">
      <c r="A1378" s="14" t="str">
        <f>MID(Tabla1[[#This Row],[Org 2]],1,2)</f>
        <v>11</v>
      </c>
      <c r="B1378" s="23" t="s">
        <v>150</v>
      </c>
      <c r="C1378" s="23" t="s">
        <v>157</v>
      </c>
      <c r="D1378" s="15" t="str">
        <f>VLOOKUP(Tabla1[[#This Row],[Prog.]],Hoja2!B:C,2,FALSE)</f>
        <v>Protección de la salubridad pública</v>
      </c>
      <c r="E1378" s="16" t="str">
        <f t="shared" si="42"/>
        <v>2</v>
      </c>
      <c r="F1378" s="16" t="str">
        <f t="shared" si="43"/>
        <v>22</v>
      </c>
      <c r="G1378" s="24">
        <v>22110</v>
      </c>
      <c r="H1378" s="24" t="s">
        <v>492</v>
      </c>
      <c r="I1378" s="25">
        <v>2000</v>
      </c>
      <c r="J1378" s="25">
        <v>0</v>
      </c>
      <c r="K1378" s="25">
        <v>2000</v>
      </c>
      <c r="L1378" s="25">
        <v>2000</v>
      </c>
      <c r="M1378" s="25">
        <v>2000</v>
      </c>
      <c r="N1378" s="25">
        <v>333.6</v>
      </c>
      <c r="O1378" s="25">
        <v>333.6</v>
      </c>
    </row>
    <row r="1379" spans="1:15" x14ac:dyDescent="0.25">
      <c r="A1379" s="14" t="str">
        <f>MID(Tabla1[[#This Row],[Org 2]],1,2)</f>
        <v>11</v>
      </c>
      <c r="B1379" s="23" t="s">
        <v>150</v>
      </c>
      <c r="C1379" s="23" t="s">
        <v>157</v>
      </c>
      <c r="D1379" s="15" t="str">
        <f>VLOOKUP(Tabla1[[#This Row],[Prog.]],Hoja2!B:C,2,FALSE)</f>
        <v>Protección de la salubridad pública</v>
      </c>
      <c r="E1379" s="16" t="str">
        <f t="shared" si="42"/>
        <v>2</v>
      </c>
      <c r="F1379" s="16" t="str">
        <f t="shared" si="43"/>
        <v>22</v>
      </c>
      <c r="G1379" s="24">
        <v>22113</v>
      </c>
      <c r="H1379" s="24" t="s">
        <v>594</v>
      </c>
      <c r="I1379" s="25">
        <v>41000</v>
      </c>
      <c r="J1379" s="25">
        <v>0</v>
      </c>
      <c r="K1379" s="25">
        <v>41000</v>
      </c>
      <c r="L1379" s="25">
        <v>42542.94</v>
      </c>
      <c r="M1379" s="25">
        <v>42542.94</v>
      </c>
      <c r="N1379" s="25">
        <v>16842.2</v>
      </c>
      <c r="O1379" s="25">
        <v>16842.2</v>
      </c>
    </row>
    <row r="1380" spans="1:15" x14ac:dyDescent="0.25">
      <c r="A1380" s="14" t="str">
        <f>MID(Tabla1[[#This Row],[Org 2]],1,2)</f>
        <v>11</v>
      </c>
      <c r="B1380" s="23" t="s">
        <v>150</v>
      </c>
      <c r="C1380" s="23" t="s">
        <v>157</v>
      </c>
      <c r="D1380" s="15" t="str">
        <f>VLOOKUP(Tabla1[[#This Row],[Prog.]],Hoja2!B:C,2,FALSE)</f>
        <v>Protección de la salubridad pública</v>
      </c>
      <c r="E1380" s="16" t="str">
        <f t="shared" si="42"/>
        <v>2</v>
      </c>
      <c r="F1380" s="16" t="str">
        <f t="shared" si="43"/>
        <v>22</v>
      </c>
      <c r="G1380" s="24">
        <v>22199</v>
      </c>
      <c r="H1380" s="24" t="s">
        <v>431</v>
      </c>
      <c r="I1380" s="25">
        <v>17000</v>
      </c>
      <c r="J1380" s="25">
        <v>0</v>
      </c>
      <c r="K1380" s="25">
        <v>17000</v>
      </c>
      <c r="L1380" s="25">
        <v>12050</v>
      </c>
      <c r="M1380" s="25">
        <v>8032.83</v>
      </c>
      <c r="N1380" s="25">
        <v>7425.02</v>
      </c>
      <c r="O1380" s="25">
        <v>7425.02</v>
      </c>
    </row>
    <row r="1381" spans="1:15" x14ac:dyDescent="0.25">
      <c r="A1381" s="14" t="str">
        <f>MID(Tabla1[[#This Row],[Org 2]],1,2)</f>
        <v>11</v>
      </c>
      <c r="B1381" s="23" t="s">
        <v>150</v>
      </c>
      <c r="C1381" s="23" t="s">
        <v>157</v>
      </c>
      <c r="D1381" s="15" t="str">
        <f>VLOOKUP(Tabla1[[#This Row],[Prog.]],Hoja2!B:C,2,FALSE)</f>
        <v>Protección de la salubridad pública</v>
      </c>
      <c r="E1381" s="16" t="str">
        <f t="shared" si="42"/>
        <v>2</v>
      </c>
      <c r="F1381" s="16" t="str">
        <f t="shared" si="43"/>
        <v>22</v>
      </c>
      <c r="G1381" s="24">
        <v>225</v>
      </c>
      <c r="H1381" s="24" t="s">
        <v>433</v>
      </c>
      <c r="I1381" s="25">
        <v>500</v>
      </c>
      <c r="J1381" s="25">
        <v>0</v>
      </c>
      <c r="K1381" s="25">
        <v>500</v>
      </c>
      <c r="L1381" s="25">
        <v>300</v>
      </c>
      <c r="M1381" s="25">
        <v>300</v>
      </c>
      <c r="N1381" s="25">
        <v>121.02</v>
      </c>
      <c r="O1381" s="25">
        <v>121.02</v>
      </c>
    </row>
    <row r="1382" spans="1:15" x14ac:dyDescent="0.25">
      <c r="A1382" s="14" t="str">
        <f>MID(Tabla1[[#This Row],[Org 2]],1,2)</f>
        <v>11</v>
      </c>
      <c r="B1382" s="23" t="s">
        <v>150</v>
      </c>
      <c r="C1382" s="23" t="s">
        <v>157</v>
      </c>
      <c r="D1382" s="15" t="str">
        <f>VLOOKUP(Tabla1[[#This Row],[Prog.]],Hoja2!B:C,2,FALSE)</f>
        <v>Protección de la salubridad pública</v>
      </c>
      <c r="E1382" s="16" t="str">
        <f t="shared" si="42"/>
        <v>2</v>
      </c>
      <c r="F1382" s="16" t="str">
        <f t="shared" si="43"/>
        <v>22</v>
      </c>
      <c r="G1382" s="24">
        <v>22602</v>
      </c>
      <c r="H1382" s="24" t="s">
        <v>434</v>
      </c>
      <c r="I1382" s="25">
        <v>3500</v>
      </c>
      <c r="J1382" s="25">
        <v>0</v>
      </c>
      <c r="K1382" s="25">
        <v>3500</v>
      </c>
      <c r="L1382" s="25">
        <v>0</v>
      </c>
      <c r="M1382" s="25">
        <v>0</v>
      </c>
      <c r="N1382" s="25">
        <v>0</v>
      </c>
      <c r="O1382" s="25">
        <v>0</v>
      </c>
    </row>
    <row r="1383" spans="1:15" x14ac:dyDescent="0.25">
      <c r="A1383" s="14" t="str">
        <f>MID(Tabla1[[#This Row],[Org 2]],1,2)</f>
        <v>11</v>
      </c>
      <c r="B1383" s="23" t="s">
        <v>150</v>
      </c>
      <c r="C1383" s="23" t="s">
        <v>157</v>
      </c>
      <c r="D1383" s="15" t="str">
        <f>VLOOKUP(Tabla1[[#This Row],[Prog.]],Hoja2!B:C,2,FALSE)</f>
        <v>Protección de la salubridad pública</v>
      </c>
      <c r="E1383" s="16" t="str">
        <f t="shared" si="42"/>
        <v>2</v>
      </c>
      <c r="F1383" s="16" t="str">
        <f t="shared" si="43"/>
        <v>22</v>
      </c>
      <c r="G1383" s="24">
        <v>22606</v>
      </c>
      <c r="H1383" s="24" t="s">
        <v>435</v>
      </c>
      <c r="I1383" s="25">
        <v>2500</v>
      </c>
      <c r="J1383" s="25">
        <v>0</v>
      </c>
      <c r="K1383" s="25">
        <v>2500</v>
      </c>
      <c r="L1383" s="25">
        <v>0</v>
      </c>
      <c r="M1383" s="25">
        <v>0</v>
      </c>
      <c r="N1383" s="25">
        <v>0</v>
      </c>
      <c r="O1383" s="25">
        <v>0</v>
      </c>
    </row>
    <row r="1384" spans="1:15" x14ac:dyDescent="0.25">
      <c r="A1384" s="14" t="str">
        <f>MID(Tabla1[[#This Row],[Org 2]],1,2)</f>
        <v>11</v>
      </c>
      <c r="B1384" s="23" t="s">
        <v>150</v>
      </c>
      <c r="C1384" s="23" t="s">
        <v>157</v>
      </c>
      <c r="D1384" s="15" t="str">
        <f>VLOOKUP(Tabla1[[#This Row],[Prog.]],Hoja2!B:C,2,FALSE)</f>
        <v>Protección de la salubridad pública</v>
      </c>
      <c r="E1384" s="16" t="str">
        <f t="shared" si="42"/>
        <v>2</v>
      </c>
      <c r="F1384" s="16" t="str">
        <f t="shared" si="43"/>
        <v>22</v>
      </c>
      <c r="G1384" s="24">
        <v>22699</v>
      </c>
      <c r="H1384" s="24" t="s">
        <v>437</v>
      </c>
      <c r="I1384" s="25">
        <v>2637</v>
      </c>
      <c r="J1384" s="25">
        <v>0</v>
      </c>
      <c r="K1384" s="25">
        <v>2637</v>
      </c>
      <c r="L1384" s="25">
        <v>0</v>
      </c>
      <c r="M1384" s="25">
        <v>0</v>
      </c>
      <c r="N1384" s="25">
        <v>0</v>
      </c>
      <c r="O1384" s="25">
        <v>0</v>
      </c>
    </row>
    <row r="1385" spans="1:15" x14ac:dyDescent="0.25">
      <c r="A1385" s="14" t="str">
        <f>MID(Tabla1[[#This Row],[Org 2]],1,2)</f>
        <v>11</v>
      </c>
      <c r="B1385" s="23" t="s">
        <v>150</v>
      </c>
      <c r="C1385" s="23" t="s">
        <v>157</v>
      </c>
      <c r="D1385" s="15" t="str">
        <f>VLOOKUP(Tabla1[[#This Row],[Prog.]],Hoja2!B:C,2,FALSE)</f>
        <v>Protección de la salubridad pública</v>
      </c>
      <c r="E1385" s="16" t="str">
        <f t="shared" si="42"/>
        <v>2</v>
      </c>
      <c r="F1385" s="16" t="str">
        <f t="shared" si="43"/>
        <v>22</v>
      </c>
      <c r="G1385" s="24">
        <v>22700</v>
      </c>
      <c r="H1385" s="24" t="s">
        <v>438</v>
      </c>
      <c r="I1385" s="25">
        <v>13631</v>
      </c>
      <c r="J1385" s="25">
        <v>0</v>
      </c>
      <c r="K1385" s="25">
        <v>13631</v>
      </c>
      <c r="L1385" s="25">
        <v>13630.36</v>
      </c>
      <c r="M1385" s="25">
        <v>13630.36</v>
      </c>
      <c r="N1385" s="25">
        <v>7951.02</v>
      </c>
      <c r="O1385" s="25">
        <v>7951.02</v>
      </c>
    </row>
    <row r="1386" spans="1:15" x14ac:dyDescent="0.25">
      <c r="A1386" s="14" t="str">
        <f>MID(Tabla1[[#This Row],[Org 2]],1,2)</f>
        <v>11</v>
      </c>
      <c r="B1386" s="23" t="s">
        <v>150</v>
      </c>
      <c r="C1386" s="23" t="s">
        <v>157</v>
      </c>
      <c r="D1386" s="15" t="str">
        <f>VLOOKUP(Tabla1[[#This Row],[Prog.]],Hoja2!B:C,2,FALSE)</f>
        <v>Protección de la salubridad pública</v>
      </c>
      <c r="E1386" s="16" t="str">
        <f t="shared" si="42"/>
        <v>2</v>
      </c>
      <c r="F1386" s="16" t="str">
        <f t="shared" si="43"/>
        <v>22</v>
      </c>
      <c r="G1386" s="24">
        <v>22706</v>
      </c>
      <c r="H1386" s="24" t="s">
        <v>439</v>
      </c>
      <c r="I1386" s="25">
        <v>81069</v>
      </c>
      <c r="J1386" s="25">
        <v>0</v>
      </c>
      <c r="K1386" s="25">
        <v>81069</v>
      </c>
      <c r="L1386" s="25">
        <v>44026.96</v>
      </c>
      <c r="M1386" s="25">
        <v>44026.96</v>
      </c>
      <c r="N1386" s="25">
        <v>15097.5</v>
      </c>
      <c r="O1386" s="25">
        <v>15097.5</v>
      </c>
    </row>
    <row r="1387" spans="1:15" x14ac:dyDescent="0.25">
      <c r="A1387" s="14" t="str">
        <f>MID(Tabla1[[#This Row],[Org 2]],1,2)</f>
        <v>11</v>
      </c>
      <c r="B1387" s="23" t="s">
        <v>150</v>
      </c>
      <c r="C1387" s="23" t="s">
        <v>157</v>
      </c>
      <c r="D1387" s="15" t="str">
        <f>VLOOKUP(Tabla1[[#This Row],[Prog.]],Hoja2!B:C,2,FALSE)</f>
        <v>Protección de la salubridad pública</v>
      </c>
      <c r="E1387" s="16" t="str">
        <f t="shared" si="42"/>
        <v>2</v>
      </c>
      <c r="F1387" s="16" t="str">
        <f t="shared" si="43"/>
        <v>22</v>
      </c>
      <c r="G1387" s="24">
        <v>22799</v>
      </c>
      <c r="H1387" s="24" t="s">
        <v>440</v>
      </c>
      <c r="I1387" s="25">
        <v>45000</v>
      </c>
      <c r="J1387" s="25">
        <v>0</v>
      </c>
      <c r="K1387" s="25">
        <v>45000</v>
      </c>
      <c r="L1387" s="25">
        <v>80717.919999999998</v>
      </c>
      <c r="M1387" s="25">
        <v>80717.919999999998</v>
      </c>
      <c r="N1387" s="25">
        <v>48316.17</v>
      </c>
      <c r="O1387" s="25">
        <v>46060.480000000003</v>
      </c>
    </row>
    <row r="1388" spans="1:15" x14ac:dyDescent="0.25">
      <c r="A1388" s="14" t="str">
        <f>MID(Tabla1[[#This Row],[Org 2]],1,2)</f>
        <v>11</v>
      </c>
      <c r="B1388" s="23" t="s">
        <v>150</v>
      </c>
      <c r="C1388" s="23" t="s">
        <v>157</v>
      </c>
      <c r="D1388" s="15" t="str">
        <f>VLOOKUP(Tabla1[[#This Row],[Prog.]],Hoja2!B:C,2,FALSE)</f>
        <v>Protección de la salubridad pública</v>
      </c>
      <c r="E1388" s="16" t="str">
        <f t="shared" si="42"/>
        <v>2</v>
      </c>
      <c r="F1388" s="16" t="str">
        <f t="shared" si="43"/>
        <v>23</v>
      </c>
      <c r="G1388" s="24">
        <v>23020</v>
      </c>
      <c r="H1388" s="24" t="s">
        <v>441</v>
      </c>
      <c r="I1388" s="25">
        <v>500</v>
      </c>
      <c r="J1388" s="25">
        <v>0</v>
      </c>
      <c r="K1388" s="25">
        <v>500</v>
      </c>
      <c r="L1388" s="25">
        <v>0</v>
      </c>
      <c r="M1388" s="25">
        <v>0</v>
      </c>
      <c r="N1388" s="25">
        <v>0</v>
      </c>
      <c r="O1388" s="25">
        <v>0</v>
      </c>
    </row>
    <row r="1389" spans="1:15" x14ac:dyDescent="0.25">
      <c r="A1389" s="14" t="str">
        <f>MID(Tabla1[[#This Row],[Org 2]],1,2)</f>
        <v>11</v>
      </c>
      <c r="B1389" s="23" t="s">
        <v>150</v>
      </c>
      <c r="C1389" s="23" t="s">
        <v>157</v>
      </c>
      <c r="D1389" s="15" t="str">
        <f>VLOOKUP(Tabla1[[#This Row],[Prog.]],Hoja2!B:C,2,FALSE)</f>
        <v>Protección de la salubridad pública</v>
      </c>
      <c r="E1389" s="16" t="str">
        <f t="shared" si="42"/>
        <v>2</v>
      </c>
      <c r="F1389" s="16" t="str">
        <f t="shared" si="43"/>
        <v>23</v>
      </c>
      <c r="G1389" s="24">
        <v>23120</v>
      </c>
      <c r="H1389" s="24" t="s">
        <v>442</v>
      </c>
      <c r="I1389" s="25">
        <v>500</v>
      </c>
      <c r="J1389" s="25">
        <v>0</v>
      </c>
      <c r="K1389" s="25">
        <v>500</v>
      </c>
      <c r="L1389" s="25">
        <v>0</v>
      </c>
      <c r="M1389" s="25">
        <v>0</v>
      </c>
      <c r="N1389" s="25">
        <v>0</v>
      </c>
      <c r="O1389" s="25">
        <v>0</v>
      </c>
    </row>
    <row r="1390" spans="1:15" x14ac:dyDescent="0.25">
      <c r="A1390" s="14" t="str">
        <f>MID(Tabla1[[#This Row],[Org 2]],1,2)</f>
        <v>11</v>
      </c>
      <c r="B1390" s="23" t="s">
        <v>150</v>
      </c>
      <c r="C1390" s="23" t="s">
        <v>157</v>
      </c>
      <c r="D1390" s="15" t="str">
        <f>VLOOKUP(Tabla1[[#This Row],[Prog.]],Hoja2!B:C,2,FALSE)</f>
        <v>Protección de la salubridad pública</v>
      </c>
      <c r="E1390" s="16" t="str">
        <f t="shared" si="42"/>
        <v>4</v>
      </c>
      <c r="F1390" s="16" t="str">
        <f t="shared" si="43"/>
        <v>46</v>
      </c>
      <c r="G1390" s="24">
        <v>466</v>
      </c>
      <c r="H1390" s="24" t="s">
        <v>495</v>
      </c>
      <c r="I1390" s="25">
        <v>3000</v>
      </c>
      <c r="J1390" s="25">
        <v>0</v>
      </c>
      <c r="K1390" s="25">
        <v>3000</v>
      </c>
      <c r="L1390" s="25">
        <v>3000</v>
      </c>
      <c r="M1390" s="25">
        <v>3000</v>
      </c>
      <c r="N1390" s="25">
        <v>3000</v>
      </c>
      <c r="O1390" s="25">
        <v>3000</v>
      </c>
    </row>
    <row r="1391" spans="1:15" x14ac:dyDescent="0.25">
      <c r="A1391" s="14" t="str">
        <f>MID(Tabla1[[#This Row],[Org 2]],1,2)</f>
        <v>11</v>
      </c>
      <c r="B1391" s="23" t="s">
        <v>150</v>
      </c>
      <c r="C1391" s="23" t="s">
        <v>157</v>
      </c>
      <c r="D1391" s="15" t="str">
        <f>VLOOKUP(Tabla1[[#This Row],[Prog.]],Hoja2!B:C,2,FALSE)</f>
        <v>Protección de la salubridad pública</v>
      </c>
      <c r="E1391" s="16" t="str">
        <f t="shared" si="42"/>
        <v>4</v>
      </c>
      <c r="F1391" s="16" t="str">
        <f t="shared" si="43"/>
        <v>48</v>
      </c>
      <c r="G1391" s="24">
        <v>48989</v>
      </c>
      <c r="H1391" s="24" t="s">
        <v>659</v>
      </c>
      <c r="I1391" s="25">
        <v>6000</v>
      </c>
      <c r="J1391" s="25">
        <v>0</v>
      </c>
      <c r="K1391" s="25">
        <v>6000</v>
      </c>
      <c r="L1391" s="25">
        <v>6000</v>
      </c>
      <c r="M1391" s="25">
        <v>6000</v>
      </c>
      <c r="N1391" s="25">
        <v>6000</v>
      </c>
      <c r="O1391" s="25">
        <v>6000</v>
      </c>
    </row>
    <row r="1392" spans="1:15" x14ac:dyDescent="0.25">
      <c r="A1392" s="14" t="str">
        <f>MID(Tabla1[[#This Row],[Org 2]],1,2)</f>
        <v>11</v>
      </c>
      <c r="B1392" s="23" t="s">
        <v>150</v>
      </c>
      <c r="C1392" s="23" t="s">
        <v>157</v>
      </c>
      <c r="D1392" s="15" t="str">
        <f>VLOOKUP(Tabla1[[#This Row],[Prog.]],Hoja2!B:C,2,FALSE)</f>
        <v>Protección de la salubridad pública</v>
      </c>
      <c r="E1392" s="16" t="str">
        <f t="shared" si="42"/>
        <v>4</v>
      </c>
      <c r="F1392" s="16" t="str">
        <f t="shared" si="43"/>
        <v>48</v>
      </c>
      <c r="G1392" s="24">
        <v>48990</v>
      </c>
      <c r="H1392" s="24" t="s">
        <v>660</v>
      </c>
      <c r="I1392" s="25">
        <v>6000</v>
      </c>
      <c r="J1392" s="25">
        <v>0</v>
      </c>
      <c r="K1392" s="25">
        <v>6000</v>
      </c>
      <c r="L1392" s="25">
        <v>6000</v>
      </c>
      <c r="M1392" s="25">
        <v>6000</v>
      </c>
      <c r="N1392" s="25">
        <v>6000</v>
      </c>
      <c r="O1392" s="25">
        <v>6000</v>
      </c>
    </row>
    <row r="1393" spans="1:15" x14ac:dyDescent="0.25">
      <c r="A1393" s="14" t="str">
        <f>MID(Tabla1[[#This Row],[Org 2]],1,2)</f>
        <v>11</v>
      </c>
      <c r="B1393" s="23" t="s">
        <v>150</v>
      </c>
      <c r="C1393" s="23" t="s">
        <v>157</v>
      </c>
      <c r="D1393" s="15" t="str">
        <f>VLOOKUP(Tabla1[[#This Row],[Prog.]],Hoja2!B:C,2,FALSE)</f>
        <v>Protección de la salubridad pública</v>
      </c>
      <c r="E1393" s="16" t="str">
        <f t="shared" ref="E1393:E1403" si="44">LEFT(G1393,1)</f>
        <v>4</v>
      </c>
      <c r="F1393" s="16" t="str">
        <f t="shared" ref="F1393:F1403" si="45">LEFT(G1393,2)</f>
        <v>48</v>
      </c>
      <c r="G1393" s="24">
        <v>48999</v>
      </c>
      <c r="H1393" s="24" t="s">
        <v>486</v>
      </c>
      <c r="I1393" s="25">
        <v>50000</v>
      </c>
      <c r="J1393" s="25">
        <v>0</v>
      </c>
      <c r="K1393" s="25">
        <v>50000</v>
      </c>
      <c r="L1393" s="25">
        <v>50000</v>
      </c>
      <c r="M1393" s="25">
        <v>0</v>
      </c>
      <c r="N1393" s="25">
        <v>0</v>
      </c>
      <c r="O1393" s="25">
        <v>0</v>
      </c>
    </row>
    <row r="1394" spans="1:15" x14ac:dyDescent="0.25">
      <c r="A1394" s="14" t="str">
        <f>MID(Tabla1[[#This Row],[Org 2]],1,2)</f>
        <v>02</v>
      </c>
      <c r="B1394" s="23" t="s">
        <v>158</v>
      </c>
      <c r="C1394" s="23" t="s">
        <v>99</v>
      </c>
      <c r="D1394" s="15" t="str">
        <f>VLOOKUP(Tabla1[[#This Row],[Prog.]],Hoja2!B:C,2,FALSE)</f>
        <v>Planificación y gestión del patrimonio</v>
      </c>
      <c r="E1394" s="16" t="str">
        <f t="shared" si="44"/>
        <v>6</v>
      </c>
      <c r="F1394" s="16" t="str">
        <f t="shared" si="45"/>
        <v>60</v>
      </c>
      <c r="G1394" s="24">
        <v>609</v>
      </c>
      <c r="H1394" s="24" t="s">
        <v>505</v>
      </c>
      <c r="I1394" s="25">
        <v>1983105</v>
      </c>
      <c r="J1394" s="25">
        <v>993880</v>
      </c>
      <c r="K1394" s="25">
        <v>2976985</v>
      </c>
      <c r="L1394" s="25">
        <v>2976984.82</v>
      </c>
      <c r="M1394" s="25">
        <v>2976984.82</v>
      </c>
      <c r="N1394" s="25">
        <v>1810696.94</v>
      </c>
      <c r="O1394" s="25">
        <v>1810696.94</v>
      </c>
    </row>
    <row r="1395" spans="1:15" x14ac:dyDescent="0.25">
      <c r="A1395" s="14" t="str">
        <f>MID(Tabla1[[#This Row],[Org 2]],1,2)</f>
        <v>02</v>
      </c>
      <c r="B1395" s="23" t="s">
        <v>158</v>
      </c>
      <c r="C1395" s="23" t="s">
        <v>101</v>
      </c>
      <c r="D1395" s="15" t="str">
        <f>VLOOKUP(Tabla1[[#This Row],[Prog.]],Hoja2!B:C,2,FALSE)</f>
        <v>Mantenimiento de edificios e instalaciones municipales</v>
      </c>
      <c r="E1395" s="16" t="str">
        <f t="shared" si="44"/>
        <v>6</v>
      </c>
      <c r="F1395" s="16" t="str">
        <f t="shared" si="45"/>
        <v>63</v>
      </c>
      <c r="G1395" s="24">
        <v>632</v>
      </c>
      <c r="H1395" s="24" t="s">
        <v>510</v>
      </c>
      <c r="I1395" s="25">
        <v>4542000</v>
      </c>
      <c r="J1395" s="25">
        <v>5187108.57</v>
      </c>
      <c r="K1395" s="25">
        <v>9729108.5700000003</v>
      </c>
      <c r="L1395" s="25">
        <v>5237736.45</v>
      </c>
      <c r="M1395" s="25">
        <v>5237736.45</v>
      </c>
      <c r="N1395" s="25">
        <v>2553766.81</v>
      </c>
      <c r="O1395" s="25">
        <v>2553766.81</v>
      </c>
    </row>
    <row r="1396" spans="1:15" x14ac:dyDescent="0.25">
      <c r="A1396" s="14" t="str">
        <f>MID(Tabla1[[#This Row],[Org 2]],1,2)</f>
        <v>04</v>
      </c>
      <c r="B1396" s="23" t="s">
        <v>159</v>
      </c>
      <c r="C1396" s="23" t="s">
        <v>109</v>
      </c>
      <c r="D1396" s="15" t="str">
        <f>VLOOKUP(Tabla1[[#This Row],[Prog.]],Hoja2!B:C,2,FALSE)</f>
        <v>Gestión de recursos humanos</v>
      </c>
      <c r="E1396" s="16" t="str">
        <f t="shared" si="44"/>
        <v>1</v>
      </c>
      <c r="F1396" s="16" t="str">
        <f t="shared" si="45"/>
        <v>16</v>
      </c>
      <c r="G1396" s="24">
        <v>16000</v>
      </c>
      <c r="H1396" s="24" t="s">
        <v>548</v>
      </c>
      <c r="I1396" s="25">
        <v>0</v>
      </c>
      <c r="J1396" s="25">
        <v>0</v>
      </c>
      <c r="K1396" s="25">
        <v>0</v>
      </c>
      <c r="L1396" s="25">
        <v>2419.4499999999998</v>
      </c>
      <c r="M1396" s="25">
        <v>2419.4499999999998</v>
      </c>
      <c r="N1396" s="25">
        <v>2419.4499999999998</v>
      </c>
      <c r="O1396" s="25">
        <v>2419.4499999999998</v>
      </c>
    </row>
    <row r="1397" spans="1:15" x14ac:dyDescent="0.25">
      <c r="A1397" s="14" t="str">
        <f>MID(Tabla1[[#This Row],[Org 2]],1,2)</f>
        <v>06</v>
      </c>
      <c r="B1397" s="23" t="s">
        <v>160</v>
      </c>
      <c r="C1397" s="23" t="s">
        <v>143</v>
      </c>
      <c r="D1397" s="15" t="str">
        <f>VLOOKUP(Tabla1[[#This Row],[Prog.]],Hoja2!B:C,2,FALSE)</f>
        <v>Coordinación de políticas culturales</v>
      </c>
      <c r="E1397" s="16" t="str">
        <f t="shared" si="44"/>
        <v>6</v>
      </c>
      <c r="F1397" s="16" t="str">
        <f t="shared" si="45"/>
        <v>63</v>
      </c>
      <c r="G1397" s="24">
        <v>632</v>
      </c>
      <c r="H1397" s="24" t="s">
        <v>510</v>
      </c>
      <c r="I1397" s="25">
        <v>752000</v>
      </c>
      <c r="J1397" s="25">
        <v>811457.58</v>
      </c>
      <c r="K1397" s="25">
        <v>1563457.58</v>
      </c>
      <c r="L1397" s="25">
        <v>1290741.17</v>
      </c>
      <c r="M1397" s="25">
        <v>1290741.17</v>
      </c>
      <c r="N1397" s="25">
        <v>1282124.1299999999</v>
      </c>
      <c r="O1397" s="25">
        <v>1282124.1299999999</v>
      </c>
    </row>
    <row r="1398" spans="1:15" x14ac:dyDescent="0.25">
      <c r="A1398" s="14" t="str">
        <f>MID(Tabla1[[#This Row],[Org 2]],1,2)</f>
        <v>07</v>
      </c>
      <c r="B1398" s="23" t="s">
        <v>161</v>
      </c>
      <c r="C1398" s="23" t="s">
        <v>131</v>
      </c>
      <c r="D1398" s="15" t="str">
        <f>VLOOKUP(Tabla1[[#This Row],[Prog.]],Hoja2!B:C,2,FALSE)</f>
        <v>Tratamiento de residuos</v>
      </c>
      <c r="E1398" s="16" t="str">
        <f t="shared" si="44"/>
        <v>6</v>
      </c>
      <c r="F1398" s="16" t="str">
        <f t="shared" si="45"/>
        <v>61</v>
      </c>
      <c r="G1398" s="24">
        <v>619</v>
      </c>
      <c r="H1398" s="24" t="s">
        <v>497</v>
      </c>
      <c r="I1398" s="25">
        <v>0</v>
      </c>
      <c r="J1398" s="25">
        <v>74113</v>
      </c>
      <c r="K1398" s="25">
        <v>74113</v>
      </c>
      <c r="L1398" s="25">
        <v>74113</v>
      </c>
      <c r="M1398" s="25">
        <v>69856.929999999993</v>
      </c>
      <c r="N1398" s="25">
        <v>69856.929999999993</v>
      </c>
      <c r="O1398" s="25">
        <v>69856.929999999993</v>
      </c>
    </row>
    <row r="1399" spans="1:15" x14ac:dyDescent="0.25">
      <c r="A1399" s="14" t="str">
        <f>MID(Tabla1[[#This Row],[Org 2]],1,2)</f>
        <v>07</v>
      </c>
      <c r="B1399" s="23" t="s">
        <v>161</v>
      </c>
      <c r="C1399" s="23" t="s">
        <v>131</v>
      </c>
      <c r="D1399" s="15" t="str">
        <f>VLOOKUP(Tabla1[[#This Row],[Prog.]],Hoja2!B:C,2,FALSE)</f>
        <v>Tratamiento de residuos</v>
      </c>
      <c r="E1399" s="16" t="str">
        <f t="shared" si="44"/>
        <v>6</v>
      </c>
      <c r="F1399" s="16" t="str">
        <f t="shared" si="45"/>
        <v>63</v>
      </c>
      <c r="G1399" s="24">
        <v>633</v>
      </c>
      <c r="H1399" s="24" t="s">
        <v>478</v>
      </c>
      <c r="I1399" s="25">
        <v>0</v>
      </c>
      <c r="J1399" s="25">
        <v>4650816.6100000003</v>
      </c>
      <c r="K1399" s="25">
        <v>4650816.6100000003</v>
      </c>
      <c r="L1399" s="25">
        <v>4650816.6100000003</v>
      </c>
      <c r="M1399" s="25">
        <v>4650816.6100000003</v>
      </c>
      <c r="N1399" s="25">
        <v>4650816.6100000003</v>
      </c>
      <c r="O1399" s="25">
        <v>4650816.6100000003</v>
      </c>
    </row>
    <row r="1400" spans="1:15" x14ac:dyDescent="0.25">
      <c r="A1400" s="14" t="str">
        <f>MID(Tabla1[[#This Row],[Org 2]],1,2)</f>
        <v>07</v>
      </c>
      <c r="B1400" s="23" t="s">
        <v>161</v>
      </c>
      <c r="C1400" s="23" t="s">
        <v>133</v>
      </c>
      <c r="D1400" s="15" t="str">
        <f>VLOOKUP(Tabla1[[#This Row],[Prog.]],Hoja2!B:C,2,FALSE)</f>
        <v>Parques y jardines</v>
      </c>
      <c r="E1400" s="16" t="str">
        <f t="shared" si="44"/>
        <v>6</v>
      </c>
      <c r="F1400" s="16" t="str">
        <f t="shared" si="45"/>
        <v>61</v>
      </c>
      <c r="G1400" s="24">
        <v>610</v>
      </c>
      <c r="H1400" s="24" t="s">
        <v>504</v>
      </c>
      <c r="I1400" s="25">
        <v>0</v>
      </c>
      <c r="J1400" s="25">
        <v>1099429.94</v>
      </c>
      <c r="K1400" s="25">
        <v>1099429.94</v>
      </c>
      <c r="L1400" s="25">
        <v>1091929.94</v>
      </c>
      <c r="M1400" s="25">
        <v>1091929.94</v>
      </c>
      <c r="N1400" s="25">
        <v>382582.04</v>
      </c>
      <c r="O1400" s="25">
        <v>382582.04</v>
      </c>
    </row>
    <row r="1401" spans="1:15" x14ac:dyDescent="0.25">
      <c r="A1401" s="14" t="str">
        <f>MID(Tabla1[[#This Row],[Org 2]],1,2)</f>
        <v>08</v>
      </c>
      <c r="B1401" s="23" t="s">
        <v>341</v>
      </c>
      <c r="C1401" s="23" t="s">
        <v>139</v>
      </c>
      <c r="D1401" s="15" t="str">
        <f>VLOOKUP(Tabla1[[#This Row],[Prog.]],Hoja2!B:C,2,FALSE)</f>
        <v>Pavimentación de vías públicas y otros servicios urbanísticos</v>
      </c>
      <c r="E1401" s="16" t="str">
        <f t="shared" si="44"/>
        <v>6</v>
      </c>
      <c r="F1401" s="16" t="str">
        <f t="shared" si="45"/>
        <v>60</v>
      </c>
      <c r="G1401" s="24">
        <v>609</v>
      </c>
      <c r="H1401" s="24" t="s">
        <v>505</v>
      </c>
      <c r="I1401" s="25">
        <v>0</v>
      </c>
      <c r="J1401" s="25">
        <v>190.01</v>
      </c>
      <c r="K1401" s="25">
        <v>190.01</v>
      </c>
      <c r="L1401" s="25">
        <v>190.01</v>
      </c>
      <c r="M1401" s="25">
        <v>190.01</v>
      </c>
      <c r="N1401" s="25">
        <v>190.01</v>
      </c>
      <c r="O1401" s="25">
        <v>190.01</v>
      </c>
    </row>
    <row r="1402" spans="1:15" x14ac:dyDescent="0.25">
      <c r="A1402" s="14" t="str">
        <f>MID(Tabla1[[#This Row],[Org 2]],1,2)</f>
        <v>08</v>
      </c>
      <c r="B1402" s="23" t="s">
        <v>341</v>
      </c>
      <c r="C1402" s="23" t="s">
        <v>139</v>
      </c>
      <c r="D1402" s="15" t="str">
        <f>VLOOKUP(Tabla1[[#This Row],[Prog.]],Hoja2!B:C,2,FALSE)</f>
        <v>Pavimentación de vías públicas y otros servicios urbanísticos</v>
      </c>
      <c r="E1402" s="16" t="str">
        <f t="shared" si="44"/>
        <v>6</v>
      </c>
      <c r="F1402" s="16" t="str">
        <f t="shared" si="45"/>
        <v>61</v>
      </c>
      <c r="G1402" s="24">
        <v>619</v>
      </c>
      <c r="H1402" s="24" t="s">
        <v>497</v>
      </c>
      <c r="I1402" s="25">
        <v>0</v>
      </c>
      <c r="J1402" s="25">
        <v>3121.65</v>
      </c>
      <c r="K1402" s="25">
        <v>3121.65</v>
      </c>
      <c r="L1402" s="25">
        <v>3121.65</v>
      </c>
      <c r="M1402" s="25">
        <v>3121.65</v>
      </c>
      <c r="N1402" s="25">
        <v>3121.65</v>
      </c>
      <c r="O1402" s="25">
        <v>3121.65</v>
      </c>
    </row>
    <row r="1403" spans="1:15" x14ac:dyDescent="0.25">
      <c r="A1403" s="14" t="str">
        <f>MID(Tabla1[[#This Row],[Org 2]],1,2)</f>
        <v>09</v>
      </c>
      <c r="B1403" s="23" t="s">
        <v>162</v>
      </c>
      <c r="C1403" s="23" t="s">
        <v>144</v>
      </c>
      <c r="D1403" s="15" t="str">
        <f>VLOOKUP(Tabla1[[#This Row],[Prog.]],Hoja2!B:C,2,FALSE)</f>
        <v>Turismo</v>
      </c>
      <c r="E1403" s="16" t="str">
        <f t="shared" si="44"/>
        <v>6</v>
      </c>
      <c r="F1403" s="16" t="str">
        <f t="shared" si="45"/>
        <v>60</v>
      </c>
      <c r="G1403" s="24">
        <v>609</v>
      </c>
      <c r="H1403" s="24" t="s">
        <v>505</v>
      </c>
      <c r="I1403" s="25">
        <v>0</v>
      </c>
      <c r="J1403" s="25">
        <v>252030.5</v>
      </c>
      <c r="K1403" s="25">
        <v>252030.5</v>
      </c>
      <c r="L1403" s="25">
        <v>130032.81</v>
      </c>
      <c r="M1403" s="25">
        <v>130032.81</v>
      </c>
      <c r="N1403" s="25">
        <v>119747.81</v>
      </c>
      <c r="O1403" s="25">
        <v>119747.81</v>
      </c>
    </row>
    <row r="1404" spans="1:15" x14ac:dyDescent="0.25">
      <c r="A1404" s="34" t="str">
        <f>MID(Tabla1[[#This Row],[Org 2]],1,2)</f>
        <v>09</v>
      </c>
      <c r="B1404" s="23" t="s">
        <v>162</v>
      </c>
      <c r="C1404" s="23" t="s">
        <v>144</v>
      </c>
      <c r="D1404" s="35" t="str">
        <f>VLOOKUP(Tabla1[[#This Row],[Prog.]],Hoja2!B:C,2,FALSE)</f>
        <v>Turismo</v>
      </c>
      <c r="E1404" s="16" t="str">
        <f t="shared" ref="E1404:E1411" si="46">LEFT(G1404,1)</f>
        <v>6</v>
      </c>
      <c r="F1404" s="16" t="str">
        <f t="shared" ref="F1404:F1411" si="47">LEFT(G1404,2)</f>
        <v>61</v>
      </c>
      <c r="G1404" s="24">
        <v>619</v>
      </c>
      <c r="H1404" s="24" t="s">
        <v>497</v>
      </c>
      <c r="I1404" s="25">
        <v>0</v>
      </c>
      <c r="J1404" s="25">
        <v>9843.23</v>
      </c>
      <c r="K1404" s="25">
        <v>9843.23</v>
      </c>
      <c r="L1404" s="25">
        <v>9843.23</v>
      </c>
      <c r="M1404" s="25">
        <v>9843.23</v>
      </c>
      <c r="N1404" s="25">
        <v>8932.89</v>
      </c>
      <c r="O1404" s="25">
        <v>8932.89</v>
      </c>
    </row>
    <row r="1405" spans="1:15" x14ac:dyDescent="0.25">
      <c r="A1405" s="34" t="str">
        <f>MID(Tabla1[[#This Row],[Org 2]],1,2)</f>
        <v>09</v>
      </c>
      <c r="B1405" s="23" t="s">
        <v>162</v>
      </c>
      <c r="C1405" s="23" t="s">
        <v>144</v>
      </c>
      <c r="D1405" s="35" t="str">
        <f>VLOOKUP(Tabla1[[#This Row],[Prog.]],Hoja2!B:C,2,FALSE)</f>
        <v>Turismo</v>
      </c>
      <c r="E1405" s="16" t="str">
        <f t="shared" si="46"/>
        <v>6</v>
      </c>
      <c r="F1405" s="16" t="str">
        <f t="shared" si="47"/>
        <v>62</v>
      </c>
      <c r="G1405" s="24">
        <v>623</v>
      </c>
      <c r="H1405" s="24" t="s">
        <v>478</v>
      </c>
      <c r="I1405" s="25">
        <v>0</v>
      </c>
      <c r="J1405" s="25">
        <v>69290.820000000007</v>
      </c>
      <c r="K1405" s="25">
        <v>69290.820000000007</v>
      </c>
      <c r="L1405" s="25">
        <v>25940.37</v>
      </c>
      <c r="M1405" s="25">
        <v>25940.37</v>
      </c>
      <c r="N1405" s="25">
        <v>24961.88</v>
      </c>
      <c r="O1405" s="25">
        <v>24961.88</v>
      </c>
    </row>
    <row r="1406" spans="1:15" x14ac:dyDescent="0.25">
      <c r="A1406" s="34" t="str">
        <f>MID(Tabla1[[#This Row],[Org 2]],1,2)</f>
        <v>09</v>
      </c>
      <c r="B1406" s="23" t="s">
        <v>162</v>
      </c>
      <c r="C1406" s="23" t="s">
        <v>144</v>
      </c>
      <c r="D1406" s="35" t="str">
        <f>VLOOKUP(Tabla1[[#This Row],[Prog.]],Hoja2!B:C,2,FALSE)</f>
        <v>Turismo</v>
      </c>
      <c r="E1406" s="16" t="str">
        <f t="shared" si="46"/>
        <v>6</v>
      </c>
      <c r="F1406" s="16" t="str">
        <f t="shared" si="47"/>
        <v>62</v>
      </c>
      <c r="G1406" s="24">
        <v>625</v>
      </c>
      <c r="H1406" s="24" t="s">
        <v>479</v>
      </c>
      <c r="I1406" s="25">
        <v>0</v>
      </c>
      <c r="J1406" s="25">
        <v>33675</v>
      </c>
      <c r="K1406" s="25">
        <v>33675</v>
      </c>
      <c r="L1406" s="25">
        <v>0</v>
      </c>
      <c r="M1406" s="25">
        <v>0</v>
      </c>
      <c r="N1406" s="25">
        <v>0</v>
      </c>
      <c r="O1406" s="25">
        <v>0</v>
      </c>
    </row>
    <row r="1407" spans="1:15" x14ac:dyDescent="0.25">
      <c r="A1407" s="34" t="str">
        <f>MID(Tabla1[[#This Row],[Org 2]],1,2)</f>
        <v>09</v>
      </c>
      <c r="B1407" s="23" t="s">
        <v>162</v>
      </c>
      <c r="C1407" s="23" t="s">
        <v>144</v>
      </c>
      <c r="D1407" s="35" t="str">
        <f>VLOOKUP(Tabla1[[#This Row],[Prog.]],Hoja2!B:C,2,FALSE)</f>
        <v>Turismo</v>
      </c>
      <c r="E1407" s="16" t="str">
        <f t="shared" si="46"/>
        <v>6</v>
      </c>
      <c r="F1407" s="16" t="str">
        <f t="shared" si="47"/>
        <v>62</v>
      </c>
      <c r="G1407" s="24">
        <v>627</v>
      </c>
      <c r="H1407" s="24" t="s">
        <v>661</v>
      </c>
      <c r="I1407" s="25">
        <v>435404</v>
      </c>
      <c r="J1407" s="25">
        <v>194980.46</v>
      </c>
      <c r="K1407" s="25">
        <v>630384.46</v>
      </c>
      <c r="L1407" s="25">
        <v>612510.63</v>
      </c>
      <c r="M1407" s="25">
        <v>612510.63</v>
      </c>
      <c r="N1407" s="25">
        <v>592142.12</v>
      </c>
      <c r="O1407" s="25">
        <v>592142.12</v>
      </c>
    </row>
    <row r="1408" spans="1:15" x14ac:dyDescent="0.25">
      <c r="A1408" s="34" t="str">
        <f>MID(Tabla1[[#This Row],[Org 2]],1,2)</f>
        <v>09</v>
      </c>
      <c r="B1408" s="23" t="s">
        <v>162</v>
      </c>
      <c r="C1408" s="23" t="s">
        <v>144</v>
      </c>
      <c r="D1408" s="35" t="str">
        <f>VLOOKUP(Tabla1[[#This Row],[Prog.]],Hoja2!B:C,2,FALSE)</f>
        <v>Turismo</v>
      </c>
      <c r="E1408" s="16" t="str">
        <f t="shared" si="46"/>
        <v>6</v>
      </c>
      <c r="F1408" s="16" t="str">
        <f t="shared" si="47"/>
        <v>63</v>
      </c>
      <c r="G1408" s="24">
        <v>632</v>
      </c>
      <c r="H1408" s="24" t="s">
        <v>510</v>
      </c>
      <c r="I1408" s="25">
        <v>40000</v>
      </c>
      <c r="J1408" s="25">
        <v>3049583.28</v>
      </c>
      <c r="K1408" s="25">
        <v>3089583.28</v>
      </c>
      <c r="L1408" s="25">
        <v>2965762.98</v>
      </c>
      <c r="M1408" s="25">
        <v>2965762.98</v>
      </c>
      <c r="N1408" s="25">
        <v>2398480.08</v>
      </c>
      <c r="O1408" s="25">
        <v>2398480.08</v>
      </c>
    </row>
    <row r="1409" spans="1:15" x14ac:dyDescent="0.25">
      <c r="A1409" s="34" t="str">
        <f>MID(Tabla1[[#This Row],[Org 2]],1,2)</f>
        <v>09</v>
      </c>
      <c r="B1409" s="23" t="s">
        <v>162</v>
      </c>
      <c r="C1409" s="23" t="s">
        <v>144</v>
      </c>
      <c r="D1409" s="35" t="str">
        <f>VLOOKUP(Tabla1[[#This Row],[Prog.]],Hoja2!B:C,2,FALSE)</f>
        <v>Turismo</v>
      </c>
      <c r="E1409" s="16" t="str">
        <f t="shared" si="46"/>
        <v>6</v>
      </c>
      <c r="F1409" s="16" t="str">
        <f t="shared" si="47"/>
        <v>63</v>
      </c>
      <c r="G1409" s="24">
        <v>635</v>
      </c>
      <c r="H1409" s="24" t="s">
        <v>479</v>
      </c>
      <c r="I1409" s="25">
        <v>0</v>
      </c>
      <c r="J1409" s="25">
        <v>116815</v>
      </c>
      <c r="K1409" s="25">
        <v>116815</v>
      </c>
      <c r="L1409" s="25">
        <v>0</v>
      </c>
      <c r="M1409" s="25">
        <v>0</v>
      </c>
      <c r="N1409" s="25">
        <v>0</v>
      </c>
      <c r="O1409" s="25">
        <v>0</v>
      </c>
    </row>
    <row r="1410" spans="1:15" x14ac:dyDescent="0.25">
      <c r="A1410" s="34" t="str">
        <f>MID(Tabla1[[#This Row],[Org 2]],1,2)</f>
        <v>09</v>
      </c>
      <c r="B1410" s="23" t="s">
        <v>162</v>
      </c>
      <c r="C1410" s="23" t="s">
        <v>144</v>
      </c>
      <c r="D1410" s="35" t="str">
        <f>VLOOKUP(Tabla1[[#This Row],[Prog.]],Hoja2!B:C,2,FALSE)</f>
        <v>Turismo</v>
      </c>
      <c r="E1410" s="16" t="str">
        <f t="shared" si="46"/>
        <v>6</v>
      </c>
      <c r="F1410" s="16" t="str">
        <f t="shared" si="47"/>
        <v>64</v>
      </c>
      <c r="G1410" s="24">
        <v>640</v>
      </c>
      <c r="H1410" s="24" t="s">
        <v>498</v>
      </c>
      <c r="I1410" s="25">
        <v>451716</v>
      </c>
      <c r="J1410" s="25">
        <v>350214.23</v>
      </c>
      <c r="K1410" s="25">
        <v>801930.23</v>
      </c>
      <c r="L1410" s="25">
        <v>822365.16</v>
      </c>
      <c r="M1410" s="25">
        <v>816979.46</v>
      </c>
      <c r="N1410" s="25">
        <v>714420.4</v>
      </c>
      <c r="O1410" s="25">
        <v>714420.4</v>
      </c>
    </row>
    <row r="1411" spans="1:15" x14ac:dyDescent="0.25">
      <c r="A1411" s="34" t="str">
        <f>MID(Tabla1[[#This Row],[Org 2]],1,2)</f>
        <v>09</v>
      </c>
      <c r="B1411" s="23" t="s">
        <v>162</v>
      </c>
      <c r="C1411" s="23" t="s">
        <v>144</v>
      </c>
      <c r="D1411" s="35" t="str">
        <f>VLOOKUP(Tabla1[[#This Row],[Prog.]],Hoja2!B:C,2,FALSE)</f>
        <v>Turismo</v>
      </c>
      <c r="E1411" s="16" t="str">
        <f t="shared" si="46"/>
        <v>6</v>
      </c>
      <c r="F1411" s="16" t="str">
        <f t="shared" si="47"/>
        <v>64</v>
      </c>
      <c r="G1411" s="24">
        <v>641</v>
      </c>
      <c r="H1411" s="24" t="s">
        <v>554</v>
      </c>
      <c r="I1411" s="25">
        <v>634617</v>
      </c>
      <c r="J1411" s="25">
        <v>1642696.07</v>
      </c>
      <c r="K1411" s="25">
        <v>2277313.0699999998</v>
      </c>
      <c r="L1411" s="25">
        <v>2277312.14</v>
      </c>
      <c r="M1411" s="25">
        <v>2274904.36</v>
      </c>
      <c r="N1411" s="25">
        <v>1291947.54</v>
      </c>
      <c r="O1411" s="25">
        <v>1291947.54</v>
      </c>
    </row>
  </sheetData>
  <printOptions horizontalCentered="1"/>
  <pageMargins left="0.23622047244094491" right="0.74803149606299213" top="0.43307086614173229" bottom="0.59055118110236227" header="0" footer="0"/>
  <pageSetup paperSize="9" scale="75" orientation="landscape" r:id="rId1"/>
  <headerFooter alignWithMargins="0">
    <oddHeader>&amp;C&amp;UEJECUCIÓN DEL ESTADO DE GASTOS 31 DE AGOSTO DE 2026 DEL AYUNTAMIENTO DE VALLADOLID</oddHeader>
    <oddFooter>&amp;R&amp;P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H65"/>
  <sheetViews>
    <sheetView workbookViewId="0">
      <selection activeCell="B1" sqref="B1:B1048576"/>
    </sheetView>
  </sheetViews>
  <sheetFormatPr baseColWidth="10" defaultRowHeight="12.75" x14ac:dyDescent="0.2"/>
  <cols>
    <col min="1" max="1" width="50.28515625" bestFit="1" customWidth="1"/>
    <col min="2" max="2" width="4.85546875" style="8" bestFit="1" customWidth="1"/>
    <col min="3" max="3" width="82.5703125" bestFit="1" customWidth="1"/>
    <col min="7" max="7" width="4.85546875" style="8" bestFit="1" customWidth="1"/>
    <col min="8" max="8" width="82.5703125" bestFit="1" customWidth="1"/>
  </cols>
  <sheetData>
    <row r="1" spans="1:8" ht="15" x14ac:dyDescent="0.25">
      <c r="A1" s="2" t="s">
        <v>20</v>
      </c>
      <c r="B1" s="8" t="s">
        <v>121</v>
      </c>
      <c r="C1" t="s">
        <v>267</v>
      </c>
      <c r="G1" s="8">
        <v>4331</v>
      </c>
      <c r="H1" t="s">
        <v>265</v>
      </c>
    </row>
    <row r="2" spans="1:8" ht="15" x14ac:dyDescent="0.25">
      <c r="A2" s="2" t="s">
        <v>21</v>
      </c>
      <c r="B2" s="8" t="s">
        <v>90</v>
      </c>
      <c r="C2" t="s">
        <v>327</v>
      </c>
      <c r="G2" s="8">
        <v>9121</v>
      </c>
      <c r="H2" t="s">
        <v>209</v>
      </c>
    </row>
    <row r="3" spans="1:8" ht="15" x14ac:dyDescent="0.25">
      <c r="A3" s="2" t="s">
        <v>22</v>
      </c>
      <c r="B3" s="8" t="s">
        <v>91</v>
      </c>
      <c r="C3" t="s">
        <v>165</v>
      </c>
      <c r="G3" s="8">
        <v>9201</v>
      </c>
      <c r="H3" t="s">
        <v>210</v>
      </c>
    </row>
    <row r="4" spans="1:8" ht="15" x14ac:dyDescent="0.25">
      <c r="A4" s="2" t="s">
        <v>23</v>
      </c>
      <c r="B4" s="8" t="s">
        <v>92</v>
      </c>
      <c r="C4" t="s">
        <v>268</v>
      </c>
      <c r="G4" s="8">
        <v>9203</v>
      </c>
      <c r="H4" t="s">
        <v>211</v>
      </c>
    </row>
    <row r="5" spans="1:8" ht="15" x14ac:dyDescent="0.25">
      <c r="A5" s="2" t="s">
        <v>24</v>
      </c>
      <c r="B5" s="8" t="s">
        <v>93</v>
      </c>
      <c r="C5" t="s">
        <v>269</v>
      </c>
      <c r="G5" s="8">
        <v>9205</v>
      </c>
      <c r="H5" t="s">
        <v>212</v>
      </c>
    </row>
    <row r="6" spans="1:8" ht="15" x14ac:dyDescent="0.25">
      <c r="A6" s="2" t="s">
        <v>25</v>
      </c>
      <c r="B6" s="8" t="s">
        <v>94</v>
      </c>
      <c r="C6" t="s">
        <v>270</v>
      </c>
      <c r="G6" s="8">
        <v>9206</v>
      </c>
      <c r="H6" t="s">
        <v>213</v>
      </c>
    </row>
    <row r="7" spans="1:8" ht="15" x14ac:dyDescent="0.25">
      <c r="A7" s="2" t="s">
        <v>26</v>
      </c>
      <c r="B7" s="8" t="s">
        <v>95</v>
      </c>
      <c r="C7" t="s">
        <v>271</v>
      </c>
      <c r="G7" s="8">
        <v>9207</v>
      </c>
      <c r="H7" t="s">
        <v>214</v>
      </c>
    </row>
    <row r="8" spans="1:8" ht="15" x14ac:dyDescent="0.25">
      <c r="A8" s="2" t="s">
        <v>27</v>
      </c>
      <c r="B8" s="8" t="s">
        <v>96</v>
      </c>
      <c r="C8" t="s">
        <v>167</v>
      </c>
      <c r="G8" s="8">
        <v>9312</v>
      </c>
      <c r="H8" t="s">
        <v>215</v>
      </c>
    </row>
    <row r="9" spans="1:8" ht="15" x14ac:dyDescent="0.25">
      <c r="A9" s="2" t="s">
        <v>28</v>
      </c>
      <c r="B9" s="8" t="s">
        <v>98</v>
      </c>
      <c r="C9" t="s">
        <v>272</v>
      </c>
      <c r="G9" s="8">
        <v>1501</v>
      </c>
      <c r="H9" t="s">
        <v>216</v>
      </c>
    </row>
    <row r="10" spans="1:8" ht="15" x14ac:dyDescent="0.25">
      <c r="A10" s="2" t="s">
        <v>42</v>
      </c>
      <c r="B10" s="8" t="s">
        <v>99</v>
      </c>
      <c r="C10" t="s">
        <v>273</v>
      </c>
      <c r="G10" s="8">
        <v>1511</v>
      </c>
      <c r="H10" t="s">
        <v>217</v>
      </c>
    </row>
    <row r="11" spans="1:8" ht="15" x14ac:dyDescent="0.25">
      <c r="A11" s="2" t="s">
        <v>29</v>
      </c>
      <c r="B11" s="8" t="s">
        <v>138</v>
      </c>
      <c r="C11" t="s">
        <v>274</v>
      </c>
      <c r="G11" s="8">
        <v>1513</v>
      </c>
      <c r="H11" t="s">
        <v>266</v>
      </c>
    </row>
    <row r="12" spans="1:8" ht="15" x14ac:dyDescent="0.25">
      <c r="A12" s="2" t="s">
        <v>30</v>
      </c>
      <c r="B12" s="8" t="s">
        <v>100</v>
      </c>
      <c r="C12" t="s">
        <v>275</v>
      </c>
      <c r="G12" s="8">
        <v>9331</v>
      </c>
      <c r="H12" t="s">
        <v>218</v>
      </c>
    </row>
    <row r="13" spans="1:8" ht="15" x14ac:dyDescent="0.25">
      <c r="A13" s="2" t="s">
        <v>31</v>
      </c>
      <c r="B13" s="8" t="s">
        <v>101</v>
      </c>
      <c r="C13" t="s">
        <v>276</v>
      </c>
      <c r="G13" s="8">
        <v>9332</v>
      </c>
      <c r="H13" t="s">
        <v>219</v>
      </c>
    </row>
    <row r="14" spans="1:8" ht="15" x14ac:dyDescent="0.25">
      <c r="A14" s="2" t="s">
        <v>32</v>
      </c>
      <c r="B14" s="8" t="s">
        <v>103</v>
      </c>
      <c r="C14" t="s">
        <v>277</v>
      </c>
      <c r="G14" s="8">
        <v>3411</v>
      </c>
      <c r="H14" t="s">
        <v>220</v>
      </c>
    </row>
    <row r="15" spans="1:8" ht="15" x14ac:dyDescent="0.25">
      <c r="A15" s="2" t="s">
        <v>33</v>
      </c>
      <c r="B15" s="8" t="s">
        <v>104</v>
      </c>
      <c r="C15" t="s">
        <v>278</v>
      </c>
      <c r="G15" s="8">
        <v>9200</v>
      </c>
      <c r="H15" t="s">
        <v>221</v>
      </c>
    </row>
    <row r="16" spans="1:8" ht="15" x14ac:dyDescent="0.25">
      <c r="A16" s="2" t="s">
        <v>34</v>
      </c>
      <c r="B16" s="8" t="s">
        <v>105</v>
      </c>
      <c r="C16" t="s">
        <v>279</v>
      </c>
      <c r="G16" s="8">
        <v>9241</v>
      </c>
      <c r="H16" t="s">
        <v>222</v>
      </c>
    </row>
    <row r="17" spans="1:8" ht="15" x14ac:dyDescent="0.25">
      <c r="A17" s="2" t="s">
        <v>35</v>
      </c>
      <c r="B17" s="8" t="s">
        <v>107</v>
      </c>
      <c r="C17" t="s">
        <v>280</v>
      </c>
      <c r="G17" s="8" t="s">
        <v>107</v>
      </c>
      <c r="H17" t="s">
        <v>223</v>
      </c>
    </row>
    <row r="18" spans="1:8" ht="15" x14ac:dyDescent="0.25">
      <c r="A18" s="2" t="s">
        <v>36</v>
      </c>
      <c r="B18" s="8" t="s">
        <v>108</v>
      </c>
      <c r="C18" t="s">
        <v>281</v>
      </c>
      <c r="G18" s="8">
        <v>3121</v>
      </c>
      <c r="H18" t="s">
        <v>224</v>
      </c>
    </row>
    <row r="19" spans="1:8" ht="15" x14ac:dyDescent="0.25">
      <c r="A19" s="2" t="s">
        <v>37</v>
      </c>
      <c r="B19" s="8" t="s">
        <v>109</v>
      </c>
      <c r="C19" t="s">
        <v>282</v>
      </c>
      <c r="G19" s="8">
        <v>9202</v>
      </c>
      <c r="H19" t="s">
        <v>225</v>
      </c>
    </row>
    <row r="20" spans="1:8" ht="15" x14ac:dyDescent="0.25">
      <c r="A20" s="2" t="s">
        <v>38</v>
      </c>
      <c r="B20" s="8" t="s">
        <v>110</v>
      </c>
      <c r="C20" t="s">
        <v>283</v>
      </c>
      <c r="G20" s="8">
        <v>9204</v>
      </c>
      <c r="H20" t="s">
        <v>226</v>
      </c>
    </row>
    <row r="21" spans="1:8" ht="15" x14ac:dyDescent="0.25">
      <c r="A21" s="2" t="s">
        <v>39</v>
      </c>
      <c r="B21" s="8" t="s">
        <v>111</v>
      </c>
      <c r="C21" t="s">
        <v>284</v>
      </c>
      <c r="G21" s="8">
        <v>9209</v>
      </c>
      <c r="H21" t="s">
        <v>227</v>
      </c>
    </row>
    <row r="22" spans="1:8" ht="15" x14ac:dyDescent="0.25">
      <c r="A22" s="2" t="s">
        <v>40</v>
      </c>
      <c r="B22" s="8" t="s">
        <v>112</v>
      </c>
      <c r="C22" t="s">
        <v>285</v>
      </c>
      <c r="G22" s="8">
        <v>9231</v>
      </c>
      <c r="H22" t="s">
        <v>228</v>
      </c>
    </row>
    <row r="23" spans="1:8" ht="15" x14ac:dyDescent="0.25">
      <c r="A23" s="2" t="s">
        <v>41</v>
      </c>
      <c r="B23" s="8" t="s">
        <v>113</v>
      </c>
      <c r="C23" t="s">
        <v>286</v>
      </c>
      <c r="G23" s="8">
        <v>9291</v>
      </c>
      <c r="H23" t="s">
        <v>229</v>
      </c>
    </row>
    <row r="24" spans="1:8" ht="15" x14ac:dyDescent="0.25">
      <c r="A24" s="2" t="s">
        <v>43</v>
      </c>
      <c r="B24" s="8" t="s">
        <v>114</v>
      </c>
      <c r="C24" t="s">
        <v>287</v>
      </c>
      <c r="G24" s="8">
        <v>9311</v>
      </c>
      <c r="H24" t="s">
        <v>230</v>
      </c>
    </row>
    <row r="25" spans="1:8" ht="15" x14ac:dyDescent="0.25">
      <c r="A25" s="2" t="s">
        <v>44</v>
      </c>
      <c r="B25" s="8" t="s">
        <v>115</v>
      </c>
      <c r="C25" t="s">
        <v>288</v>
      </c>
      <c r="G25" s="8">
        <v>9321</v>
      </c>
      <c r="H25" t="s">
        <v>231</v>
      </c>
    </row>
    <row r="26" spans="1:8" ht="15" x14ac:dyDescent="0.25">
      <c r="A26" s="7" t="s">
        <v>88</v>
      </c>
      <c r="B26" s="8" t="s">
        <v>116</v>
      </c>
      <c r="C26" t="s">
        <v>289</v>
      </c>
      <c r="G26" s="8">
        <v>9341</v>
      </c>
      <c r="H26" t="s">
        <v>232</v>
      </c>
    </row>
    <row r="27" spans="1:8" ht="15" x14ac:dyDescent="0.25">
      <c r="A27" s="2" t="s">
        <v>45</v>
      </c>
      <c r="B27" s="8" t="s">
        <v>118</v>
      </c>
      <c r="C27" t="s">
        <v>290</v>
      </c>
      <c r="G27" s="8">
        <v>4301</v>
      </c>
      <c r="H27" t="s">
        <v>233</v>
      </c>
    </row>
    <row r="28" spans="1:8" ht="15" x14ac:dyDescent="0.25">
      <c r="A28" s="2" t="s">
        <v>46</v>
      </c>
      <c r="B28" s="8" t="s">
        <v>119</v>
      </c>
      <c r="C28" t="s">
        <v>175</v>
      </c>
      <c r="G28" s="8">
        <v>4312</v>
      </c>
      <c r="H28" t="s">
        <v>234</v>
      </c>
    </row>
    <row r="29" spans="1:8" ht="15" x14ac:dyDescent="0.25">
      <c r="A29" s="2" t="s">
        <v>47</v>
      </c>
      <c r="B29" s="8" t="s">
        <v>120</v>
      </c>
      <c r="C29" t="s">
        <v>84</v>
      </c>
      <c r="G29" s="8">
        <v>4314</v>
      </c>
      <c r="H29" t="s">
        <v>235</v>
      </c>
    </row>
    <row r="30" spans="1:8" ht="15" x14ac:dyDescent="0.25">
      <c r="A30" s="9" t="s">
        <v>337</v>
      </c>
      <c r="B30" s="8" t="s">
        <v>125</v>
      </c>
      <c r="C30" t="s">
        <v>291</v>
      </c>
      <c r="G30" s="8">
        <v>3202</v>
      </c>
      <c r="H30" t="s">
        <v>236</v>
      </c>
    </row>
    <row r="31" spans="1:8" ht="15" x14ac:dyDescent="0.25">
      <c r="A31" s="2" t="s">
        <v>48</v>
      </c>
      <c r="B31" s="8" t="s">
        <v>126</v>
      </c>
      <c r="C31" t="s">
        <v>292</v>
      </c>
      <c r="G31" s="8">
        <v>3231</v>
      </c>
      <c r="H31" t="s">
        <v>237</v>
      </c>
    </row>
    <row r="32" spans="1:8" ht="15" x14ac:dyDescent="0.25">
      <c r="A32" s="2" t="s">
        <v>49</v>
      </c>
      <c r="B32" s="8" t="s">
        <v>127</v>
      </c>
      <c r="C32" t="s">
        <v>293</v>
      </c>
      <c r="G32" s="8">
        <v>3232</v>
      </c>
      <c r="H32" t="s">
        <v>238</v>
      </c>
    </row>
    <row r="33" spans="1:8" ht="15" x14ac:dyDescent="0.25">
      <c r="A33" s="2" t="s">
        <v>50</v>
      </c>
      <c r="B33" s="8" t="s">
        <v>128</v>
      </c>
      <c r="C33" t="s">
        <v>294</v>
      </c>
      <c r="G33" s="8">
        <v>3261</v>
      </c>
      <c r="H33" t="s">
        <v>239</v>
      </c>
    </row>
    <row r="34" spans="1:8" ht="15" x14ac:dyDescent="0.25">
      <c r="A34" s="2" t="s">
        <v>51</v>
      </c>
      <c r="B34" s="8" t="s">
        <v>129</v>
      </c>
      <c r="C34" t="s">
        <v>295</v>
      </c>
      <c r="G34" s="8">
        <v>3321</v>
      </c>
      <c r="H34" t="s">
        <v>240</v>
      </c>
    </row>
    <row r="35" spans="1:8" ht="15" x14ac:dyDescent="0.25">
      <c r="A35" s="2" t="s">
        <v>52</v>
      </c>
      <c r="B35" s="8" t="s">
        <v>143</v>
      </c>
      <c r="C35" t="s">
        <v>296</v>
      </c>
      <c r="G35" s="8">
        <v>3341</v>
      </c>
      <c r="H35" t="s">
        <v>264</v>
      </c>
    </row>
    <row r="36" spans="1:8" ht="15" x14ac:dyDescent="0.25">
      <c r="A36" s="2" t="s">
        <v>53</v>
      </c>
      <c r="B36" s="8" t="s">
        <v>131</v>
      </c>
      <c r="C36" t="s">
        <v>297</v>
      </c>
      <c r="G36" s="8">
        <v>1623</v>
      </c>
      <c r="H36" t="s">
        <v>241</v>
      </c>
    </row>
    <row r="37" spans="1:8" ht="15" x14ac:dyDescent="0.25">
      <c r="A37" s="2" t="s">
        <v>54</v>
      </c>
      <c r="B37" s="8" t="s">
        <v>132</v>
      </c>
      <c r="C37" t="s">
        <v>298</v>
      </c>
      <c r="G37" s="8">
        <v>1701</v>
      </c>
      <c r="H37" t="s">
        <v>242</v>
      </c>
    </row>
    <row r="38" spans="1:8" ht="15" x14ac:dyDescent="0.25">
      <c r="A38" s="2" t="s">
        <v>55</v>
      </c>
      <c r="B38" s="8" t="s">
        <v>133</v>
      </c>
      <c r="C38" t="s">
        <v>299</v>
      </c>
      <c r="G38" s="8">
        <v>1711</v>
      </c>
      <c r="H38" t="s">
        <v>243</v>
      </c>
    </row>
    <row r="39" spans="1:8" ht="15" x14ac:dyDescent="0.25">
      <c r="A39" s="2" t="s">
        <v>56</v>
      </c>
      <c r="B39" s="8" t="s">
        <v>134</v>
      </c>
      <c r="C39" t="s">
        <v>300</v>
      </c>
      <c r="G39" s="8">
        <v>1721</v>
      </c>
      <c r="H39" t="s">
        <v>244</v>
      </c>
    </row>
    <row r="40" spans="1:8" ht="15" x14ac:dyDescent="0.25">
      <c r="A40" s="2" t="s">
        <v>57</v>
      </c>
      <c r="B40" s="8" t="s">
        <v>136</v>
      </c>
      <c r="C40" t="s">
        <v>301</v>
      </c>
      <c r="G40" s="8">
        <v>1301</v>
      </c>
      <c r="H40" t="s">
        <v>245</v>
      </c>
    </row>
    <row r="41" spans="1:8" ht="15" x14ac:dyDescent="0.25">
      <c r="A41" s="2" t="s">
        <v>58</v>
      </c>
      <c r="B41" s="8" t="s">
        <v>137</v>
      </c>
      <c r="C41" t="s">
        <v>190</v>
      </c>
      <c r="G41" s="8">
        <v>1341</v>
      </c>
      <c r="H41" t="s">
        <v>246</v>
      </c>
    </row>
    <row r="42" spans="1:8" ht="15" x14ac:dyDescent="0.25">
      <c r="A42" s="2" t="s">
        <v>59</v>
      </c>
      <c r="B42" s="8" t="s">
        <v>139</v>
      </c>
      <c r="C42" t="s">
        <v>302</v>
      </c>
      <c r="G42" s="8">
        <v>1532</v>
      </c>
      <c r="H42" t="s">
        <v>247</v>
      </c>
    </row>
    <row r="43" spans="1:8" ht="15" x14ac:dyDescent="0.25">
      <c r="A43" s="2" t="s">
        <v>60</v>
      </c>
      <c r="B43" s="8" t="s">
        <v>140</v>
      </c>
      <c r="C43" t="s">
        <v>303</v>
      </c>
      <c r="G43" s="8">
        <v>1651</v>
      </c>
      <c r="H43" t="s">
        <v>248</v>
      </c>
    </row>
    <row r="44" spans="1:8" ht="15" x14ac:dyDescent="0.25">
      <c r="A44" s="2" t="s">
        <v>61</v>
      </c>
      <c r="B44" s="8" t="s">
        <v>141</v>
      </c>
      <c r="C44" t="s">
        <v>304</v>
      </c>
      <c r="G44" s="8">
        <v>4411</v>
      </c>
      <c r="H44" t="s">
        <v>249</v>
      </c>
    </row>
    <row r="45" spans="1:8" ht="15" x14ac:dyDescent="0.25">
      <c r="A45" s="2" t="s">
        <v>62</v>
      </c>
      <c r="B45" s="8" t="s">
        <v>206</v>
      </c>
      <c r="C45" t="s">
        <v>315</v>
      </c>
      <c r="G45" s="8">
        <v>4322</v>
      </c>
      <c r="H45" t="s">
        <v>250</v>
      </c>
    </row>
    <row r="46" spans="1:8" ht="15" x14ac:dyDescent="0.25">
      <c r="A46" s="2" t="s">
        <v>63</v>
      </c>
      <c r="B46" s="8" t="s">
        <v>144</v>
      </c>
      <c r="C46" t="s">
        <v>195</v>
      </c>
      <c r="G46" s="8">
        <v>4321</v>
      </c>
      <c r="H46" t="s">
        <v>251</v>
      </c>
    </row>
    <row r="47" spans="1:8" ht="15" x14ac:dyDescent="0.25">
      <c r="A47" s="2" t="s">
        <v>64</v>
      </c>
      <c r="B47" s="8" t="s">
        <v>146</v>
      </c>
      <c r="C47" t="s">
        <v>316</v>
      </c>
      <c r="G47" s="8">
        <v>2311</v>
      </c>
      <c r="H47" t="s">
        <v>262</v>
      </c>
    </row>
    <row r="48" spans="1:8" ht="15" x14ac:dyDescent="0.25">
      <c r="A48" s="2" t="s">
        <v>65</v>
      </c>
      <c r="B48" s="8" t="s">
        <v>147</v>
      </c>
      <c r="C48" t="s">
        <v>317</v>
      </c>
      <c r="G48" s="8">
        <v>2312</v>
      </c>
      <c r="H48" t="s">
        <v>252</v>
      </c>
    </row>
    <row r="49" spans="1:8" ht="15" x14ac:dyDescent="0.25">
      <c r="A49" s="2" t="s">
        <v>66</v>
      </c>
      <c r="B49" s="8" t="s">
        <v>148</v>
      </c>
      <c r="C49" t="s">
        <v>328</v>
      </c>
      <c r="G49" s="8">
        <v>2313</v>
      </c>
      <c r="H49" t="s">
        <v>253</v>
      </c>
    </row>
    <row r="50" spans="1:8" ht="15" x14ac:dyDescent="0.25">
      <c r="A50" s="2" t="s">
        <v>67</v>
      </c>
      <c r="B50" s="8" t="s">
        <v>123</v>
      </c>
      <c r="C50" t="s">
        <v>318</v>
      </c>
      <c r="G50" s="8">
        <v>2314</v>
      </c>
      <c r="H50" t="s">
        <v>263</v>
      </c>
    </row>
    <row r="51" spans="1:8" ht="15" x14ac:dyDescent="0.25">
      <c r="A51" s="2" t="s">
        <v>68</v>
      </c>
      <c r="B51" s="8" t="s">
        <v>124</v>
      </c>
      <c r="C51" t="s">
        <v>338</v>
      </c>
      <c r="G51" s="8">
        <v>2315</v>
      </c>
      <c r="H51" t="s">
        <v>339</v>
      </c>
    </row>
    <row r="52" spans="1:8" ht="15" x14ac:dyDescent="0.25">
      <c r="A52" s="2" t="s">
        <v>69</v>
      </c>
      <c r="B52" s="8" t="s">
        <v>149</v>
      </c>
      <c r="C52" t="s">
        <v>319</v>
      </c>
      <c r="G52" s="8">
        <v>2412</v>
      </c>
      <c r="H52" t="s">
        <v>254</v>
      </c>
    </row>
    <row r="53" spans="1:8" ht="15" x14ac:dyDescent="0.25">
      <c r="A53" s="2" t="s">
        <v>70</v>
      </c>
      <c r="B53" s="8" t="s">
        <v>151</v>
      </c>
      <c r="C53" t="s">
        <v>320</v>
      </c>
      <c r="G53" s="8">
        <v>1302</v>
      </c>
      <c r="H53" t="s">
        <v>255</v>
      </c>
    </row>
    <row r="54" spans="1:8" ht="15" x14ac:dyDescent="0.25">
      <c r="A54" s="2" t="s">
        <v>71</v>
      </c>
      <c r="B54" s="8" t="s">
        <v>152</v>
      </c>
      <c r="C54" t="s">
        <v>321</v>
      </c>
      <c r="G54" s="8">
        <v>1321</v>
      </c>
      <c r="H54" t="s">
        <v>256</v>
      </c>
    </row>
    <row r="55" spans="1:8" ht="15" x14ac:dyDescent="0.25">
      <c r="A55" s="2" t="s">
        <v>72</v>
      </c>
      <c r="B55" s="8" t="s">
        <v>153</v>
      </c>
      <c r="C55" t="s">
        <v>322</v>
      </c>
      <c r="G55" s="8">
        <v>1351</v>
      </c>
      <c r="H55" t="s">
        <v>257</v>
      </c>
    </row>
    <row r="56" spans="1:8" ht="15" x14ac:dyDescent="0.25">
      <c r="A56" s="2" t="s">
        <v>73</v>
      </c>
      <c r="B56" s="8" t="s">
        <v>154</v>
      </c>
      <c r="C56" t="s">
        <v>323</v>
      </c>
      <c r="G56" s="8">
        <v>1361</v>
      </c>
      <c r="H56" t="s">
        <v>258</v>
      </c>
    </row>
    <row r="57" spans="1:8" ht="15" x14ac:dyDescent="0.25">
      <c r="A57" s="2" t="s">
        <v>74</v>
      </c>
      <c r="B57" s="8" t="s">
        <v>155</v>
      </c>
      <c r="C57" t="s">
        <v>324</v>
      </c>
      <c r="G57" s="8">
        <v>1621</v>
      </c>
      <c r="H57" t="s">
        <v>259</v>
      </c>
    </row>
    <row r="58" spans="1:8" ht="15" x14ac:dyDescent="0.25">
      <c r="A58" s="2" t="s">
        <v>75</v>
      </c>
      <c r="B58" s="8" t="s">
        <v>156</v>
      </c>
      <c r="C58" t="s">
        <v>325</v>
      </c>
      <c r="G58" s="8">
        <v>1631</v>
      </c>
      <c r="H58" t="s">
        <v>260</v>
      </c>
    </row>
    <row r="59" spans="1:8" ht="15" x14ac:dyDescent="0.25">
      <c r="A59" s="2" t="s">
        <v>76</v>
      </c>
      <c r="B59" s="8" t="s">
        <v>157</v>
      </c>
      <c r="C59" t="s">
        <v>326</v>
      </c>
      <c r="G59" s="8">
        <v>3111</v>
      </c>
      <c r="H59" t="s">
        <v>261</v>
      </c>
    </row>
    <row r="60" spans="1:8" ht="15" x14ac:dyDescent="0.25">
      <c r="A60" s="2" t="s">
        <v>77</v>
      </c>
    </row>
    <row r="61" spans="1:8" ht="15" x14ac:dyDescent="0.25">
      <c r="A61" s="5" t="s">
        <v>80</v>
      </c>
    </row>
    <row r="62" spans="1:8" ht="15" x14ac:dyDescent="0.25">
      <c r="A62" s="5" t="s">
        <v>81</v>
      </c>
    </row>
    <row r="63" spans="1:8" ht="15" x14ac:dyDescent="0.25">
      <c r="A63" s="5" t="s">
        <v>82</v>
      </c>
    </row>
    <row r="64" spans="1:8" ht="15" x14ac:dyDescent="0.25">
      <c r="A64" s="6" t="s">
        <v>83</v>
      </c>
    </row>
    <row r="65" spans="1:1" ht="15" x14ac:dyDescent="0.25">
      <c r="A65" s="6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TABLA DINAMICA 31-08-2026</vt:lpstr>
      <vt:lpstr>Ejecución 31-08-2026</vt:lpstr>
      <vt:lpstr>Hoja2</vt:lpstr>
      <vt:lpstr>'TABLA DINAMICA 31-08-2026'!Títulos_a_imprimir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2026-09-03T11:11:25Z</cp:lastPrinted>
  <dcterms:created xsi:type="dcterms:W3CDTF">2016-04-19T12:18:23Z</dcterms:created>
  <dcterms:modified xsi:type="dcterms:W3CDTF">2026-09-03T11:19:36Z</dcterms:modified>
</cp:coreProperties>
</file>