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3\FMC\CUARTO TRIMESTRE\"/>
    </mc:Choice>
  </mc:AlternateContent>
  <xr:revisionPtr revIDLastSave="0" documentId="13_ncr:1_{1AA226DB-CFCD-4315-860E-01BF4CB5A68C}" xr6:coauthVersionLast="36" xr6:coauthVersionMax="36" xr10:uidLastSave="{00000000-0000-0000-0000-000000000000}"/>
  <bookViews>
    <workbookView xWindow="0" yWindow="30" windowWidth="7485" windowHeight="4140" xr2:uid="{00000000-000D-0000-FFFF-FFFF00000000}"/>
  </bookViews>
  <sheets>
    <sheet name="Ejecución ingresos 4º trimes 23" sheetId="1" r:id="rId1"/>
  </sheets>
  <calcPr calcId="191029"/>
</workbook>
</file>

<file path=xl/calcChain.xml><?xml version="1.0" encoding="utf-8"?>
<calcChain xmlns="http://schemas.openxmlformats.org/spreadsheetml/2006/main">
  <c r="M65" i="1" l="1"/>
  <c r="M66" i="1"/>
  <c r="M67" i="1"/>
  <c r="M68" i="1"/>
  <c r="M69" i="1"/>
  <c r="M70" i="1"/>
  <c r="M71" i="1"/>
  <c r="K64" i="1"/>
  <c r="K65" i="1"/>
  <c r="K66" i="1"/>
  <c r="K67" i="1"/>
  <c r="K68" i="1"/>
  <c r="K69" i="1"/>
  <c r="K70" i="1"/>
  <c r="K71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H77" i="1" l="1"/>
  <c r="I77" i="1"/>
  <c r="J77" i="1"/>
  <c r="L77" i="1"/>
  <c r="M75" i="1"/>
  <c r="M76" i="1"/>
  <c r="K75" i="1"/>
  <c r="K76" i="1"/>
  <c r="G75" i="1"/>
  <c r="G76" i="1"/>
  <c r="G74" i="1"/>
  <c r="D77" i="1"/>
  <c r="E77" i="1"/>
  <c r="F77" i="1"/>
  <c r="C77" i="1"/>
  <c r="G77" i="1" s="1"/>
  <c r="C72" i="1"/>
  <c r="D72" i="1"/>
  <c r="E72" i="1"/>
  <c r="F72" i="1"/>
  <c r="H72" i="1"/>
  <c r="I72" i="1"/>
  <c r="J72" i="1"/>
  <c r="L72" i="1"/>
  <c r="M80" i="1" l="1"/>
  <c r="M81" i="1"/>
  <c r="M82" i="1"/>
  <c r="M83" i="1"/>
  <c r="K80" i="1"/>
  <c r="K81" i="1"/>
  <c r="K82" i="1"/>
  <c r="K83" i="1"/>
  <c r="M60" i="1"/>
  <c r="M61" i="1"/>
  <c r="M62" i="1"/>
  <c r="M63" i="1"/>
  <c r="M64" i="1"/>
  <c r="K53" i="1"/>
  <c r="K54" i="1"/>
  <c r="K55" i="1"/>
  <c r="K56" i="1"/>
  <c r="K57" i="1"/>
  <c r="K58" i="1"/>
  <c r="K59" i="1"/>
  <c r="K60" i="1"/>
  <c r="K61" i="1"/>
  <c r="K62" i="1"/>
  <c r="K63" i="1"/>
  <c r="G56" i="1"/>
  <c r="G57" i="1"/>
  <c r="K79" i="1" l="1"/>
  <c r="M79" i="1"/>
  <c r="K77" i="1" l="1"/>
  <c r="M74" i="1"/>
  <c r="M77" i="1" s="1"/>
  <c r="K74" i="1"/>
  <c r="M56" i="1" l="1"/>
  <c r="M57" i="1"/>
  <c r="M58" i="1"/>
  <c r="M59" i="1"/>
  <c r="G54" i="1" l="1"/>
  <c r="G55" i="1"/>
  <c r="M52" i="1" l="1"/>
  <c r="M53" i="1"/>
  <c r="M54" i="1"/>
  <c r="M55" i="1"/>
  <c r="K52" i="1"/>
  <c r="G50" i="1"/>
  <c r="G51" i="1"/>
  <c r="G52" i="1"/>
  <c r="G53" i="1"/>
  <c r="M46" i="1" l="1"/>
  <c r="M47" i="1"/>
  <c r="M48" i="1"/>
  <c r="M49" i="1"/>
  <c r="M50" i="1"/>
  <c r="M51" i="1"/>
  <c r="K47" i="1"/>
  <c r="K48" i="1"/>
  <c r="K49" i="1"/>
  <c r="K50" i="1"/>
  <c r="K51" i="1"/>
  <c r="G45" i="1"/>
  <c r="G46" i="1"/>
  <c r="G47" i="1"/>
  <c r="G48" i="1"/>
  <c r="G49" i="1"/>
  <c r="M34" i="1" l="1"/>
  <c r="M35" i="1"/>
  <c r="M36" i="1"/>
  <c r="M37" i="1"/>
  <c r="M38" i="1"/>
  <c r="M39" i="1"/>
  <c r="M40" i="1"/>
  <c r="M41" i="1"/>
  <c r="M42" i="1"/>
  <c r="M43" i="1"/>
  <c r="M44" i="1"/>
  <c r="M45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C84" i="1"/>
  <c r="D84" i="1"/>
  <c r="D86" i="1" s="1"/>
  <c r="E84" i="1"/>
  <c r="F84" i="1"/>
  <c r="F86" i="1" s="1"/>
  <c r="G7" i="1"/>
  <c r="E86" i="1" l="1"/>
  <c r="C86" i="1"/>
  <c r="G72" i="1"/>
  <c r="M29" i="1"/>
  <c r="M30" i="1"/>
  <c r="M31" i="1"/>
  <c r="M32" i="1"/>
  <c r="M33" i="1"/>
  <c r="K7" i="1"/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84" i="1" l="1"/>
  <c r="L84" i="1"/>
  <c r="I84" i="1"/>
  <c r="J84" i="1"/>
  <c r="K84" i="1" s="1"/>
  <c r="H84" i="1"/>
  <c r="L86" i="1" l="1"/>
  <c r="I86" i="1"/>
  <c r="J86" i="1"/>
  <c r="H86" i="1"/>
  <c r="K72" i="1" l="1"/>
  <c r="G86" i="1"/>
  <c r="M7" i="1"/>
  <c r="M72" i="1" s="1"/>
  <c r="M86" i="1" s="1"/>
  <c r="K86" i="1" l="1"/>
  <c r="G84" i="1"/>
</calcChain>
</file>

<file path=xl/sharedStrings.xml><?xml version="1.0" encoding="utf-8"?>
<sst xmlns="http://schemas.openxmlformats.org/spreadsheetml/2006/main" count="94" uniqueCount="94">
  <si>
    <t>Fundación Municipal de Cultura</t>
  </si>
  <si>
    <t>PRESUPUESTO DE INGRESOS</t>
  </si>
  <si>
    <t>Clasificación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</si>
  <si>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</si>
  <si>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</si>
  <si>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</si>
  <si>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</si>
  <si>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</si>
  <si>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</si>
  <si>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</si>
  <si>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</si>
  <si>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</si>
  <si>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</si>
  <si>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</si>
  <si>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</si>
  <si>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Denominación</t>
  </si>
  <si>
    <t>Total operaciones corrientes</t>
  </si>
  <si>
    <t>TOTALES</t>
  </si>
  <si>
    <t>Total de operaciones de capital</t>
  </si>
  <si>
    <t>Total de operaciones financieras</t>
  </si>
  <si>
    <t>Entradas a museos, exposiciones, espectáculos.</t>
  </si>
  <si>
    <t>Venta de entradas LAVA</t>
  </si>
  <si>
    <t>Venta de entradas Teatro Calderón</t>
  </si>
  <si>
    <t>Venta de entradas SEMINCI</t>
  </si>
  <si>
    <t>Venta de entradas PLANETARIO MUSEO DE LA CIENCIA</t>
  </si>
  <si>
    <t>Venta de entradas EXPOSICIONES MUSEO DE LA CIENCIA</t>
  </si>
  <si>
    <t>Venta de entradas CINE DE VERANO - SAN BENITO</t>
  </si>
  <si>
    <t>Venta de entradas MUSEO CASA COLON</t>
  </si>
  <si>
    <t>Venta de entradas CASA ZORRILLA</t>
  </si>
  <si>
    <t>Otros precios públicos.</t>
  </si>
  <si>
    <t>Matrículas e Inscripciones TALLERES INFANTILES FMC</t>
  </si>
  <si>
    <t>Talleres SEMINCI CAMPUS</t>
  </si>
  <si>
    <t>Talleres MUSEO DE LA CIENCIA</t>
  </si>
  <si>
    <t>Talleres MUSEO PATIO HERRERIANO</t>
  </si>
  <si>
    <t>Talleres TEATRO CALDERON</t>
  </si>
  <si>
    <t>Ventas</t>
  </si>
  <si>
    <t>Venta de publicaciones SEMINCI</t>
  </si>
  <si>
    <t>Venta de otros bienes SEMINCI</t>
  </si>
  <si>
    <t>Venta de publicaciones MUSEO DE LA CIENCIA</t>
  </si>
  <si>
    <t>Venta de otros bienes MUSEO DE LA CIENCIA</t>
  </si>
  <si>
    <t>Venta de publicaciones MUSEO PATIO HERRERIANO</t>
  </si>
  <si>
    <t>Venta de otros bienes MUSEO PATIO HERRERIANO</t>
  </si>
  <si>
    <t>Venta de otros bienes MUSEO CASA COLON</t>
  </si>
  <si>
    <t>Otros reintegros de operaciones corrientes.</t>
  </si>
  <si>
    <t>Otros ingresos diversos.</t>
  </si>
  <si>
    <t>Otros ingresos diversos FMC</t>
  </si>
  <si>
    <t>De la Administración General de la Entidad Local.</t>
  </si>
  <si>
    <t>Aportación ordinaria del Ayuntamiento de Valladolid</t>
  </si>
  <si>
    <t>De la Administración General del Estado.</t>
  </si>
  <si>
    <t>Subvención del Ministerio de Cultura</t>
  </si>
  <si>
    <t>De la Administración General de las Comunidades Autónomas.</t>
  </si>
  <si>
    <t>Subvenciones Junta de Castilla y León</t>
  </si>
  <si>
    <t>De Diputaciones, Consejos o Cabildos.</t>
  </si>
  <si>
    <t>Subvenciones de la Diputación Provincial de Valladolid</t>
  </si>
  <si>
    <t>De Empresas privadas.</t>
  </si>
  <si>
    <t>Convenios de MECENAZGO de empresas privadas con la FMC</t>
  </si>
  <si>
    <t>Convenios de MECENAZGO de empresas privadas con SEMINCI</t>
  </si>
  <si>
    <t>Convenios de MECENAZGO de empresas privadas MUSEO CIENCIA</t>
  </si>
  <si>
    <t>Convenios de MECENAZGO de empresas privadas PATIO HERRERIANO</t>
  </si>
  <si>
    <t>De familias e instituciones sin fines de lucro.</t>
  </si>
  <si>
    <t>Donaciones Amigos de los Museos ""otros FMC""</t>
  </si>
  <si>
    <t>Donaciones ""Amigos del Museo Patio Herreriano""</t>
  </si>
  <si>
    <t>Donaciones ""Amigos del Museo de la Ciencia""</t>
  </si>
  <si>
    <t>De concesiones admtivas con contraprestación periódica</t>
  </si>
  <si>
    <t>Concesiones admtivas contrap. periódica (ALQUILE GASTROLAVA)</t>
  </si>
  <si>
    <t>Concesiones admtivas contrap. periódica (CAFE.MUSEO CIENCIA)</t>
  </si>
  <si>
    <t>Concesiones admtivas contrap. periódica(REST.PATIO HERRERIA)</t>
  </si>
  <si>
    <t>Otras concesiones y aprovechamientos.</t>
  </si>
  <si>
    <t>Alquileres y Servicios OTROS</t>
  </si>
  <si>
    <t>Alquileres y Servicios SEMINCI</t>
  </si>
  <si>
    <t>Alquileres y servicios espacios LAVA</t>
  </si>
  <si>
    <t>Alquileres Sala FRANCISCO DE COSIO - FMC</t>
  </si>
  <si>
    <t>Alquileres y servicios espacios TEATRO CALDERON</t>
  </si>
  <si>
    <t>Alquileres y servicios espacios MUSEO DE LA CIENCIA</t>
  </si>
  <si>
    <t>Alquileres y servicios espacios PATIO HERRERIANO</t>
  </si>
  <si>
    <t>Otros ingresos patrimoniales.</t>
  </si>
  <si>
    <t>Ingresos por Convenios de Patrocinio Publicitario FMC</t>
  </si>
  <si>
    <t>Ingresos por Convenios de Patrocinio Publicitario SEMINCI</t>
  </si>
  <si>
    <t>Ingresos por publicidad SEMINCI</t>
  </si>
  <si>
    <t>Convenios Patrocinio Publicitario MUSEO DE LA CIENCIA</t>
  </si>
  <si>
    <t>Convenios Patrocinio Publicitario TEATRO CALDERON</t>
  </si>
  <si>
    <t>Convenios Patrocinio Publicitario MUSEO PATIO HERRERIANO</t>
  </si>
  <si>
    <t>Aportación de capital del Ayuntamiento de Valladolid</t>
  </si>
  <si>
    <t>Reintegros de préstamos de fuera del sector público a c/p</t>
  </si>
  <si>
    <t>Reintegro de anuncios por cuenta de particulares</t>
  </si>
  <si>
    <t>Reintregro de anticipos al personal</t>
  </si>
  <si>
    <t>Reintegros de préstamos al personal</t>
  </si>
  <si>
    <t>Para gastos generales.</t>
  </si>
  <si>
    <t>Venta TALLERES CASA ZORRILLA</t>
  </si>
  <si>
    <t>Subvención Teatro LAVA de la Junta de Castilla y León</t>
  </si>
  <si>
    <t>Subvención INAEM a FMC dentro del Plan Next Generation UE</t>
  </si>
  <si>
    <t>ESTADO DE EJECUCIÓN DE INGRESOS DE LA FUNDACIÓN MUNICIPAL DE CULTURA - 31 DE DICIEMBRE DE 2023</t>
  </si>
  <si>
    <t>Venta de Acreditaciones SEMINCI</t>
  </si>
  <si>
    <t>Venta de publicaciones FMC - EXPOSICIONES,C.ZORRILLA Y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</si>
</sst>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7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0" fontId="2" fillId="0" borderId="1" applyNumberFormat="0" applyFill="0" applyAlignment="0" applyProtection="0"/>
    <xf numFmtId="0" fontId="1" fillId="0" borderId="0"/>
  </cellStyleXfs>
  <cellXfs count="23">
    <xf numFmtId="0" fontId="0" fillId="0" borderId="0" xfId="0" applyNumberFormat="1" applyFill="1" applyBorder="1" applyAlignment="1" applyProtection="1"/>
    <xf numFmtId="0" fontId="5" fillId="0" borderId="0" xfId="0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4" fillId="0" borderId="0" xfId="0" applyNumberFormat="1" applyFont="1" applyFill="1" applyBorder="1" applyAlignment="1" applyProtection="1"/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10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4" fontId="4" fillId="0" borderId="0" xfId="0" applyNumberFormat="1" applyFont="1" applyFill="1" applyBorder="1" applyAlignment="1" applyProtection="1"/>
    <xf numFmtId="1" fontId="6" fillId="0" borderId="0" xfId="3" applyNumberFormat="1" applyFont="1" applyAlignment="1">
      <alignment horizontal="right"/>
    </xf>
    <xf numFmtId="49" fontId="6" fillId="0" borderId="0" xfId="3" applyNumberFormat="1" applyFont="1"/>
    <xf numFmtId="4" fontId="6" fillId="0" borderId="0" xfId="3" applyNumberFormat="1" applyFont="1"/>
    <xf numFmtId="0" fontId="4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center"/>
    </xf>
  </cellXfs>
  <cellStyles count="4">
    <cellStyle name="Buena" xfId="1" xr:uid="{00000000-0005-0000-0000-000000000000}"/>
    <cellStyle name="Normal" xfId="0" builtinId="0"/>
    <cellStyle name="Normal_Ejecución ingresos 3º trimes 23" xfId="3" xr:uid="{3D1ED271-1086-4352-8168-D73186FD49D3}"/>
    <cellStyle name="Título 1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6"/>
  <sheetViews>
    <sheetView tabSelected="1" view="pageLayout" zoomScaleNormal="100" workbookViewId="0">
      <selection sqref="A1:M1"/>
    </sheetView>
  </sheetViews>
  <sheetFormatPr baseColWidth="10" defaultColWidth="11.42578125" defaultRowHeight="12.75" x14ac:dyDescent="0.2"/>
  <cols>
    <col min="1" max="1" width="7.85546875" style="1" customWidth="1"/>
    <col min="2" max="2" width="48.28515625" style="1" customWidth="1"/>
    <col min="3" max="13" width="13.42578125" style="1" customWidth="1"/>
    <col min="14" max="16384" width="11.42578125" style="1"/>
  </cols>
  <sheetData>
    <row r="1" spans="1:13" x14ac:dyDescent="0.2">
      <c r="A1" s="22" t="s">
        <v>91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x14ac:dyDescent="0.2">
      <c r="A2" s="2" t="s">
        <v>0</v>
      </c>
      <c r="B2" s="3"/>
      <c r="C2" s="3"/>
      <c r="J2" s="4"/>
      <c r="K2" s="5"/>
    </row>
    <row r="3" spans="1:13" x14ac:dyDescent="0.2">
      <c r="A3" s="2" t="s">
        <v>1</v>
      </c>
      <c r="B3" s="3"/>
      <c r="C3" s="6">
        <v>2023</v>
      </c>
      <c r="K3" s="4"/>
    </row>
    <row r="4" spans="1:13" x14ac:dyDescent="0.2">
      <c r="A4" s="7" t="s">
        <v>14</v>
      </c>
      <c r="B4" s="3"/>
      <c r="C4" s="8">
        <v>45291</v>
      </c>
    </row>
    <row r="6" spans="1:13" s="3" customFormat="1" ht="25.5" x14ac:dyDescent="0.2">
      <c r="A6" s="9" t="s">
        <v>2</v>
      </c>
      <c r="B6" s="10" t="s">
        <v>15</v>
      </c>
      <c r="C6" s="11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1" t="s">
        <v>8</v>
      </c>
      <c r="I6" s="11" t="s">
        <v>9</v>
      </c>
      <c r="J6" s="11" t="s">
        <v>10</v>
      </c>
      <c r="K6" s="11" t="s">
        <v>11</v>
      </c>
      <c r="L6" s="11" t="s">
        <v>12</v>
      </c>
      <c r="M6" s="11" t="s">
        <v>13</v>
      </c>
    </row>
    <row r="7" spans="1:13" x14ac:dyDescent="0.2">
      <c r="A7" s="18">
        <v>344</v>
      </c>
      <c r="B7" s="19" t="s">
        <v>20</v>
      </c>
      <c r="C7" s="20">
        <v>1660000</v>
      </c>
      <c r="D7" s="20">
        <v>0</v>
      </c>
      <c r="E7" s="20">
        <v>1660000</v>
      </c>
      <c r="F7" s="20">
        <v>0</v>
      </c>
      <c r="G7" s="12">
        <f>IF(C7=0," ",F7/C7)</f>
        <v>0</v>
      </c>
      <c r="H7" s="20">
        <v>0</v>
      </c>
      <c r="I7" s="20">
        <v>0</v>
      </c>
      <c r="J7" s="20">
        <v>0</v>
      </c>
      <c r="K7" s="12" t="str">
        <f>IF(F7=0," ",J7/F7)</f>
        <v xml:space="preserve"> </v>
      </c>
      <c r="L7" s="20">
        <v>0</v>
      </c>
      <c r="M7" s="13">
        <f>F7-E7</f>
        <v>-1660000</v>
      </c>
    </row>
    <row r="8" spans="1:13" x14ac:dyDescent="0.2">
      <c r="A8" s="18">
        <v>34400</v>
      </c>
      <c r="B8" s="19" t="s">
        <v>21</v>
      </c>
      <c r="C8" s="20">
        <v>0</v>
      </c>
      <c r="D8" s="20">
        <v>0</v>
      </c>
      <c r="E8" s="20">
        <v>0</v>
      </c>
      <c r="F8" s="20">
        <v>139614.5</v>
      </c>
      <c r="G8" s="12" t="str">
        <f t="shared" ref="G8:G71" si="0">IF(C8=0," ",F8/C8)</f>
        <v xml:space="preserve"> </v>
      </c>
      <c r="H8" s="20">
        <v>133232.5</v>
      </c>
      <c r="I8" s="20">
        <v>1405</v>
      </c>
      <c r="J8" s="20">
        <v>131827.5</v>
      </c>
      <c r="K8" s="12">
        <f t="shared" ref="K8:K71" si="1">IF(F8=0," ",J8/F8)</f>
        <v>0.94422499095724299</v>
      </c>
      <c r="L8" s="20">
        <v>7787</v>
      </c>
      <c r="M8" s="13">
        <f t="shared" ref="M8:M71" si="2">F8-E8</f>
        <v>139614.5</v>
      </c>
    </row>
    <row r="9" spans="1:13" x14ac:dyDescent="0.2">
      <c r="A9" s="18">
        <v>34402</v>
      </c>
      <c r="B9" s="19" t="s">
        <v>22</v>
      </c>
      <c r="C9" s="20">
        <v>0</v>
      </c>
      <c r="D9" s="20">
        <v>0</v>
      </c>
      <c r="E9" s="20">
        <v>0</v>
      </c>
      <c r="F9" s="20">
        <v>1305776.8999999999</v>
      </c>
      <c r="G9" s="12" t="str">
        <f t="shared" si="0"/>
        <v xml:space="preserve"> </v>
      </c>
      <c r="H9" s="20">
        <v>1301656.1000000001</v>
      </c>
      <c r="I9" s="20">
        <v>0</v>
      </c>
      <c r="J9" s="20">
        <v>1301656.1000000001</v>
      </c>
      <c r="K9" s="12">
        <f t="shared" si="1"/>
        <v>0.99684417759266553</v>
      </c>
      <c r="L9" s="20">
        <v>4120.8</v>
      </c>
      <c r="M9" s="13">
        <f t="shared" si="2"/>
        <v>1305776.8999999999</v>
      </c>
    </row>
    <row r="10" spans="1:13" x14ac:dyDescent="0.2">
      <c r="A10" s="18">
        <v>34403</v>
      </c>
      <c r="B10" s="19" t="s">
        <v>23</v>
      </c>
      <c r="C10" s="20">
        <v>0</v>
      </c>
      <c r="D10" s="20">
        <v>0</v>
      </c>
      <c r="E10" s="20">
        <v>0</v>
      </c>
      <c r="F10" s="20">
        <v>193829</v>
      </c>
      <c r="G10" s="12" t="str">
        <f t="shared" si="0"/>
        <v xml:space="preserve"> </v>
      </c>
      <c r="H10" s="20">
        <v>193150</v>
      </c>
      <c r="I10" s="20">
        <v>0</v>
      </c>
      <c r="J10" s="20">
        <v>193150</v>
      </c>
      <c r="K10" s="12">
        <f t="shared" si="1"/>
        <v>0.99649691222675663</v>
      </c>
      <c r="L10" s="20">
        <v>679</v>
      </c>
      <c r="M10" s="13">
        <f t="shared" si="2"/>
        <v>193829</v>
      </c>
    </row>
    <row r="11" spans="1:13" x14ac:dyDescent="0.2">
      <c r="A11" s="18">
        <v>34404</v>
      </c>
      <c r="B11" s="19" t="s">
        <v>24</v>
      </c>
      <c r="C11" s="20">
        <v>0</v>
      </c>
      <c r="D11" s="20">
        <v>0</v>
      </c>
      <c r="E11" s="20">
        <v>0</v>
      </c>
      <c r="F11" s="20">
        <v>84649.62</v>
      </c>
      <c r="G11" s="12" t="str">
        <f t="shared" si="0"/>
        <v xml:space="preserve"> </v>
      </c>
      <c r="H11" s="20">
        <v>84573.59</v>
      </c>
      <c r="I11" s="20">
        <v>0</v>
      </c>
      <c r="J11" s="20">
        <v>84573.59</v>
      </c>
      <c r="K11" s="12">
        <f t="shared" si="1"/>
        <v>0.99910182703714445</v>
      </c>
      <c r="L11" s="20">
        <v>76.03</v>
      </c>
      <c r="M11" s="13">
        <f t="shared" si="2"/>
        <v>84649.62</v>
      </c>
    </row>
    <row r="12" spans="1:13" x14ac:dyDescent="0.2">
      <c r="A12" s="18">
        <v>34405</v>
      </c>
      <c r="B12" s="19" t="s">
        <v>25</v>
      </c>
      <c r="C12" s="20">
        <v>0</v>
      </c>
      <c r="D12" s="20">
        <v>0</v>
      </c>
      <c r="E12" s="20">
        <v>0</v>
      </c>
      <c r="F12" s="20">
        <v>75652</v>
      </c>
      <c r="G12" s="12" t="str">
        <f t="shared" si="0"/>
        <v xml:space="preserve"> </v>
      </c>
      <c r="H12" s="20">
        <v>75502</v>
      </c>
      <c r="I12" s="20">
        <v>0</v>
      </c>
      <c r="J12" s="20">
        <v>75502</v>
      </c>
      <c r="K12" s="12">
        <f t="shared" si="1"/>
        <v>0.99801723682123411</v>
      </c>
      <c r="L12" s="20">
        <v>150</v>
      </c>
      <c r="M12" s="13">
        <f t="shared" si="2"/>
        <v>75652</v>
      </c>
    </row>
    <row r="13" spans="1:13" x14ac:dyDescent="0.2">
      <c r="A13" s="18">
        <v>34406</v>
      </c>
      <c r="B13" s="19" t="s">
        <v>26</v>
      </c>
      <c r="C13" s="20">
        <v>0</v>
      </c>
      <c r="D13" s="20">
        <v>0</v>
      </c>
      <c r="E13" s="20">
        <v>0</v>
      </c>
      <c r="F13" s="20">
        <v>9205</v>
      </c>
      <c r="G13" s="12" t="str">
        <f t="shared" si="0"/>
        <v xml:space="preserve"> </v>
      </c>
      <c r="H13" s="20">
        <v>9205</v>
      </c>
      <c r="I13" s="20">
        <v>0</v>
      </c>
      <c r="J13" s="20">
        <v>9205</v>
      </c>
      <c r="K13" s="12">
        <f t="shared" si="1"/>
        <v>1</v>
      </c>
      <c r="L13" s="20">
        <v>0</v>
      </c>
      <c r="M13" s="13">
        <f t="shared" si="2"/>
        <v>9205</v>
      </c>
    </row>
    <row r="14" spans="1:13" x14ac:dyDescent="0.2">
      <c r="A14" s="18">
        <v>34407</v>
      </c>
      <c r="B14" s="19" t="s">
        <v>27</v>
      </c>
      <c r="C14" s="20">
        <v>0</v>
      </c>
      <c r="D14" s="20">
        <v>0</v>
      </c>
      <c r="E14" s="20">
        <v>0</v>
      </c>
      <c r="F14" s="20">
        <v>10275</v>
      </c>
      <c r="G14" s="12" t="str">
        <f t="shared" si="0"/>
        <v xml:space="preserve"> </v>
      </c>
      <c r="H14" s="20">
        <v>9992</v>
      </c>
      <c r="I14" s="20">
        <v>0</v>
      </c>
      <c r="J14" s="20">
        <v>9992</v>
      </c>
      <c r="K14" s="12">
        <f t="shared" si="1"/>
        <v>0.97245742092457421</v>
      </c>
      <c r="L14" s="20">
        <v>283</v>
      </c>
      <c r="M14" s="13">
        <f t="shared" si="2"/>
        <v>10275</v>
      </c>
    </row>
    <row r="15" spans="1:13" x14ac:dyDescent="0.2">
      <c r="A15" s="18">
        <v>34408</v>
      </c>
      <c r="B15" s="19" t="s">
        <v>28</v>
      </c>
      <c r="C15" s="20">
        <v>0</v>
      </c>
      <c r="D15" s="20">
        <v>0</v>
      </c>
      <c r="E15" s="20">
        <v>0</v>
      </c>
      <c r="F15" s="20">
        <v>4374</v>
      </c>
      <c r="G15" s="12" t="str">
        <f t="shared" si="0"/>
        <v xml:space="preserve"> </v>
      </c>
      <c r="H15" s="20">
        <v>4374</v>
      </c>
      <c r="I15" s="20">
        <v>0</v>
      </c>
      <c r="J15" s="20">
        <v>4374</v>
      </c>
      <c r="K15" s="12">
        <f t="shared" si="1"/>
        <v>1</v>
      </c>
      <c r="L15" s="20">
        <v>0</v>
      </c>
      <c r="M15" s="13">
        <f t="shared" si="2"/>
        <v>4374</v>
      </c>
    </row>
    <row r="16" spans="1:13" x14ac:dyDescent="0.2">
      <c r="A16" s="18">
        <v>34409</v>
      </c>
      <c r="B16" s="19" t="s">
        <v>92</v>
      </c>
      <c r="C16" s="20">
        <v>0</v>
      </c>
      <c r="D16" s="20">
        <v>0</v>
      </c>
      <c r="E16" s="20">
        <v>0</v>
      </c>
      <c r="F16" s="20">
        <v>2280</v>
      </c>
      <c r="G16" s="12" t="str">
        <f t="shared" si="0"/>
        <v xml:space="preserve"> </v>
      </c>
      <c r="H16" s="20">
        <v>2280</v>
      </c>
      <c r="I16" s="20">
        <v>0</v>
      </c>
      <c r="J16" s="20">
        <v>2280</v>
      </c>
      <c r="K16" s="12">
        <f t="shared" si="1"/>
        <v>1</v>
      </c>
      <c r="L16" s="20">
        <v>0</v>
      </c>
      <c r="M16" s="13">
        <f t="shared" si="2"/>
        <v>2280</v>
      </c>
    </row>
    <row r="17" spans="1:13" x14ac:dyDescent="0.2">
      <c r="A17" s="18">
        <v>349</v>
      </c>
      <c r="B17" s="19" t="s">
        <v>29</v>
      </c>
      <c r="C17" s="20">
        <v>28000</v>
      </c>
      <c r="D17" s="20">
        <v>0</v>
      </c>
      <c r="E17" s="20">
        <v>28000</v>
      </c>
      <c r="F17" s="20">
        <v>0</v>
      </c>
      <c r="G17" s="12">
        <f t="shared" si="0"/>
        <v>0</v>
      </c>
      <c r="H17" s="20">
        <v>0</v>
      </c>
      <c r="I17" s="20">
        <v>0</v>
      </c>
      <c r="J17" s="20">
        <v>0</v>
      </c>
      <c r="K17" s="12" t="str">
        <f t="shared" si="1"/>
        <v xml:space="preserve"> </v>
      </c>
      <c r="L17" s="20">
        <v>0</v>
      </c>
      <c r="M17" s="13">
        <f t="shared" si="2"/>
        <v>-28000</v>
      </c>
    </row>
    <row r="18" spans="1:13" x14ac:dyDescent="0.2">
      <c r="A18" s="18">
        <v>34900</v>
      </c>
      <c r="B18" s="19" t="s">
        <v>30</v>
      </c>
      <c r="C18" s="20">
        <v>0</v>
      </c>
      <c r="D18" s="20">
        <v>0</v>
      </c>
      <c r="E18" s="20">
        <v>0</v>
      </c>
      <c r="F18" s="20">
        <v>0</v>
      </c>
      <c r="G18" s="12" t="str">
        <f t="shared" si="0"/>
        <v xml:space="preserve"> </v>
      </c>
      <c r="H18" s="20">
        <v>0</v>
      </c>
      <c r="I18" s="20">
        <v>0</v>
      </c>
      <c r="J18" s="20">
        <v>0</v>
      </c>
      <c r="K18" s="12" t="str">
        <f t="shared" si="1"/>
        <v xml:space="preserve"> </v>
      </c>
      <c r="L18" s="20">
        <v>0</v>
      </c>
      <c r="M18" s="13">
        <f t="shared" si="2"/>
        <v>0</v>
      </c>
    </row>
    <row r="19" spans="1:13" x14ac:dyDescent="0.2">
      <c r="A19" s="18">
        <v>34901</v>
      </c>
      <c r="B19" s="19" t="s">
        <v>31</v>
      </c>
      <c r="C19" s="20">
        <v>0</v>
      </c>
      <c r="D19" s="20">
        <v>0</v>
      </c>
      <c r="E19" s="20">
        <v>0</v>
      </c>
      <c r="F19" s="20">
        <v>371.9</v>
      </c>
      <c r="G19" s="12" t="str">
        <f t="shared" si="0"/>
        <v xml:space="preserve"> </v>
      </c>
      <c r="H19" s="20">
        <v>371.9</v>
      </c>
      <c r="I19" s="20">
        <v>0</v>
      </c>
      <c r="J19" s="20">
        <v>371.9</v>
      </c>
      <c r="K19" s="12">
        <f t="shared" si="1"/>
        <v>1</v>
      </c>
      <c r="L19" s="20">
        <v>0</v>
      </c>
      <c r="M19" s="13">
        <f t="shared" si="2"/>
        <v>371.9</v>
      </c>
    </row>
    <row r="20" spans="1:13" x14ac:dyDescent="0.2">
      <c r="A20" s="18">
        <v>34902</v>
      </c>
      <c r="B20" s="19" t="s">
        <v>32</v>
      </c>
      <c r="C20" s="20">
        <v>0</v>
      </c>
      <c r="D20" s="20">
        <v>0</v>
      </c>
      <c r="E20" s="20">
        <v>0</v>
      </c>
      <c r="F20" s="20">
        <v>4691.74</v>
      </c>
      <c r="G20" s="12" t="str">
        <f t="shared" si="0"/>
        <v xml:space="preserve"> </v>
      </c>
      <c r="H20" s="20">
        <v>4691.74</v>
      </c>
      <c r="I20" s="20">
        <v>0</v>
      </c>
      <c r="J20" s="20">
        <v>4691.74</v>
      </c>
      <c r="K20" s="12">
        <f t="shared" si="1"/>
        <v>1</v>
      </c>
      <c r="L20" s="20">
        <v>0</v>
      </c>
      <c r="M20" s="13">
        <f t="shared" si="2"/>
        <v>4691.74</v>
      </c>
    </row>
    <row r="21" spans="1:13" x14ac:dyDescent="0.2">
      <c r="A21" s="18">
        <v>34903</v>
      </c>
      <c r="B21" s="19" t="s">
        <v>33</v>
      </c>
      <c r="C21" s="20">
        <v>0</v>
      </c>
      <c r="D21" s="20">
        <v>0</v>
      </c>
      <c r="E21" s="20">
        <v>0</v>
      </c>
      <c r="F21" s="20">
        <v>8707.66</v>
      </c>
      <c r="G21" s="12" t="str">
        <f t="shared" si="0"/>
        <v xml:space="preserve"> </v>
      </c>
      <c r="H21" s="20">
        <v>8707.66</v>
      </c>
      <c r="I21" s="20">
        <v>0</v>
      </c>
      <c r="J21" s="20">
        <v>8707.66</v>
      </c>
      <c r="K21" s="12">
        <f t="shared" si="1"/>
        <v>1</v>
      </c>
      <c r="L21" s="20">
        <v>0</v>
      </c>
      <c r="M21" s="13">
        <f t="shared" si="2"/>
        <v>8707.66</v>
      </c>
    </row>
    <row r="22" spans="1:13" x14ac:dyDescent="0.2">
      <c r="A22" s="18">
        <v>34904</v>
      </c>
      <c r="B22" s="19" t="s">
        <v>34</v>
      </c>
      <c r="C22" s="20">
        <v>0</v>
      </c>
      <c r="D22" s="20">
        <v>0</v>
      </c>
      <c r="E22" s="20">
        <v>0</v>
      </c>
      <c r="F22" s="20">
        <v>278.35000000000002</v>
      </c>
      <c r="G22" s="12" t="str">
        <f t="shared" si="0"/>
        <v xml:space="preserve"> </v>
      </c>
      <c r="H22" s="20">
        <v>278.35000000000002</v>
      </c>
      <c r="I22" s="20">
        <v>0</v>
      </c>
      <c r="J22" s="20">
        <v>278.35000000000002</v>
      </c>
      <c r="K22" s="12">
        <f t="shared" si="1"/>
        <v>1</v>
      </c>
      <c r="L22" s="20">
        <v>0</v>
      </c>
      <c r="M22" s="13">
        <f t="shared" si="2"/>
        <v>278.35000000000002</v>
      </c>
    </row>
    <row r="23" spans="1:13" x14ac:dyDescent="0.2">
      <c r="A23" s="18">
        <v>34905</v>
      </c>
      <c r="B23" s="19" t="s">
        <v>88</v>
      </c>
      <c r="C23" s="20">
        <v>0</v>
      </c>
      <c r="D23" s="20">
        <v>0</v>
      </c>
      <c r="E23" s="20">
        <v>0</v>
      </c>
      <c r="F23" s="20">
        <v>330.58</v>
      </c>
      <c r="G23" s="12" t="str">
        <f t="shared" si="0"/>
        <v xml:space="preserve"> </v>
      </c>
      <c r="H23" s="20">
        <v>330.58</v>
      </c>
      <c r="I23" s="20">
        <v>0</v>
      </c>
      <c r="J23" s="20">
        <v>330.58</v>
      </c>
      <c r="K23" s="12">
        <f t="shared" si="1"/>
        <v>1</v>
      </c>
      <c r="L23" s="20">
        <v>0</v>
      </c>
      <c r="M23" s="13">
        <f t="shared" si="2"/>
        <v>330.58</v>
      </c>
    </row>
    <row r="24" spans="1:13" x14ac:dyDescent="0.2">
      <c r="A24" s="18">
        <v>360</v>
      </c>
      <c r="B24" s="19" t="s">
        <v>35</v>
      </c>
      <c r="C24" s="20">
        <v>40000</v>
      </c>
      <c r="D24" s="20">
        <v>0</v>
      </c>
      <c r="E24" s="20">
        <v>40000</v>
      </c>
      <c r="F24" s="20">
        <v>0</v>
      </c>
      <c r="G24" s="12">
        <f t="shared" si="0"/>
        <v>0</v>
      </c>
      <c r="H24" s="20">
        <v>0</v>
      </c>
      <c r="I24" s="20">
        <v>0</v>
      </c>
      <c r="J24" s="20">
        <v>0</v>
      </c>
      <c r="K24" s="12" t="str">
        <f t="shared" si="1"/>
        <v xml:space="preserve"> </v>
      </c>
      <c r="L24" s="20">
        <v>0</v>
      </c>
      <c r="M24" s="13">
        <f t="shared" si="2"/>
        <v>-40000</v>
      </c>
    </row>
    <row r="25" spans="1:13" x14ac:dyDescent="0.2">
      <c r="A25" s="18">
        <v>36000</v>
      </c>
      <c r="B25" s="19" t="s">
        <v>36</v>
      </c>
      <c r="C25" s="20">
        <v>0</v>
      </c>
      <c r="D25" s="20">
        <v>0</v>
      </c>
      <c r="E25" s="20">
        <v>0</v>
      </c>
      <c r="F25" s="20">
        <v>4504.7299999999996</v>
      </c>
      <c r="G25" s="12" t="str">
        <f t="shared" si="0"/>
        <v xml:space="preserve"> </v>
      </c>
      <c r="H25" s="20">
        <v>4504.7299999999996</v>
      </c>
      <c r="I25" s="20">
        <v>0</v>
      </c>
      <c r="J25" s="20">
        <v>4504.7299999999996</v>
      </c>
      <c r="K25" s="12">
        <f t="shared" si="1"/>
        <v>1</v>
      </c>
      <c r="L25" s="20">
        <v>0</v>
      </c>
      <c r="M25" s="13">
        <f t="shared" si="2"/>
        <v>4504.7299999999996</v>
      </c>
    </row>
    <row r="26" spans="1:13" x14ac:dyDescent="0.2">
      <c r="A26" s="18">
        <v>36001</v>
      </c>
      <c r="B26" s="19" t="s">
        <v>37</v>
      </c>
      <c r="C26" s="20">
        <v>0</v>
      </c>
      <c r="D26" s="20">
        <v>0</v>
      </c>
      <c r="E26" s="20">
        <v>0</v>
      </c>
      <c r="F26" s="20">
        <v>2766.11</v>
      </c>
      <c r="G26" s="12" t="str">
        <f t="shared" si="0"/>
        <v xml:space="preserve"> </v>
      </c>
      <c r="H26" s="20">
        <v>2766.11</v>
      </c>
      <c r="I26" s="20">
        <v>0</v>
      </c>
      <c r="J26" s="20">
        <v>2766.11</v>
      </c>
      <c r="K26" s="12">
        <f t="shared" si="1"/>
        <v>1</v>
      </c>
      <c r="L26" s="20">
        <v>0</v>
      </c>
      <c r="M26" s="13">
        <f t="shared" si="2"/>
        <v>2766.11</v>
      </c>
    </row>
    <row r="27" spans="1:13" x14ac:dyDescent="0.2">
      <c r="A27" s="18">
        <v>36002</v>
      </c>
      <c r="B27" s="19" t="s">
        <v>38</v>
      </c>
      <c r="C27" s="20">
        <v>0</v>
      </c>
      <c r="D27" s="20">
        <v>0</v>
      </c>
      <c r="E27" s="20">
        <v>0</v>
      </c>
      <c r="F27" s="20">
        <v>0</v>
      </c>
      <c r="G27" s="12" t="str">
        <f t="shared" si="0"/>
        <v xml:space="preserve"> </v>
      </c>
      <c r="H27" s="20">
        <v>0</v>
      </c>
      <c r="I27" s="20">
        <v>0</v>
      </c>
      <c r="J27" s="20">
        <v>0</v>
      </c>
      <c r="K27" s="12" t="str">
        <f t="shared" si="1"/>
        <v xml:space="preserve"> </v>
      </c>
      <c r="L27" s="20">
        <v>0</v>
      </c>
      <c r="M27" s="13">
        <f t="shared" si="2"/>
        <v>0</v>
      </c>
    </row>
    <row r="28" spans="1:13" x14ac:dyDescent="0.2">
      <c r="A28" s="18">
        <v>36003</v>
      </c>
      <c r="B28" s="19" t="s">
        <v>39</v>
      </c>
      <c r="C28" s="20">
        <v>0</v>
      </c>
      <c r="D28" s="20">
        <v>0</v>
      </c>
      <c r="E28" s="20">
        <v>0</v>
      </c>
      <c r="F28" s="20">
        <v>0</v>
      </c>
      <c r="G28" s="12" t="str">
        <f t="shared" si="0"/>
        <v xml:space="preserve"> </v>
      </c>
      <c r="H28" s="20">
        <v>0</v>
      </c>
      <c r="I28" s="20">
        <v>0</v>
      </c>
      <c r="J28" s="20">
        <v>0</v>
      </c>
      <c r="K28" s="12" t="str">
        <f t="shared" si="1"/>
        <v xml:space="preserve"> </v>
      </c>
      <c r="L28" s="20">
        <v>0</v>
      </c>
      <c r="M28" s="13">
        <f t="shared" si="2"/>
        <v>0</v>
      </c>
    </row>
    <row r="29" spans="1:13" x14ac:dyDescent="0.2">
      <c r="A29" s="18">
        <v>36004</v>
      </c>
      <c r="B29" s="19" t="s">
        <v>40</v>
      </c>
      <c r="C29" s="20">
        <v>0</v>
      </c>
      <c r="D29" s="20">
        <v>0</v>
      </c>
      <c r="E29" s="20">
        <v>0</v>
      </c>
      <c r="F29" s="20">
        <v>9683.5</v>
      </c>
      <c r="G29" s="12" t="str">
        <f t="shared" si="0"/>
        <v xml:space="preserve"> </v>
      </c>
      <c r="H29" s="20">
        <v>9683.5</v>
      </c>
      <c r="I29" s="20">
        <v>0</v>
      </c>
      <c r="J29" s="20">
        <v>9683.5</v>
      </c>
      <c r="K29" s="12">
        <f t="shared" si="1"/>
        <v>1</v>
      </c>
      <c r="L29" s="20">
        <v>0</v>
      </c>
      <c r="M29" s="13">
        <f t="shared" si="2"/>
        <v>9683.5</v>
      </c>
    </row>
    <row r="30" spans="1:13" x14ac:dyDescent="0.2">
      <c r="A30" s="18">
        <v>36005</v>
      </c>
      <c r="B30" s="19" t="s">
        <v>41</v>
      </c>
      <c r="C30" s="20">
        <v>0</v>
      </c>
      <c r="D30" s="20">
        <v>0</v>
      </c>
      <c r="E30" s="20">
        <v>0</v>
      </c>
      <c r="F30" s="20">
        <v>2413.79</v>
      </c>
      <c r="G30" s="12" t="str">
        <f t="shared" si="0"/>
        <v xml:space="preserve"> </v>
      </c>
      <c r="H30" s="20">
        <v>2413.79</v>
      </c>
      <c r="I30" s="20">
        <v>0</v>
      </c>
      <c r="J30" s="20">
        <v>2413.79</v>
      </c>
      <c r="K30" s="12">
        <f t="shared" si="1"/>
        <v>1</v>
      </c>
      <c r="L30" s="20">
        <v>0</v>
      </c>
      <c r="M30" s="13">
        <f t="shared" si="2"/>
        <v>2413.79</v>
      </c>
    </row>
    <row r="31" spans="1:13" x14ac:dyDescent="0.2">
      <c r="A31" s="18">
        <v>36006</v>
      </c>
      <c r="B31" s="19" t="s">
        <v>42</v>
      </c>
      <c r="C31" s="20">
        <v>0</v>
      </c>
      <c r="D31" s="20">
        <v>0</v>
      </c>
      <c r="E31" s="20">
        <v>0</v>
      </c>
      <c r="F31" s="20">
        <v>80.58</v>
      </c>
      <c r="G31" s="12" t="str">
        <f t="shared" si="0"/>
        <v xml:space="preserve"> </v>
      </c>
      <c r="H31" s="20">
        <v>0</v>
      </c>
      <c r="I31" s="20">
        <v>0</v>
      </c>
      <c r="J31" s="20">
        <v>0</v>
      </c>
      <c r="K31" s="12">
        <f t="shared" si="1"/>
        <v>0</v>
      </c>
      <c r="L31" s="20">
        <v>80.58</v>
      </c>
      <c r="M31" s="13">
        <f t="shared" si="2"/>
        <v>80.58</v>
      </c>
    </row>
    <row r="32" spans="1:13" x14ac:dyDescent="0.2">
      <c r="A32" s="18">
        <v>36007</v>
      </c>
      <c r="B32" s="19" t="s">
        <v>93</v>
      </c>
      <c r="C32" s="20">
        <v>0</v>
      </c>
      <c r="D32" s="20">
        <v>0</v>
      </c>
      <c r="E32" s="20">
        <v>0</v>
      </c>
      <c r="F32" s="20">
        <v>2973.55</v>
      </c>
      <c r="G32" s="12" t="str">
        <f t="shared" si="0"/>
        <v xml:space="preserve"> </v>
      </c>
      <c r="H32" s="20">
        <v>2437.5</v>
      </c>
      <c r="I32" s="20">
        <v>0</v>
      </c>
      <c r="J32" s="20">
        <v>2437.5</v>
      </c>
      <c r="K32" s="12">
        <f t="shared" si="1"/>
        <v>0.81972726202687018</v>
      </c>
      <c r="L32" s="20">
        <v>536.04999999999995</v>
      </c>
      <c r="M32" s="13">
        <f t="shared" si="2"/>
        <v>2973.55</v>
      </c>
    </row>
    <row r="33" spans="1:13" x14ac:dyDescent="0.2">
      <c r="A33" s="18">
        <v>38900</v>
      </c>
      <c r="B33" s="19" t="s">
        <v>43</v>
      </c>
      <c r="C33" s="20">
        <v>0</v>
      </c>
      <c r="D33" s="20">
        <v>0</v>
      </c>
      <c r="E33" s="20">
        <v>0</v>
      </c>
      <c r="F33" s="20">
        <v>14968.1</v>
      </c>
      <c r="G33" s="12" t="str">
        <f t="shared" si="0"/>
        <v xml:space="preserve"> </v>
      </c>
      <c r="H33" s="20">
        <v>14968.1</v>
      </c>
      <c r="I33" s="20">
        <v>0</v>
      </c>
      <c r="J33" s="20">
        <v>14968.1</v>
      </c>
      <c r="K33" s="12">
        <f t="shared" si="1"/>
        <v>1</v>
      </c>
      <c r="L33" s="20">
        <v>0</v>
      </c>
      <c r="M33" s="13">
        <f t="shared" si="2"/>
        <v>14968.1</v>
      </c>
    </row>
    <row r="34" spans="1:13" x14ac:dyDescent="0.2">
      <c r="A34" s="18">
        <v>399</v>
      </c>
      <c r="B34" s="19" t="s">
        <v>44</v>
      </c>
      <c r="C34" s="20">
        <v>70000</v>
      </c>
      <c r="D34" s="20">
        <v>0</v>
      </c>
      <c r="E34" s="20">
        <v>70000</v>
      </c>
      <c r="F34" s="20">
        <v>0</v>
      </c>
      <c r="G34" s="12">
        <f t="shared" si="0"/>
        <v>0</v>
      </c>
      <c r="H34" s="20">
        <v>0</v>
      </c>
      <c r="I34" s="20">
        <v>0</v>
      </c>
      <c r="J34" s="20">
        <v>0</v>
      </c>
      <c r="K34" s="12" t="str">
        <f t="shared" si="1"/>
        <v xml:space="preserve"> </v>
      </c>
      <c r="L34" s="20">
        <v>0</v>
      </c>
      <c r="M34" s="13">
        <f t="shared" si="2"/>
        <v>-70000</v>
      </c>
    </row>
    <row r="35" spans="1:13" x14ac:dyDescent="0.2">
      <c r="A35" s="18">
        <v>39900</v>
      </c>
      <c r="B35" s="19" t="s">
        <v>45</v>
      </c>
      <c r="C35" s="20">
        <v>0</v>
      </c>
      <c r="D35" s="20">
        <v>0</v>
      </c>
      <c r="E35" s="20">
        <v>0</v>
      </c>
      <c r="F35" s="20">
        <v>87678.57</v>
      </c>
      <c r="G35" s="12" t="str">
        <f t="shared" si="0"/>
        <v xml:space="preserve"> </v>
      </c>
      <c r="H35" s="20">
        <v>87678.57</v>
      </c>
      <c r="I35" s="20">
        <v>0</v>
      </c>
      <c r="J35" s="20">
        <v>87678.57</v>
      </c>
      <c r="K35" s="12">
        <f t="shared" si="1"/>
        <v>1</v>
      </c>
      <c r="L35" s="20">
        <v>0</v>
      </c>
      <c r="M35" s="13">
        <f t="shared" si="2"/>
        <v>87678.57</v>
      </c>
    </row>
    <row r="36" spans="1:13" x14ac:dyDescent="0.2">
      <c r="A36" s="18">
        <v>401</v>
      </c>
      <c r="B36" s="19" t="s">
        <v>46</v>
      </c>
      <c r="C36" s="20">
        <v>14305618</v>
      </c>
      <c r="D36" s="20">
        <v>0</v>
      </c>
      <c r="E36" s="20">
        <v>14305618</v>
      </c>
      <c r="F36" s="20">
        <v>0</v>
      </c>
      <c r="G36" s="12">
        <f t="shared" si="0"/>
        <v>0</v>
      </c>
      <c r="H36" s="20">
        <v>0</v>
      </c>
      <c r="I36" s="20">
        <v>0</v>
      </c>
      <c r="J36" s="20">
        <v>0</v>
      </c>
      <c r="K36" s="12" t="str">
        <f t="shared" si="1"/>
        <v xml:space="preserve"> </v>
      </c>
      <c r="L36" s="20">
        <v>0</v>
      </c>
      <c r="M36" s="13">
        <f t="shared" si="2"/>
        <v>-14305618</v>
      </c>
    </row>
    <row r="37" spans="1:13" x14ac:dyDescent="0.2">
      <c r="A37" s="18">
        <v>40101</v>
      </c>
      <c r="B37" s="19" t="s">
        <v>47</v>
      </c>
      <c r="C37" s="20">
        <v>0</v>
      </c>
      <c r="D37" s="20">
        <v>0</v>
      </c>
      <c r="E37" s="20">
        <v>0</v>
      </c>
      <c r="F37" s="20">
        <v>14026461.800000001</v>
      </c>
      <c r="G37" s="12" t="str">
        <f t="shared" si="0"/>
        <v xml:space="preserve"> </v>
      </c>
      <c r="H37" s="20">
        <v>14026461.800000001</v>
      </c>
      <c r="I37" s="20">
        <v>0</v>
      </c>
      <c r="J37" s="20">
        <v>14026461.800000001</v>
      </c>
      <c r="K37" s="12">
        <f t="shared" si="1"/>
        <v>1</v>
      </c>
      <c r="L37" s="20">
        <v>0</v>
      </c>
      <c r="M37" s="13">
        <f t="shared" si="2"/>
        <v>14026461.800000001</v>
      </c>
    </row>
    <row r="38" spans="1:13" x14ac:dyDescent="0.2">
      <c r="A38" s="18">
        <v>420</v>
      </c>
      <c r="B38" s="19" t="s">
        <v>48</v>
      </c>
      <c r="C38" s="20">
        <v>250000</v>
      </c>
      <c r="D38" s="20">
        <v>0</v>
      </c>
      <c r="E38" s="20">
        <v>250000</v>
      </c>
      <c r="F38" s="20">
        <v>0</v>
      </c>
      <c r="G38" s="12">
        <f t="shared" si="0"/>
        <v>0</v>
      </c>
      <c r="H38" s="20">
        <v>0</v>
      </c>
      <c r="I38" s="20">
        <v>0</v>
      </c>
      <c r="J38" s="20">
        <v>0</v>
      </c>
      <c r="K38" s="12" t="str">
        <f t="shared" si="1"/>
        <v xml:space="preserve"> </v>
      </c>
      <c r="L38" s="20">
        <v>0</v>
      </c>
      <c r="M38" s="13">
        <f t="shared" si="2"/>
        <v>-250000</v>
      </c>
    </row>
    <row r="39" spans="1:13" x14ac:dyDescent="0.2">
      <c r="A39" s="18">
        <v>42090</v>
      </c>
      <c r="B39" s="19" t="s">
        <v>49</v>
      </c>
      <c r="C39" s="20">
        <v>0</v>
      </c>
      <c r="D39" s="20">
        <v>0</v>
      </c>
      <c r="E39" s="20">
        <v>0</v>
      </c>
      <c r="F39" s="20">
        <v>209860</v>
      </c>
      <c r="G39" s="12" t="str">
        <f t="shared" si="0"/>
        <v xml:space="preserve"> </v>
      </c>
      <c r="H39" s="20">
        <v>95060</v>
      </c>
      <c r="I39" s="20">
        <v>0</v>
      </c>
      <c r="J39" s="20">
        <v>95060</v>
      </c>
      <c r="K39" s="12">
        <f t="shared" si="1"/>
        <v>0.45296864576384255</v>
      </c>
      <c r="L39" s="20">
        <v>114800</v>
      </c>
      <c r="M39" s="13">
        <f t="shared" si="2"/>
        <v>209860</v>
      </c>
    </row>
    <row r="40" spans="1:13" x14ac:dyDescent="0.2">
      <c r="A40" s="18">
        <v>450</v>
      </c>
      <c r="B40" s="19" t="s">
        <v>50</v>
      </c>
      <c r="C40" s="20">
        <v>350000</v>
      </c>
      <c r="D40" s="20">
        <v>0</v>
      </c>
      <c r="E40" s="20">
        <v>350000</v>
      </c>
      <c r="F40" s="20">
        <v>0</v>
      </c>
      <c r="G40" s="12">
        <f t="shared" si="0"/>
        <v>0</v>
      </c>
      <c r="H40" s="20">
        <v>0</v>
      </c>
      <c r="I40" s="20">
        <v>0</v>
      </c>
      <c r="J40" s="20">
        <v>0</v>
      </c>
      <c r="K40" s="12" t="str">
        <f t="shared" si="1"/>
        <v xml:space="preserve"> </v>
      </c>
      <c r="L40" s="20">
        <v>0</v>
      </c>
      <c r="M40" s="13">
        <f t="shared" si="2"/>
        <v>-350000</v>
      </c>
    </row>
    <row r="41" spans="1:13" x14ac:dyDescent="0.2">
      <c r="A41" s="18">
        <v>45080</v>
      </c>
      <c r="B41" s="19" t="s">
        <v>51</v>
      </c>
      <c r="C41" s="20">
        <v>0</v>
      </c>
      <c r="D41" s="20">
        <v>0</v>
      </c>
      <c r="E41" s="20">
        <v>0</v>
      </c>
      <c r="F41" s="20">
        <v>256629.08</v>
      </c>
      <c r="G41" s="12" t="str">
        <f t="shared" si="0"/>
        <v xml:space="preserve"> </v>
      </c>
      <c r="H41" s="20">
        <v>181629.08</v>
      </c>
      <c r="I41" s="20">
        <v>0</v>
      </c>
      <c r="J41" s="20">
        <v>181629.08</v>
      </c>
      <c r="K41" s="12">
        <f t="shared" si="1"/>
        <v>0.70774941016037618</v>
      </c>
      <c r="L41" s="20">
        <v>75000</v>
      </c>
      <c r="M41" s="13">
        <f t="shared" si="2"/>
        <v>256629.08</v>
      </c>
    </row>
    <row r="42" spans="1:13" x14ac:dyDescent="0.2">
      <c r="A42" s="18">
        <v>461</v>
      </c>
      <c r="B42" s="19" t="s">
        <v>52</v>
      </c>
      <c r="C42" s="20">
        <v>68000</v>
      </c>
      <c r="D42" s="20">
        <v>0</v>
      </c>
      <c r="E42" s="20">
        <v>68000</v>
      </c>
      <c r="F42" s="20">
        <v>0</v>
      </c>
      <c r="G42" s="12">
        <f t="shared" si="0"/>
        <v>0</v>
      </c>
      <c r="H42" s="20">
        <v>0</v>
      </c>
      <c r="I42" s="20">
        <v>0</v>
      </c>
      <c r="J42" s="20">
        <v>0</v>
      </c>
      <c r="K42" s="12" t="str">
        <f t="shared" si="1"/>
        <v xml:space="preserve"> </v>
      </c>
      <c r="L42" s="20">
        <v>0</v>
      </c>
      <c r="M42" s="13">
        <f t="shared" si="2"/>
        <v>-68000</v>
      </c>
    </row>
    <row r="43" spans="1:13" x14ac:dyDescent="0.2">
      <c r="A43" s="18">
        <v>46100</v>
      </c>
      <c r="B43" s="19" t="s">
        <v>53</v>
      </c>
      <c r="C43" s="20">
        <v>0</v>
      </c>
      <c r="D43" s="20">
        <v>0</v>
      </c>
      <c r="E43" s="20">
        <v>0</v>
      </c>
      <c r="F43" s="20">
        <v>66804</v>
      </c>
      <c r="G43" s="12" t="str">
        <f t="shared" si="0"/>
        <v xml:space="preserve"> </v>
      </c>
      <c r="H43" s="20">
        <v>21804</v>
      </c>
      <c r="I43" s="20">
        <v>0</v>
      </c>
      <c r="J43" s="20">
        <v>21804</v>
      </c>
      <c r="K43" s="12">
        <f t="shared" si="1"/>
        <v>0.32638764145859528</v>
      </c>
      <c r="L43" s="20">
        <v>45000</v>
      </c>
      <c r="M43" s="13">
        <f t="shared" si="2"/>
        <v>66804</v>
      </c>
    </row>
    <row r="44" spans="1:13" x14ac:dyDescent="0.2">
      <c r="A44" s="18">
        <v>470</v>
      </c>
      <c r="B44" s="19" t="s">
        <v>54</v>
      </c>
      <c r="C44" s="20">
        <v>490000</v>
      </c>
      <c r="D44" s="20">
        <v>0</v>
      </c>
      <c r="E44" s="20">
        <v>490000</v>
      </c>
      <c r="F44" s="20">
        <v>0</v>
      </c>
      <c r="G44" s="12">
        <f t="shared" si="0"/>
        <v>0</v>
      </c>
      <c r="H44" s="20">
        <v>0</v>
      </c>
      <c r="I44" s="20">
        <v>0</v>
      </c>
      <c r="J44" s="20">
        <v>0</v>
      </c>
      <c r="K44" s="12" t="str">
        <f t="shared" si="1"/>
        <v xml:space="preserve"> </v>
      </c>
      <c r="L44" s="20">
        <v>0</v>
      </c>
      <c r="M44" s="13">
        <f t="shared" si="2"/>
        <v>-490000</v>
      </c>
    </row>
    <row r="45" spans="1:13" x14ac:dyDescent="0.2">
      <c r="A45" s="18">
        <v>47000</v>
      </c>
      <c r="B45" s="19" t="s">
        <v>55</v>
      </c>
      <c r="C45" s="20">
        <v>0</v>
      </c>
      <c r="D45" s="20">
        <v>0</v>
      </c>
      <c r="E45" s="20">
        <v>0</v>
      </c>
      <c r="F45" s="20">
        <v>4170</v>
      </c>
      <c r="G45" s="12" t="str">
        <f t="shared" si="0"/>
        <v xml:space="preserve"> </v>
      </c>
      <c r="H45" s="20">
        <v>0</v>
      </c>
      <c r="I45" s="20">
        <v>0</v>
      </c>
      <c r="J45" s="20">
        <v>0</v>
      </c>
      <c r="K45" s="12">
        <f t="shared" si="1"/>
        <v>0</v>
      </c>
      <c r="L45" s="20">
        <v>4170</v>
      </c>
      <c r="M45" s="13">
        <f t="shared" si="2"/>
        <v>4170</v>
      </c>
    </row>
    <row r="46" spans="1:13" x14ac:dyDescent="0.2">
      <c r="A46" s="18">
        <v>47001</v>
      </c>
      <c r="B46" s="19" t="s">
        <v>56</v>
      </c>
      <c r="C46" s="20">
        <v>0</v>
      </c>
      <c r="D46" s="20">
        <v>0</v>
      </c>
      <c r="E46" s="20">
        <v>0</v>
      </c>
      <c r="F46" s="20">
        <v>130950</v>
      </c>
      <c r="G46" s="12" t="str">
        <f t="shared" si="0"/>
        <v xml:space="preserve"> </v>
      </c>
      <c r="H46" s="20">
        <v>83000</v>
      </c>
      <c r="I46" s="20">
        <v>0</v>
      </c>
      <c r="J46" s="20">
        <v>83000</v>
      </c>
      <c r="K46" s="12">
        <f t="shared" si="1"/>
        <v>0.63382970599465449</v>
      </c>
      <c r="L46" s="20">
        <v>47950</v>
      </c>
      <c r="M46" s="13">
        <f t="shared" si="2"/>
        <v>130950</v>
      </c>
    </row>
    <row r="47" spans="1:13" x14ac:dyDescent="0.2">
      <c r="A47" s="18">
        <v>47002</v>
      </c>
      <c r="B47" s="19" t="s">
        <v>57</v>
      </c>
      <c r="C47" s="20">
        <v>0</v>
      </c>
      <c r="D47" s="20">
        <v>0</v>
      </c>
      <c r="E47" s="20">
        <v>0</v>
      </c>
      <c r="F47" s="20">
        <v>0</v>
      </c>
      <c r="G47" s="12" t="str">
        <f t="shared" si="0"/>
        <v xml:space="preserve"> </v>
      </c>
      <c r="H47" s="20">
        <v>0</v>
      </c>
      <c r="I47" s="20">
        <v>0</v>
      </c>
      <c r="J47" s="20">
        <v>0</v>
      </c>
      <c r="K47" s="12" t="str">
        <f t="shared" si="1"/>
        <v xml:space="preserve"> </v>
      </c>
      <c r="L47" s="20">
        <v>0</v>
      </c>
      <c r="M47" s="13">
        <f t="shared" si="2"/>
        <v>0</v>
      </c>
    </row>
    <row r="48" spans="1:13" x14ac:dyDescent="0.2">
      <c r="A48" s="18">
        <v>47003</v>
      </c>
      <c r="B48" s="19" t="s">
        <v>58</v>
      </c>
      <c r="C48" s="20">
        <v>0</v>
      </c>
      <c r="D48" s="20">
        <v>0</v>
      </c>
      <c r="E48" s="20">
        <v>0</v>
      </c>
      <c r="F48" s="20">
        <v>0</v>
      </c>
      <c r="G48" s="12" t="str">
        <f t="shared" si="0"/>
        <v xml:space="preserve"> </v>
      </c>
      <c r="H48" s="20">
        <v>0</v>
      </c>
      <c r="I48" s="20">
        <v>0</v>
      </c>
      <c r="J48" s="20">
        <v>0</v>
      </c>
      <c r="K48" s="12" t="str">
        <f t="shared" si="1"/>
        <v xml:space="preserve"> </v>
      </c>
      <c r="L48" s="20">
        <v>0</v>
      </c>
      <c r="M48" s="13">
        <f t="shared" si="2"/>
        <v>0</v>
      </c>
    </row>
    <row r="49" spans="1:13" x14ac:dyDescent="0.2">
      <c r="A49" s="18">
        <v>489</v>
      </c>
      <c r="B49" s="19" t="s">
        <v>59</v>
      </c>
      <c r="C49" s="20">
        <v>27000</v>
      </c>
      <c r="D49" s="20">
        <v>0</v>
      </c>
      <c r="E49" s="20">
        <v>27000</v>
      </c>
      <c r="F49" s="20">
        <v>0</v>
      </c>
      <c r="G49" s="12">
        <f t="shared" si="0"/>
        <v>0</v>
      </c>
      <c r="H49" s="20">
        <v>0</v>
      </c>
      <c r="I49" s="20">
        <v>0</v>
      </c>
      <c r="J49" s="20">
        <v>0</v>
      </c>
      <c r="K49" s="12" t="str">
        <f t="shared" si="1"/>
        <v xml:space="preserve"> </v>
      </c>
      <c r="L49" s="20">
        <v>0</v>
      </c>
      <c r="M49" s="13">
        <f t="shared" si="2"/>
        <v>-27000</v>
      </c>
    </row>
    <row r="50" spans="1:13" x14ac:dyDescent="0.2">
      <c r="A50" s="18">
        <v>48900</v>
      </c>
      <c r="B50" s="19" t="s">
        <v>60</v>
      </c>
      <c r="C50" s="20">
        <v>0</v>
      </c>
      <c r="D50" s="20">
        <v>0</v>
      </c>
      <c r="E50" s="20">
        <v>0</v>
      </c>
      <c r="F50" s="20">
        <v>0</v>
      </c>
      <c r="G50" s="12" t="str">
        <f t="shared" si="0"/>
        <v xml:space="preserve"> </v>
      </c>
      <c r="H50" s="20">
        <v>0</v>
      </c>
      <c r="I50" s="20">
        <v>0</v>
      </c>
      <c r="J50" s="20">
        <v>0</v>
      </c>
      <c r="K50" s="12" t="str">
        <f t="shared" si="1"/>
        <v xml:space="preserve"> </v>
      </c>
      <c r="L50" s="20">
        <v>0</v>
      </c>
      <c r="M50" s="13">
        <f t="shared" si="2"/>
        <v>0</v>
      </c>
    </row>
    <row r="51" spans="1:13" x14ac:dyDescent="0.2">
      <c r="A51" s="18">
        <v>48901</v>
      </c>
      <c r="B51" s="19" t="s">
        <v>61</v>
      </c>
      <c r="C51" s="20">
        <v>0</v>
      </c>
      <c r="D51" s="20">
        <v>0</v>
      </c>
      <c r="E51" s="20">
        <v>0</v>
      </c>
      <c r="F51" s="20">
        <v>9054</v>
      </c>
      <c r="G51" s="12" t="str">
        <f t="shared" si="0"/>
        <v xml:space="preserve"> </v>
      </c>
      <c r="H51" s="20">
        <v>9054</v>
      </c>
      <c r="I51" s="20">
        <v>0</v>
      </c>
      <c r="J51" s="20">
        <v>9054</v>
      </c>
      <c r="K51" s="12">
        <f t="shared" si="1"/>
        <v>1</v>
      </c>
      <c r="L51" s="20">
        <v>0</v>
      </c>
      <c r="M51" s="13">
        <f t="shared" si="2"/>
        <v>9054</v>
      </c>
    </row>
    <row r="52" spans="1:13" x14ac:dyDescent="0.2">
      <c r="A52" s="18">
        <v>48902</v>
      </c>
      <c r="B52" s="19" t="s">
        <v>62</v>
      </c>
      <c r="C52" s="20">
        <v>0</v>
      </c>
      <c r="D52" s="20">
        <v>0</v>
      </c>
      <c r="E52" s="20">
        <v>0</v>
      </c>
      <c r="F52" s="20">
        <v>16158</v>
      </c>
      <c r="G52" s="12" t="str">
        <f t="shared" si="0"/>
        <v xml:space="preserve"> </v>
      </c>
      <c r="H52" s="20">
        <v>16158</v>
      </c>
      <c r="I52" s="20">
        <v>0</v>
      </c>
      <c r="J52" s="20">
        <v>16158</v>
      </c>
      <c r="K52" s="12">
        <f t="shared" si="1"/>
        <v>1</v>
      </c>
      <c r="L52" s="20">
        <v>0</v>
      </c>
      <c r="M52" s="13">
        <f t="shared" si="2"/>
        <v>16158</v>
      </c>
    </row>
    <row r="53" spans="1:13" x14ac:dyDescent="0.2">
      <c r="A53" s="18">
        <v>550</v>
      </c>
      <c r="B53" s="19" t="s">
        <v>63</v>
      </c>
      <c r="C53" s="20">
        <v>45000</v>
      </c>
      <c r="D53" s="20">
        <v>0</v>
      </c>
      <c r="E53" s="20">
        <v>45000</v>
      </c>
      <c r="F53" s="20">
        <v>0</v>
      </c>
      <c r="G53" s="12">
        <f t="shared" si="0"/>
        <v>0</v>
      </c>
      <c r="H53" s="20">
        <v>0</v>
      </c>
      <c r="I53" s="20">
        <v>0</v>
      </c>
      <c r="J53" s="20">
        <v>0</v>
      </c>
      <c r="K53" s="12" t="str">
        <f t="shared" si="1"/>
        <v xml:space="preserve"> </v>
      </c>
      <c r="L53" s="20">
        <v>0</v>
      </c>
      <c r="M53" s="13">
        <f t="shared" si="2"/>
        <v>-45000</v>
      </c>
    </row>
    <row r="54" spans="1:13" x14ac:dyDescent="0.2">
      <c r="A54" s="18">
        <v>55000</v>
      </c>
      <c r="B54" s="19" t="s">
        <v>64</v>
      </c>
      <c r="C54" s="20">
        <v>0</v>
      </c>
      <c r="D54" s="20">
        <v>0</v>
      </c>
      <c r="E54" s="20">
        <v>0</v>
      </c>
      <c r="F54" s="20">
        <v>8000</v>
      </c>
      <c r="G54" s="12" t="str">
        <f t="shared" si="0"/>
        <v xml:space="preserve"> </v>
      </c>
      <c r="H54" s="20">
        <v>8000</v>
      </c>
      <c r="I54" s="20">
        <v>0</v>
      </c>
      <c r="J54" s="20">
        <v>8000</v>
      </c>
      <c r="K54" s="12">
        <f t="shared" si="1"/>
        <v>1</v>
      </c>
      <c r="L54" s="20">
        <v>0</v>
      </c>
      <c r="M54" s="13">
        <f t="shared" si="2"/>
        <v>8000</v>
      </c>
    </row>
    <row r="55" spans="1:13" x14ac:dyDescent="0.2">
      <c r="A55" s="18">
        <v>55001</v>
      </c>
      <c r="B55" s="19" t="s">
        <v>65</v>
      </c>
      <c r="C55" s="20">
        <v>0</v>
      </c>
      <c r="D55" s="20">
        <v>0</v>
      </c>
      <c r="E55" s="20">
        <v>0</v>
      </c>
      <c r="F55" s="20">
        <v>17005.669999999998</v>
      </c>
      <c r="G55" s="12" t="str">
        <f t="shared" si="0"/>
        <v xml:space="preserve"> </v>
      </c>
      <c r="H55" s="20">
        <v>0</v>
      </c>
      <c r="I55" s="20">
        <v>0</v>
      </c>
      <c r="J55" s="20">
        <v>0</v>
      </c>
      <c r="K55" s="12">
        <f t="shared" si="1"/>
        <v>0</v>
      </c>
      <c r="L55" s="20">
        <v>17005.669999999998</v>
      </c>
      <c r="M55" s="13">
        <f t="shared" si="2"/>
        <v>17005.669999999998</v>
      </c>
    </row>
    <row r="56" spans="1:13" x14ac:dyDescent="0.2">
      <c r="A56" s="18">
        <v>55002</v>
      </c>
      <c r="B56" s="19" t="s">
        <v>66</v>
      </c>
      <c r="C56" s="20">
        <v>0</v>
      </c>
      <c r="D56" s="20">
        <v>0</v>
      </c>
      <c r="E56" s="20">
        <v>0</v>
      </c>
      <c r="F56" s="20">
        <v>0</v>
      </c>
      <c r="G56" s="12" t="str">
        <f t="shared" si="0"/>
        <v xml:space="preserve"> </v>
      </c>
      <c r="H56" s="20">
        <v>0</v>
      </c>
      <c r="I56" s="20">
        <v>0</v>
      </c>
      <c r="J56" s="20">
        <v>0</v>
      </c>
      <c r="K56" s="12" t="str">
        <f t="shared" si="1"/>
        <v xml:space="preserve"> </v>
      </c>
      <c r="L56" s="20">
        <v>0</v>
      </c>
      <c r="M56" s="13">
        <f t="shared" si="2"/>
        <v>0</v>
      </c>
    </row>
    <row r="57" spans="1:13" x14ac:dyDescent="0.2">
      <c r="A57" s="18">
        <v>559</v>
      </c>
      <c r="B57" s="19" t="s">
        <v>67</v>
      </c>
      <c r="C57" s="20">
        <v>330000</v>
      </c>
      <c r="D57" s="20">
        <v>0</v>
      </c>
      <c r="E57" s="20">
        <v>330000</v>
      </c>
      <c r="F57" s="20">
        <v>0</v>
      </c>
      <c r="G57" s="12">
        <f t="shared" si="0"/>
        <v>0</v>
      </c>
      <c r="H57" s="20">
        <v>0</v>
      </c>
      <c r="I57" s="20">
        <v>0</v>
      </c>
      <c r="J57" s="20">
        <v>0</v>
      </c>
      <c r="K57" s="12" t="str">
        <f t="shared" si="1"/>
        <v xml:space="preserve"> </v>
      </c>
      <c r="L57" s="20">
        <v>0</v>
      </c>
      <c r="M57" s="13">
        <f t="shared" si="2"/>
        <v>-330000</v>
      </c>
    </row>
    <row r="58" spans="1:13" x14ac:dyDescent="0.2">
      <c r="A58" s="18">
        <v>55900</v>
      </c>
      <c r="B58" s="19" t="s">
        <v>68</v>
      </c>
      <c r="C58" s="20">
        <v>0</v>
      </c>
      <c r="D58" s="20">
        <v>0</v>
      </c>
      <c r="E58" s="20">
        <v>0</v>
      </c>
      <c r="F58" s="20">
        <v>0</v>
      </c>
      <c r="G58" s="12" t="str">
        <f t="shared" si="0"/>
        <v xml:space="preserve"> </v>
      </c>
      <c r="H58" s="20">
        <v>0</v>
      </c>
      <c r="I58" s="20">
        <v>0</v>
      </c>
      <c r="J58" s="20">
        <v>0</v>
      </c>
      <c r="K58" s="12" t="str">
        <f t="shared" si="1"/>
        <v xml:space="preserve"> </v>
      </c>
      <c r="L58" s="20">
        <v>0</v>
      </c>
      <c r="M58" s="13">
        <f t="shared" si="2"/>
        <v>0</v>
      </c>
    </row>
    <row r="59" spans="1:13" x14ac:dyDescent="0.2">
      <c r="A59" s="18">
        <v>55901</v>
      </c>
      <c r="B59" s="19" t="s">
        <v>69</v>
      </c>
      <c r="C59" s="20">
        <v>0</v>
      </c>
      <c r="D59" s="20">
        <v>0</v>
      </c>
      <c r="E59" s="20">
        <v>0</v>
      </c>
      <c r="F59" s="20">
        <v>1200</v>
      </c>
      <c r="G59" s="12" t="str">
        <f t="shared" si="0"/>
        <v xml:space="preserve"> </v>
      </c>
      <c r="H59" s="20">
        <v>1200</v>
      </c>
      <c r="I59" s="20">
        <v>0</v>
      </c>
      <c r="J59" s="20">
        <v>1200</v>
      </c>
      <c r="K59" s="12">
        <f t="shared" si="1"/>
        <v>1</v>
      </c>
      <c r="L59" s="20">
        <v>0</v>
      </c>
      <c r="M59" s="13">
        <f t="shared" si="2"/>
        <v>1200</v>
      </c>
    </row>
    <row r="60" spans="1:13" x14ac:dyDescent="0.2">
      <c r="A60" s="18">
        <v>55902</v>
      </c>
      <c r="B60" s="19" t="s">
        <v>70</v>
      </c>
      <c r="C60" s="20">
        <v>0</v>
      </c>
      <c r="D60" s="20">
        <v>0</v>
      </c>
      <c r="E60" s="20">
        <v>0</v>
      </c>
      <c r="F60" s="20">
        <v>15571.2</v>
      </c>
      <c r="G60" s="12" t="str">
        <f t="shared" si="0"/>
        <v xml:space="preserve"> </v>
      </c>
      <c r="H60" s="20">
        <v>9159.2000000000007</v>
      </c>
      <c r="I60" s="20">
        <v>0</v>
      </c>
      <c r="J60" s="20">
        <v>9159.2000000000007</v>
      </c>
      <c r="K60" s="12">
        <f t="shared" si="1"/>
        <v>0.58821413892314023</v>
      </c>
      <c r="L60" s="20">
        <v>6412</v>
      </c>
      <c r="M60" s="13">
        <f t="shared" si="2"/>
        <v>15571.2</v>
      </c>
    </row>
    <row r="61" spans="1:13" x14ac:dyDescent="0.2">
      <c r="A61" s="18">
        <v>55903</v>
      </c>
      <c r="B61" s="19" t="s">
        <v>71</v>
      </c>
      <c r="C61" s="20">
        <v>0</v>
      </c>
      <c r="D61" s="20">
        <v>0</v>
      </c>
      <c r="E61" s="20">
        <v>0</v>
      </c>
      <c r="F61" s="20">
        <v>510</v>
      </c>
      <c r="G61" s="12" t="str">
        <f t="shared" si="0"/>
        <v xml:space="preserve"> </v>
      </c>
      <c r="H61" s="20">
        <v>510</v>
      </c>
      <c r="I61" s="20">
        <v>0</v>
      </c>
      <c r="J61" s="20">
        <v>510</v>
      </c>
      <c r="K61" s="12">
        <f t="shared" si="1"/>
        <v>1</v>
      </c>
      <c r="L61" s="20">
        <v>0</v>
      </c>
      <c r="M61" s="13">
        <f t="shared" si="2"/>
        <v>510</v>
      </c>
    </row>
    <row r="62" spans="1:13" x14ac:dyDescent="0.2">
      <c r="A62" s="18">
        <v>55904</v>
      </c>
      <c r="B62" s="19" t="s">
        <v>72</v>
      </c>
      <c r="C62" s="20">
        <v>0</v>
      </c>
      <c r="D62" s="20">
        <v>0</v>
      </c>
      <c r="E62" s="20">
        <v>0</v>
      </c>
      <c r="F62" s="20">
        <v>103306.52</v>
      </c>
      <c r="G62" s="12" t="str">
        <f t="shared" si="0"/>
        <v xml:space="preserve"> </v>
      </c>
      <c r="H62" s="20">
        <v>93470.8</v>
      </c>
      <c r="I62" s="20">
        <v>0</v>
      </c>
      <c r="J62" s="20">
        <v>93470.8</v>
      </c>
      <c r="K62" s="12">
        <f t="shared" si="1"/>
        <v>0.90479090767939907</v>
      </c>
      <c r="L62" s="20">
        <v>9835.7199999999993</v>
      </c>
      <c r="M62" s="13">
        <f t="shared" si="2"/>
        <v>103306.52</v>
      </c>
    </row>
    <row r="63" spans="1:13" x14ac:dyDescent="0.2">
      <c r="A63" s="18">
        <v>55905</v>
      </c>
      <c r="B63" s="19" t="s">
        <v>73</v>
      </c>
      <c r="C63" s="20">
        <v>0</v>
      </c>
      <c r="D63" s="20">
        <v>0</v>
      </c>
      <c r="E63" s="20">
        <v>0</v>
      </c>
      <c r="F63" s="20">
        <v>14061.63</v>
      </c>
      <c r="G63" s="12" t="str">
        <f t="shared" si="0"/>
        <v xml:space="preserve"> </v>
      </c>
      <c r="H63" s="20">
        <v>12981.63</v>
      </c>
      <c r="I63" s="20">
        <v>0</v>
      </c>
      <c r="J63" s="20">
        <v>12981.63</v>
      </c>
      <c r="K63" s="12">
        <f t="shared" si="1"/>
        <v>0.92319524834603095</v>
      </c>
      <c r="L63" s="20">
        <v>1080</v>
      </c>
      <c r="M63" s="13">
        <f t="shared" si="2"/>
        <v>14061.63</v>
      </c>
    </row>
    <row r="64" spans="1:13" x14ac:dyDescent="0.2">
      <c r="A64" s="18">
        <v>55906</v>
      </c>
      <c r="B64" s="19" t="s">
        <v>74</v>
      </c>
      <c r="C64" s="20">
        <v>0</v>
      </c>
      <c r="D64" s="20">
        <v>0</v>
      </c>
      <c r="E64" s="20">
        <v>0</v>
      </c>
      <c r="F64" s="20">
        <v>30323.01</v>
      </c>
      <c r="G64" s="12" t="str">
        <f t="shared" si="0"/>
        <v xml:space="preserve"> </v>
      </c>
      <c r="H64" s="20">
        <v>25421.01</v>
      </c>
      <c r="I64" s="20">
        <v>0</v>
      </c>
      <c r="J64" s="20">
        <v>25421.01</v>
      </c>
      <c r="K64" s="12">
        <f t="shared" si="1"/>
        <v>0.83834058690083868</v>
      </c>
      <c r="L64" s="20">
        <v>4902</v>
      </c>
      <c r="M64" s="13">
        <f t="shared" si="2"/>
        <v>30323.01</v>
      </c>
    </row>
    <row r="65" spans="1:13" x14ac:dyDescent="0.2">
      <c r="A65" s="18">
        <v>599</v>
      </c>
      <c r="B65" s="19" t="s">
        <v>75</v>
      </c>
      <c r="C65" s="20">
        <v>460000</v>
      </c>
      <c r="D65" s="20">
        <v>0</v>
      </c>
      <c r="E65" s="20">
        <v>460000</v>
      </c>
      <c r="F65" s="20">
        <v>0</v>
      </c>
      <c r="G65" s="12">
        <f t="shared" si="0"/>
        <v>0</v>
      </c>
      <c r="H65" s="20">
        <v>0</v>
      </c>
      <c r="I65" s="20">
        <v>0</v>
      </c>
      <c r="J65" s="20">
        <v>0</v>
      </c>
      <c r="K65" s="12" t="str">
        <f t="shared" si="1"/>
        <v xml:space="preserve"> </v>
      </c>
      <c r="L65" s="20">
        <v>0</v>
      </c>
      <c r="M65" s="13">
        <f t="shared" si="2"/>
        <v>-460000</v>
      </c>
    </row>
    <row r="66" spans="1:13" x14ac:dyDescent="0.2">
      <c r="A66" s="18">
        <v>59900</v>
      </c>
      <c r="B66" s="19" t="s">
        <v>76</v>
      </c>
      <c r="C66" s="20">
        <v>0</v>
      </c>
      <c r="D66" s="20">
        <v>0</v>
      </c>
      <c r="E66" s="20">
        <v>0</v>
      </c>
      <c r="F66" s="20">
        <v>85150</v>
      </c>
      <c r="G66" s="12" t="str">
        <f t="shared" si="0"/>
        <v xml:space="preserve"> </v>
      </c>
      <c r="H66" s="20">
        <v>28800</v>
      </c>
      <c r="I66" s="20">
        <v>0</v>
      </c>
      <c r="J66" s="20">
        <v>28800</v>
      </c>
      <c r="K66" s="12">
        <f t="shared" si="1"/>
        <v>0.33822665883734587</v>
      </c>
      <c r="L66" s="20">
        <v>56350</v>
      </c>
      <c r="M66" s="13">
        <f t="shared" si="2"/>
        <v>85150</v>
      </c>
    </row>
    <row r="67" spans="1:13" x14ac:dyDescent="0.2">
      <c r="A67" s="18">
        <v>59901</v>
      </c>
      <c r="B67" s="19" t="s">
        <v>77</v>
      </c>
      <c r="C67" s="20">
        <v>0</v>
      </c>
      <c r="D67" s="20">
        <v>0</v>
      </c>
      <c r="E67" s="20">
        <v>0</v>
      </c>
      <c r="F67" s="20">
        <v>186964.45</v>
      </c>
      <c r="G67" s="12" t="str">
        <f t="shared" si="0"/>
        <v xml:space="preserve"> </v>
      </c>
      <c r="H67" s="20">
        <v>166264.45000000001</v>
      </c>
      <c r="I67" s="20">
        <v>0</v>
      </c>
      <c r="J67" s="20">
        <v>166264.45000000001</v>
      </c>
      <c r="K67" s="12">
        <f t="shared" si="1"/>
        <v>0.88928376490824856</v>
      </c>
      <c r="L67" s="20">
        <v>20700</v>
      </c>
      <c r="M67" s="13">
        <f t="shared" si="2"/>
        <v>186964.45</v>
      </c>
    </row>
    <row r="68" spans="1:13" x14ac:dyDescent="0.2">
      <c r="A68" s="18">
        <v>59902</v>
      </c>
      <c r="B68" s="19" t="s">
        <v>78</v>
      </c>
      <c r="C68" s="20">
        <v>0</v>
      </c>
      <c r="D68" s="20">
        <v>0</v>
      </c>
      <c r="E68" s="20">
        <v>0</v>
      </c>
      <c r="F68" s="20">
        <v>45000</v>
      </c>
      <c r="G68" s="12" t="str">
        <f t="shared" si="0"/>
        <v xml:space="preserve"> </v>
      </c>
      <c r="H68" s="20">
        <v>0</v>
      </c>
      <c r="I68" s="20">
        <v>0</v>
      </c>
      <c r="J68" s="20">
        <v>0</v>
      </c>
      <c r="K68" s="12">
        <f t="shared" si="1"/>
        <v>0</v>
      </c>
      <c r="L68" s="20">
        <v>45000</v>
      </c>
      <c r="M68" s="13">
        <f t="shared" si="2"/>
        <v>45000</v>
      </c>
    </row>
    <row r="69" spans="1:13" x14ac:dyDescent="0.2">
      <c r="A69" s="18">
        <v>59903</v>
      </c>
      <c r="B69" s="19" t="s">
        <v>79</v>
      </c>
      <c r="C69" s="20">
        <v>0</v>
      </c>
      <c r="D69" s="20">
        <v>0</v>
      </c>
      <c r="E69" s="20">
        <v>0</v>
      </c>
      <c r="F69" s="20">
        <v>991.74</v>
      </c>
      <c r="G69" s="12" t="str">
        <f t="shared" si="0"/>
        <v xml:space="preserve"> </v>
      </c>
      <c r="H69" s="20">
        <v>991.74</v>
      </c>
      <c r="I69" s="20">
        <v>0</v>
      </c>
      <c r="J69" s="20">
        <v>991.74</v>
      </c>
      <c r="K69" s="12">
        <f t="shared" si="1"/>
        <v>1</v>
      </c>
      <c r="L69" s="20">
        <v>0</v>
      </c>
      <c r="M69" s="13">
        <f t="shared" si="2"/>
        <v>991.74</v>
      </c>
    </row>
    <row r="70" spans="1:13" x14ac:dyDescent="0.2">
      <c r="A70" s="18">
        <v>59904</v>
      </c>
      <c r="B70" s="19" t="s">
        <v>80</v>
      </c>
      <c r="C70" s="20">
        <v>0</v>
      </c>
      <c r="D70" s="20">
        <v>0</v>
      </c>
      <c r="E70" s="20">
        <v>0</v>
      </c>
      <c r="F70" s="20">
        <v>25000</v>
      </c>
      <c r="G70" s="12" t="str">
        <f t="shared" si="0"/>
        <v xml:space="preserve"> </v>
      </c>
      <c r="H70" s="20">
        <v>0</v>
      </c>
      <c r="I70" s="20">
        <v>0</v>
      </c>
      <c r="J70" s="20">
        <v>0</v>
      </c>
      <c r="K70" s="12">
        <f t="shared" si="1"/>
        <v>0</v>
      </c>
      <c r="L70" s="20">
        <v>25000</v>
      </c>
      <c r="M70" s="13">
        <f t="shared" si="2"/>
        <v>25000</v>
      </c>
    </row>
    <row r="71" spans="1:13" x14ac:dyDescent="0.2">
      <c r="A71" s="18">
        <v>59905</v>
      </c>
      <c r="B71" s="19" t="s">
        <v>81</v>
      </c>
      <c r="C71" s="20">
        <v>0</v>
      </c>
      <c r="D71" s="20">
        <v>0</v>
      </c>
      <c r="E71" s="20">
        <v>0</v>
      </c>
      <c r="F71" s="20">
        <v>0</v>
      </c>
      <c r="G71" s="12" t="str">
        <f t="shared" si="0"/>
        <v xml:space="preserve"> </v>
      </c>
      <c r="H71" s="20">
        <v>0</v>
      </c>
      <c r="I71" s="20">
        <v>0</v>
      </c>
      <c r="J71" s="20">
        <v>0</v>
      </c>
      <c r="K71" s="12" t="str">
        <f t="shared" si="1"/>
        <v xml:space="preserve"> </v>
      </c>
      <c r="L71" s="20">
        <v>0</v>
      </c>
      <c r="M71" s="13">
        <f t="shared" si="2"/>
        <v>0</v>
      </c>
    </row>
    <row r="72" spans="1:13" s="3" customFormat="1" x14ac:dyDescent="0.2">
      <c r="A72" s="2"/>
      <c r="B72" s="2" t="s">
        <v>16</v>
      </c>
      <c r="C72" s="14">
        <f>SUM(C7:C71)</f>
        <v>18123618</v>
      </c>
      <c r="D72" s="14">
        <f>SUM(D7:D71)</f>
        <v>0</v>
      </c>
      <c r="E72" s="14">
        <f>SUM(E7:E71)</f>
        <v>18123618</v>
      </c>
      <c r="F72" s="14">
        <f>SUM(F7:F71)</f>
        <v>17218276.279999997</v>
      </c>
      <c r="G72" s="15">
        <f t="shared" ref="G72:G86" si="3">F72/C72</f>
        <v>0.95004630311673954</v>
      </c>
      <c r="H72" s="14">
        <f>SUM(H7:H71)</f>
        <v>16732763.430000002</v>
      </c>
      <c r="I72" s="14">
        <f>SUM(I7:I71)</f>
        <v>1405</v>
      </c>
      <c r="J72" s="14">
        <f>SUM(J7:J71)</f>
        <v>16731358.430000002</v>
      </c>
      <c r="K72" s="15">
        <f t="shared" ref="K72" si="4">IF(F72=0," ",J72/F72)</f>
        <v>0.97172087135309948</v>
      </c>
      <c r="L72" s="14">
        <f>SUM(L7:L71)</f>
        <v>486917.84999999992</v>
      </c>
      <c r="M72" s="14">
        <f>SUM(M7:M71)</f>
        <v>-905341.71999999974</v>
      </c>
    </row>
    <row r="73" spans="1:13" x14ac:dyDescent="0.2">
      <c r="A73" s="16"/>
      <c r="B73" s="16"/>
      <c r="C73" s="13"/>
      <c r="E73" s="13"/>
      <c r="G73" s="12"/>
      <c r="K73" s="12"/>
      <c r="M73" s="13"/>
    </row>
    <row r="74" spans="1:13" x14ac:dyDescent="0.2">
      <c r="A74" s="18">
        <v>70101</v>
      </c>
      <c r="B74" s="19" t="s">
        <v>82</v>
      </c>
      <c r="C74" s="20">
        <v>0</v>
      </c>
      <c r="D74" s="20">
        <v>0</v>
      </c>
      <c r="E74" s="20">
        <v>0</v>
      </c>
      <c r="F74" s="20">
        <v>0</v>
      </c>
      <c r="G74" s="12" t="str">
        <f t="shared" ref="G74:G77" si="5">IF(C74=0," ",F74/C74)</f>
        <v xml:space="preserve"> </v>
      </c>
      <c r="H74" s="20">
        <v>0</v>
      </c>
      <c r="I74" s="20">
        <v>0</v>
      </c>
      <c r="J74" s="20">
        <v>0</v>
      </c>
      <c r="K74" s="12" t="str">
        <f>IF(F74=0," ",J74/F74)</f>
        <v xml:space="preserve"> </v>
      </c>
      <c r="L74" s="20">
        <v>0</v>
      </c>
      <c r="M74" s="13">
        <f>F74-E74</f>
        <v>0</v>
      </c>
    </row>
    <row r="75" spans="1:13" x14ac:dyDescent="0.2">
      <c r="A75" s="18">
        <v>79700</v>
      </c>
      <c r="B75" s="19" t="s">
        <v>89</v>
      </c>
      <c r="C75" s="20">
        <v>0</v>
      </c>
      <c r="D75" s="20">
        <v>0</v>
      </c>
      <c r="E75" s="20">
        <v>0</v>
      </c>
      <c r="F75" s="20">
        <v>0</v>
      </c>
      <c r="G75" s="12" t="str">
        <f t="shared" si="5"/>
        <v xml:space="preserve"> </v>
      </c>
      <c r="H75" s="20">
        <v>0</v>
      </c>
      <c r="I75" s="20">
        <v>0</v>
      </c>
      <c r="J75" s="20">
        <v>0</v>
      </c>
      <c r="K75" s="12" t="str">
        <f t="shared" ref="K75:K76" si="6">IF(F75=0," ",J75/F75)</f>
        <v xml:space="preserve"> </v>
      </c>
      <c r="L75" s="20">
        <v>0</v>
      </c>
      <c r="M75" s="13">
        <f t="shared" ref="M75:M76" si="7">F75-E75</f>
        <v>0</v>
      </c>
    </row>
    <row r="76" spans="1:13" x14ac:dyDescent="0.2">
      <c r="A76" s="18">
        <v>79701</v>
      </c>
      <c r="B76" s="19" t="s">
        <v>90</v>
      </c>
      <c r="C76" s="20">
        <v>0</v>
      </c>
      <c r="D76" s="20">
        <v>70900</v>
      </c>
      <c r="E76" s="20">
        <v>70900</v>
      </c>
      <c r="F76" s="20">
        <v>70900</v>
      </c>
      <c r="G76" s="12" t="str">
        <f t="shared" si="5"/>
        <v xml:space="preserve"> </v>
      </c>
      <c r="H76" s="20">
        <v>70900</v>
      </c>
      <c r="I76" s="20">
        <v>0</v>
      </c>
      <c r="J76" s="20">
        <v>70900</v>
      </c>
      <c r="K76" s="12">
        <f t="shared" si="6"/>
        <v>1</v>
      </c>
      <c r="L76" s="20">
        <v>0</v>
      </c>
      <c r="M76" s="13">
        <f t="shared" si="7"/>
        <v>0</v>
      </c>
    </row>
    <row r="77" spans="1:13" s="3" customFormat="1" x14ac:dyDescent="0.2">
      <c r="A77" s="21"/>
      <c r="B77" s="2" t="s">
        <v>18</v>
      </c>
      <c r="C77" s="17">
        <f>SUM(C74:C76)</f>
        <v>0</v>
      </c>
      <c r="D77" s="17">
        <f t="shared" ref="D77:F77" si="8">SUM(D74:D76)</f>
        <v>70900</v>
      </c>
      <c r="E77" s="17">
        <f t="shared" si="8"/>
        <v>70900</v>
      </c>
      <c r="F77" s="17">
        <f t="shared" si="8"/>
        <v>70900</v>
      </c>
      <c r="G77" s="15" t="str">
        <f t="shared" si="5"/>
        <v xml:space="preserve"> </v>
      </c>
      <c r="H77" s="17">
        <f>SUM(H74:H76)</f>
        <v>70900</v>
      </c>
      <c r="I77" s="17">
        <f>SUM(I74:I76)</f>
        <v>0</v>
      </c>
      <c r="J77" s="17">
        <f>SUM(J74:J76)</f>
        <v>70900</v>
      </c>
      <c r="K77" s="15">
        <f t="shared" ref="K77" si="9">IF(F77=0," ",J77/F77)</f>
        <v>1</v>
      </c>
      <c r="L77" s="17">
        <f>SUM(L74:L76)</f>
        <v>0</v>
      </c>
      <c r="M77" s="17">
        <f>SUM(M74:M76)</f>
        <v>0</v>
      </c>
    </row>
    <row r="78" spans="1:13" x14ac:dyDescent="0.2">
      <c r="A78" s="16"/>
      <c r="B78" s="16"/>
      <c r="C78" s="13"/>
      <c r="E78" s="13"/>
      <c r="G78" s="12"/>
      <c r="K78" s="12"/>
      <c r="M78" s="13"/>
    </row>
    <row r="79" spans="1:13" x14ac:dyDescent="0.2">
      <c r="A79" s="18">
        <v>830</v>
      </c>
      <c r="B79" s="19" t="s">
        <v>83</v>
      </c>
      <c r="C79" s="20">
        <v>21500</v>
      </c>
      <c r="D79" s="20">
        <v>0</v>
      </c>
      <c r="E79" s="20">
        <v>21500</v>
      </c>
      <c r="F79" s="20">
        <v>0</v>
      </c>
      <c r="G79" s="12">
        <v>0</v>
      </c>
      <c r="H79" s="20">
        <v>0</v>
      </c>
      <c r="I79" s="20">
        <v>0</v>
      </c>
      <c r="J79" s="20">
        <v>0</v>
      </c>
      <c r="K79" s="12" t="str">
        <f>IF(F79=0," ",J79/F79)</f>
        <v xml:space="preserve"> </v>
      </c>
      <c r="L79" s="20">
        <v>0</v>
      </c>
      <c r="M79" s="13">
        <f>F79-E79</f>
        <v>-21500</v>
      </c>
    </row>
    <row r="80" spans="1:13" x14ac:dyDescent="0.2">
      <c r="A80" s="18">
        <v>83000</v>
      </c>
      <c r="B80" s="19" t="s">
        <v>84</v>
      </c>
      <c r="C80" s="20">
        <v>0</v>
      </c>
      <c r="D80" s="20">
        <v>0</v>
      </c>
      <c r="E80" s="20">
        <v>0</v>
      </c>
      <c r="F80" s="20">
        <v>0</v>
      </c>
      <c r="G80" s="12">
        <v>0</v>
      </c>
      <c r="H80" s="20">
        <v>0</v>
      </c>
      <c r="I80" s="20">
        <v>0</v>
      </c>
      <c r="J80" s="20">
        <v>0</v>
      </c>
      <c r="K80" s="12" t="str">
        <f t="shared" ref="K80:K83" si="10">IF(F80=0," ",J80/F80)</f>
        <v xml:space="preserve"> </v>
      </c>
      <c r="L80" s="20">
        <v>0</v>
      </c>
      <c r="M80" s="13">
        <f t="shared" ref="M80:M83" si="11">F80-E80</f>
        <v>0</v>
      </c>
    </row>
    <row r="81" spans="1:13" x14ac:dyDescent="0.2">
      <c r="A81" s="18">
        <v>83001</v>
      </c>
      <c r="B81" s="19" t="s">
        <v>85</v>
      </c>
      <c r="C81" s="20">
        <v>0</v>
      </c>
      <c r="D81" s="20">
        <v>0</v>
      </c>
      <c r="E81" s="20">
        <v>0</v>
      </c>
      <c r="F81" s="20">
        <v>0</v>
      </c>
      <c r="G81" s="12">
        <v>0</v>
      </c>
      <c r="H81" s="20">
        <v>0</v>
      </c>
      <c r="I81" s="20">
        <v>0</v>
      </c>
      <c r="J81" s="20">
        <v>0</v>
      </c>
      <c r="K81" s="12" t="str">
        <f t="shared" si="10"/>
        <v xml:space="preserve"> </v>
      </c>
      <c r="L81" s="20">
        <v>0</v>
      </c>
      <c r="M81" s="13">
        <f t="shared" si="11"/>
        <v>0</v>
      </c>
    </row>
    <row r="82" spans="1:13" x14ac:dyDescent="0.2">
      <c r="A82" s="18">
        <v>83101</v>
      </c>
      <c r="B82" s="19" t="s">
        <v>86</v>
      </c>
      <c r="C82" s="20">
        <v>0</v>
      </c>
      <c r="D82" s="20">
        <v>0</v>
      </c>
      <c r="E82" s="20">
        <v>0</v>
      </c>
      <c r="F82" s="20">
        <v>0</v>
      </c>
      <c r="G82" s="12">
        <v>0</v>
      </c>
      <c r="H82" s="20">
        <v>0</v>
      </c>
      <c r="I82" s="20">
        <v>0</v>
      </c>
      <c r="J82" s="20">
        <v>0</v>
      </c>
      <c r="K82" s="12" t="str">
        <f t="shared" si="10"/>
        <v xml:space="preserve"> </v>
      </c>
      <c r="L82" s="20">
        <v>0</v>
      </c>
      <c r="M82" s="13">
        <f t="shared" si="11"/>
        <v>0</v>
      </c>
    </row>
    <row r="83" spans="1:13" x14ac:dyDescent="0.2">
      <c r="A83" s="18">
        <v>87000</v>
      </c>
      <c r="B83" s="19" t="s">
        <v>87</v>
      </c>
      <c r="C83" s="20">
        <v>0</v>
      </c>
      <c r="D83" s="20">
        <v>3430246.3999999999</v>
      </c>
      <c r="E83" s="20">
        <v>3430246.3999999999</v>
      </c>
      <c r="F83" s="20">
        <v>0</v>
      </c>
      <c r="G83" s="12">
        <v>0</v>
      </c>
      <c r="H83" s="20">
        <v>0</v>
      </c>
      <c r="I83" s="20">
        <v>0</v>
      </c>
      <c r="J83" s="20">
        <v>0</v>
      </c>
      <c r="K83" s="12" t="str">
        <f t="shared" si="10"/>
        <v xml:space="preserve"> </v>
      </c>
      <c r="L83" s="20">
        <v>0</v>
      </c>
      <c r="M83" s="13">
        <f t="shared" si="11"/>
        <v>-3430246.3999999999</v>
      </c>
    </row>
    <row r="84" spans="1:13" s="3" customFormat="1" x14ac:dyDescent="0.2">
      <c r="B84" s="2" t="s">
        <v>19</v>
      </c>
      <c r="C84" s="17">
        <f>SUM(C79:C83)</f>
        <v>21500</v>
      </c>
      <c r="D84" s="17">
        <f>SUM(D79:D83)</f>
        <v>3430246.3999999999</v>
      </c>
      <c r="E84" s="17">
        <f>SUM(E79:E83)</f>
        <v>3451746.4</v>
      </c>
      <c r="F84" s="17">
        <f>SUM(F79:F83)</f>
        <v>0</v>
      </c>
      <c r="G84" s="15">
        <f t="shared" si="3"/>
        <v>0</v>
      </c>
      <c r="H84" s="17">
        <f>SUM(H79:H83)</f>
        <v>0</v>
      </c>
      <c r="I84" s="17">
        <f>SUM(I79:I83)</f>
        <v>0</v>
      </c>
      <c r="J84" s="17">
        <f>SUM(J79:J83)</f>
        <v>0</v>
      </c>
      <c r="K84" s="15" t="str">
        <f t="shared" ref="K84" si="12">IF(F84=0," ",J84/F84)</f>
        <v xml:space="preserve"> </v>
      </c>
      <c r="L84" s="17">
        <f>SUM(L79:L83)</f>
        <v>0</v>
      </c>
      <c r="M84" s="17">
        <f>SUM(M79:M83)</f>
        <v>-3451746.4</v>
      </c>
    </row>
    <row r="85" spans="1:13" x14ac:dyDescent="0.2">
      <c r="G85" s="12"/>
      <c r="K85" s="12"/>
    </row>
    <row r="86" spans="1:13" s="3" customFormat="1" x14ac:dyDescent="0.2">
      <c r="B86" s="7" t="s">
        <v>17</v>
      </c>
      <c r="C86" s="14">
        <f>C72+C77+C84</f>
        <v>18145118</v>
      </c>
      <c r="D86" s="14">
        <f>D72+D77+D84</f>
        <v>3501146.4</v>
      </c>
      <c r="E86" s="14">
        <f>E72+E77+E84</f>
        <v>21646264.399999999</v>
      </c>
      <c r="F86" s="14">
        <f>F72+F77+F84</f>
        <v>17289176.279999997</v>
      </c>
      <c r="G86" s="15">
        <f t="shared" si="3"/>
        <v>0.95282798822250692</v>
      </c>
      <c r="H86" s="14">
        <f>H72+H77+H84</f>
        <v>16803663.43</v>
      </c>
      <c r="I86" s="14">
        <f>I72+I77+I84</f>
        <v>1405</v>
      </c>
      <c r="J86" s="14">
        <f>J72+J77+J84</f>
        <v>16802258.43</v>
      </c>
      <c r="K86" s="15">
        <f t="shared" ref="K86" si="13">J86/F86</f>
        <v>0.97183683929677667</v>
      </c>
      <c r="L86" s="14">
        <f>L72+L77+L84</f>
        <v>486917.84999999992</v>
      </c>
      <c r="M86" s="14">
        <f>M72+M77+M84</f>
        <v>-4357088.1199999992</v>
      </c>
    </row>
  </sheetData>
  <mergeCells count="1">
    <mergeCell ref="A1:M1"/>
  </mergeCells>
  <printOptions horizontalCentered="1" gridLines="1"/>
  <pageMargins left="0.19685039370078741" right="0.43307086614173229" top="0.39370078740157483" bottom="0.98425196850393704" header="0" footer="0"/>
  <pageSetup paperSize="9" scale="46" orientation="landscape" r:id="rId1"/>
  <headerFooter alignWithMargins="0">
    <oddHeader>&amp;C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ingresos 4º trimes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2022-10-03T10:10:53Z</cp:lastPrinted>
  <dcterms:created xsi:type="dcterms:W3CDTF">2016-04-20T09:31:50Z</dcterms:created>
  <dcterms:modified xsi:type="dcterms:W3CDTF">2024-02-15T12:58:51Z</dcterms:modified>
</cp:coreProperties>
</file>