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EJECUCIÓN INGRESOS 1º TRIMESTRE" sheetId="1" r:id="rId1"/>
    <sheet name="Hoja1" sheetId="2" r:id="rId2"/>
  </sheets>
  <definedNames>
    <definedName name="_xlnm._FilterDatabase" localSheetId="0" hidden="1">'EJECUCIÓN INGRESOS 1º TRIMESTRE'!$A$5:$P$145</definedName>
    <definedName name="_xlnm.Print_Titles" localSheetId="0">'EJECUCIÓN INGRESOS 1º TRIMESTRE'!$5:$5</definedName>
  </definedNames>
  <calcPr calcId="125725"/>
</workbook>
</file>

<file path=xl/calcChain.xml><?xml version="1.0" encoding="utf-8"?>
<calcChain xmlns="http://schemas.openxmlformats.org/spreadsheetml/2006/main">
  <c r="N144" i="1"/>
  <c r="N145"/>
  <c r="N146"/>
  <c r="N147"/>
  <c r="N148"/>
  <c r="N149"/>
  <c r="N150"/>
  <c r="N143"/>
  <c r="N141"/>
  <c r="N140"/>
  <c r="N139"/>
  <c r="N138"/>
  <c r="N137"/>
  <c r="N136"/>
  <c r="N135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6"/>
  <c r="J144"/>
  <c r="J145"/>
  <c r="J146"/>
  <c r="J147"/>
  <c r="J148"/>
  <c r="J149"/>
  <c r="J150"/>
  <c r="J143"/>
  <c r="J136"/>
  <c r="J137"/>
  <c r="J138"/>
  <c r="J139"/>
  <c r="J140"/>
  <c r="J135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7"/>
  <c r="J8"/>
  <c r="J9"/>
  <c r="J10"/>
  <c r="J11"/>
  <c r="J12"/>
  <c r="J13"/>
  <c r="J14"/>
  <c r="J15"/>
  <c r="J16"/>
  <c r="J17"/>
  <c r="J18"/>
  <c r="J19"/>
  <c r="J6"/>
  <c r="O151"/>
  <c r="M151"/>
  <c r="L151"/>
  <c r="K151"/>
  <c r="I151"/>
  <c r="H151"/>
  <c r="G151"/>
  <c r="F151"/>
  <c r="O141"/>
  <c r="M141"/>
  <c r="L141"/>
  <c r="K141"/>
  <c r="G141"/>
  <c r="H141"/>
  <c r="I141"/>
  <c r="F141"/>
  <c r="O133"/>
  <c r="O153" s="1"/>
  <c r="L133"/>
  <c r="L153" s="1"/>
  <c r="M133"/>
  <c r="M153" s="1"/>
  <c r="K133"/>
  <c r="K153" s="1"/>
  <c r="G133"/>
  <c r="G153" s="1"/>
  <c r="H133"/>
  <c r="H153" s="1"/>
  <c r="I133"/>
  <c r="I153" s="1"/>
  <c r="F133"/>
  <c r="F153" s="1"/>
  <c r="N133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5"/>
  <c r="P136"/>
  <c r="P137"/>
  <c r="P138"/>
  <c r="P139"/>
  <c r="P140"/>
  <c r="P143"/>
  <c r="P144"/>
  <c r="P145"/>
  <c r="P146"/>
  <c r="P147"/>
  <c r="P148"/>
  <c r="P149"/>
  <c r="P150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5"/>
  <c r="C135"/>
  <c r="D135"/>
  <c r="B136"/>
  <c r="C136"/>
  <c r="D136"/>
  <c r="B137"/>
  <c r="C137"/>
  <c r="D137"/>
  <c r="B138"/>
  <c r="C138"/>
  <c r="D138"/>
  <c r="B139"/>
  <c r="C139"/>
  <c r="D139"/>
  <c r="B140"/>
  <c r="C140"/>
  <c r="D140"/>
  <c r="B143"/>
  <c r="C143"/>
  <c r="D143"/>
  <c r="B144"/>
  <c r="C144"/>
  <c r="D144"/>
  <c r="B145"/>
  <c r="C145"/>
  <c r="D145"/>
  <c r="B146"/>
  <c r="C146"/>
  <c r="D146"/>
  <c r="B147"/>
  <c r="C147"/>
  <c r="D147"/>
  <c r="B148"/>
  <c r="C148"/>
  <c r="D148"/>
  <c r="B149"/>
  <c r="C149"/>
  <c r="D149"/>
  <c r="B150"/>
  <c r="C150"/>
  <c r="D150"/>
  <c r="D6"/>
  <c r="C6"/>
  <c r="B6"/>
  <c r="P151" l="1"/>
  <c r="P141"/>
  <c r="N151"/>
  <c r="J133"/>
  <c r="J141"/>
  <c r="N153"/>
  <c r="J153"/>
  <c r="J151"/>
  <c r="P6"/>
  <c r="P133" l="1"/>
  <c r="P153" s="1"/>
</calcChain>
</file>

<file path=xl/sharedStrings.xml><?xml version="1.0" encoding="utf-8"?>
<sst xmlns="http://schemas.openxmlformats.org/spreadsheetml/2006/main" count="305" uniqueCount="305">
  <si>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</si>
  <si>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</si>
  <si>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</si>
  <si>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</si>
  <si>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</si>
  <si>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</si>
  <si>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</si>
  <si>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</si>
  <si>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</si>
  <si>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</si>
  <si>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</si>
  <si>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</si>
  <si>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</si>
  <si>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</si>
  <si>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</si>
  <si>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</si>
  <si>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</si>
  <si>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</si>
  <si>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</si>
  <si>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</si>
  <si>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</si>
  <si>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</si>
  <si>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</si>
  <si>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</si>
  <si>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</si>
  <si>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</si>
  <si>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</si>
  <si>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</si>
  <si>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</si>
  <si>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</si>
  <si>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</si>
  <si>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</si>
  <si>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</si>
  <si>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</si>
  <si>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</si>
  <si>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</si>
  <si>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</si>
  <si>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</si>
  <si>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</si>
  <si>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</si>
  <si>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</si>
  <si>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</si>
  <si>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</si>
  <si>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</si>
  <si>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</si>
  <si>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</si>
  <si>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</si>
  <si>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</si>
  <si>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</si>
  <si>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</si>
  <si>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</si>
  <si>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</si>
  <si>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</si>
  <si>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</si>
  <si>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</si>
  <si>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</si>
  <si>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</si>
  <si>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</si>
  <si>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</si>
  <si>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</si>
  <si>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</si>
  <si>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</si>
  <si>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DEPÓSITO CANINO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</si>
  <si>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</si>
  <si>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</si>
  <si>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</si>
  <si>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</si>
  <si>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</si>
  <si>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apertura de calas y zanjas.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</si>
  <si>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</si>
  <si>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</si>
  <si>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</si>
  <si>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</si>
  <si>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</si>
  <si>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</si>
  <si>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</si>
  <si>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</si>
  <si>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</si>
  <si>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</si>
  <si>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</si>
  <si>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</si>
  <si>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</si>
  <si>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</si>
  <si>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</si>
  <si>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</si>
  <si>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</si>
  <si>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</si>
  <si>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</si>
  <si>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</si>
  <si>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</si>
  <si>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</si>
  <si>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</si>
  <si>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</si>
  <si>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</si>
  <si>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</si>
  <si>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</si>
  <si>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</si>
  <si>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</si>
  <si>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</si>
  <si>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</si>
  <si>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</si>
  <si>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</si>
  <si>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</si>
  <si>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</si>
  <si>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</si>
  <si>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36007</t>
  </si>
  <si>
    <t>COMPENSACIÓN EMISIONES CO2</t>
  </si>
  <si>
    <t>36009</t>
  </si>
  <si>
    <t>LIQUIDACION MATERIAL ALMACEN ASVA</t>
  </si>
  <si>
    <t>38900</t>
  </si>
  <si>
    <t>Otros reintegros de operaciones corrientes.</t>
  </si>
  <si>
    <t>38901</t>
  </si>
  <si>
    <t>REGULARIZ.TRIBUNAL DE CUENTAS NÓMINAS 2012.</t>
  </si>
  <si>
    <t>39101</t>
  </si>
  <si>
    <t>Multas por infracciones ordenanzas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</si>
  <si>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</si>
  <si>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</si>
  <si>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</si>
  <si>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</si>
  <si>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</si>
  <si>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</si>
  <si>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</si>
  <si>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</si>
  <si>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</si>
  <si>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</si>
  <si>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</si>
  <si>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</si>
  <si>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39800</t>
  </si>
  <si>
    <t>Indemnizaciones de seguros de no vida.</t>
  </si>
  <si>
    <t>39900</t>
  </si>
  <si>
    <t>Otros ingresos diversos.</t>
  </si>
  <si>
    <t>39902</t>
  </si>
  <si>
    <t>Ingresos Centro de Formación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</si>
  <si>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</si>
  <si>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</si>
  <si>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</si>
  <si>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</si>
  <si>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</si>
  <si>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</si>
  <si>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</si>
  <si>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</si>
  <si>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</si>
  <si>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</si>
  <si>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</si>
  <si>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</si>
  <si>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</si>
  <si>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</si>
  <si>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</si>
  <si>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</si>
  <si>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</si>
  <si>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</si>
  <si>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</si>
  <si>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</si>
  <si>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</si>
  <si>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</si>
  <si>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</si>
  <si>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</si>
  <si>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</si>
  <si>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</si>
  <si>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</si>
  <si>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</si>
  <si>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</si>
  <si>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</si>
  <si>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Junta CyL: estancias temporales centro de integración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</si>
  <si>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</si>
  <si>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</si>
  <si>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</si>
  <si>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</si>
  <si>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</si>
  <si>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</si>
  <si>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</si>
  <si>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</si>
  <si>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</si>
  <si>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</si>
  <si>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</si>
  <si>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</si>
  <si>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</si>
  <si>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45085</t>
  </si>
  <si>
    <t>Plan de Formación Continua</t>
  </si>
  <si>
    <t>45087</t>
  </si>
  <si>
    <t>Gerencia Servicios Sociales: Renta garantizada de ciudadanía</t>
  </si>
  <si>
    <t>45088</t>
  </si>
  <si>
    <t>45104</t>
  </si>
  <si>
    <t>45105</t>
  </si>
  <si>
    <t>45106</t>
  </si>
  <si>
    <t>45107</t>
  </si>
  <si>
    <t>45108</t>
  </si>
  <si>
    <t>45109</t>
  </si>
  <si>
    <t>45111</t>
  </si>
  <si>
    <t>45112</t>
  </si>
  <si>
    <t>45113</t>
  </si>
  <si>
    <t>45114</t>
  </si>
  <si>
    <t>Subvención ECYL E.T. Jardines</t>
  </si>
  <si>
    <t>45115</t>
  </si>
  <si>
    <t>Subvención ECYL E.T. reformas y edificaciones</t>
  </si>
  <si>
    <t>45128</t>
  </si>
  <si>
    <t>ECYL.- CONTRAT.DESEMPLEADOS (VENTEL 2014)</t>
  </si>
  <si>
    <t>46100</t>
  </si>
  <si>
    <t>Aportación de la Diputación Provincial</t>
  </si>
  <si>
    <t>46607</t>
  </si>
  <si>
    <t>FEMP.- PROGRAMA EDUCACIÓN SALUD</t>
  </si>
  <si>
    <t>47002</t>
  </si>
  <si>
    <t>EUROPAC: Convenio servicio comedor social</t>
  </si>
  <si>
    <t>49012</t>
  </si>
  <si>
    <t>FEDER.- PROYECTO CENCYL</t>
  </si>
  <si>
    <t>49700</t>
  </si>
  <si>
    <t>49706</t>
  </si>
  <si>
    <t>52000</t>
  </si>
  <si>
    <t>Intereses de cuentas corrientes</t>
  </si>
  <si>
    <t>53400</t>
  </si>
  <si>
    <t>De soc y entidades dependientes de las entidades locales.</t>
  </si>
  <si>
    <t>54100</t>
  </si>
  <si>
    <t>Arrendamientos de fincas urbanas.</t>
  </si>
  <si>
    <t>54101</t>
  </si>
  <si>
    <t>55000</t>
  </si>
  <si>
    <t>Concesiones admtivas con contraprestación periódica</t>
  </si>
  <si>
    <t>55001</t>
  </si>
  <si>
    <t>Canon del agua y alcantarillado</t>
  </si>
  <si>
    <t>55003</t>
  </si>
  <si>
    <t>Canon depuración</t>
  </si>
  <si>
    <t>55004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</si>
  <si>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</si>
  <si>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</si>
  <si>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</si>
  <si>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</si>
  <si>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</si>
  <si>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</si>
  <si>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60900</t>
  </si>
  <si>
    <t>Otros terrenos.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</si>
  <si>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</si>
  <si>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</si>
  <si>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</si>
  <si>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</si>
  <si>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</si>
  <si>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</si>
  <si>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</si>
  <si>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</si>
  <si>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</si>
  <si>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</si>
  <si>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</si>
  <si>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</si>
  <si>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</si>
  <si>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</si>
  <si>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</si>
  <si>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</si>
  <si>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</si>
  <si>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</si>
  <si>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</si>
  <si>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45129</t>
  </si>
  <si>
    <t>46300</t>
  </si>
  <si>
    <t>ECYL: Curso fod: ""trabajos de carpintería y mueble""</t>
  </si>
  <si>
    <t>ECYL: Prog. mixto f y e: ""pintura""</t>
  </si>
  <si>
    <t>MANCOMUNIDAD MPAL.TIERRAS DE VALLADOLID</t>
  </si>
  <si>
    <t>79702</t>
  </si>
  <si>
    <t>R2 CITIES (REHABILIT.Bº CUATRO DE MARZO)</t>
  </si>
  <si>
    <t>87000</t>
  </si>
  <si>
    <t>Para gastos generales.</t>
  </si>
  <si>
    <t>45116</t>
  </si>
  <si>
    <t>45117</t>
  </si>
  <si>
    <t>45118</t>
  </si>
  <si>
    <t>49705</t>
  </si>
  <si>
    <t>75081</t>
  </si>
  <si>
    <t>SUBV.INFRAEST.PUNTOS RECARGA VEHÍCULOS ELÉCTRICOS</t>
  </si>
  <si>
    <t>79700</t>
  </si>
  <si>
    <t>Total operaciones corrientes</t>
  </si>
  <si>
    <t>Total operaciones de capital</t>
  </si>
  <si>
    <t>Total operaciones financieras</t>
  </si>
  <si>
    <t>TOTALES</t>
  </si>
  <si>
    <t>Compensación por gastos de luz concesionario de La Cúpula</t>
  </si>
  <si>
    <t>Junta CyL: Apoyo a familias</t>
  </si>
  <si>
    <t>Subv. Junta Castilla y León: Centros de Personas Mayore</t>
  </si>
  <si>
    <t>Junta CyL: Fondo particip.tributos Comunidad (condic.)</t>
  </si>
  <si>
    <t>Junta CyL: Fondo particip.tributos Comunidad (incondic.)</t>
  </si>
  <si>
    <t>Proyecto europeo PACT: programa EASY-PACT</t>
  </si>
  <si>
    <t>ECYL: programa mixto F. y E. Rehab. espacios naturales</t>
  </si>
  <si>
    <t>ECYL: programa mixto: F.y E. Pintura</t>
  </si>
  <si>
    <t>ECYL: programa mixto: F. y E. Viveros y jardines</t>
  </si>
  <si>
    <t>ECYL: programa mixto: Carpintería y mueble</t>
  </si>
  <si>
    <t>ECYL: programa mixto F. y E. Atención sociosanitaria</t>
  </si>
  <si>
    <t>ECYL: programa mixto F. y E. Turismo</t>
  </si>
  <si>
    <t>ECYL: Servicios a la comunidad</t>
  </si>
  <si>
    <t>ECYL: programa mixto F.E. Valladolid Social Duplo</t>
  </si>
  <si>
    <t>ECYL: programa mixto F.E. carpintería Duplo</t>
  </si>
  <si>
    <t>ECYL: programa mixto F.E. Barrio España</t>
  </si>
  <si>
    <t>ECYL.- CONTRAT.PERCEPT.RENTA GARANTIZ.DE CIUDADANÍA</t>
  </si>
  <si>
    <t>45131</t>
  </si>
  <si>
    <t>CURSO PLAN FOD 144/FOD/47/2016</t>
  </si>
  <si>
    <t>49013</t>
  </si>
  <si>
    <t>PROYECTO CAMPUS 21 (FONDOS EUROPEOS)</t>
  </si>
  <si>
    <t>STORM CLOUD.- Nube Cerbernética</t>
  </si>
  <si>
    <t>COMMONNERGY</t>
  </si>
  <si>
    <t>ERASMUS PLUS: programa CARESS</t>
  </si>
  <si>
    <t>49707</t>
  </si>
  <si>
    <t>Proyecto REMOURBAN</t>
  </si>
  <si>
    <t>49708</t>
  </si>
  <si>
    <t>Proyecto IN LIFE</t>
  </si>
  <si>
    <t>49709</t>
  </si>
  <si>
    <t>Proyecto TT BIGA DATA</t>
  </si>
  <si>
    <t>Arrendamiento de la Cúpula del Milenio</t>
  </si>
  <si>
    <t>Abastecimiento y depuración de agua pueblos del alfoz</t>
  </si>
  <si>
    <t>55005</t>
  </si>
  <si>
    <t>Depuración aguas de municipios de Alfoz</t>
  </si>
  <si>
    <t>FONDOS EUROPEOS PROY.COMMONENERGY (APORT.CONSORCIO VAL)</t>
  </si>
  <si>
    <t>91300</t>
  </si>
  <si>
    <t>Préstam recibidos a l/p de entes de fuera del sector público</t>
  </si>
</sst>
</file>

<file path=xl/styles.xml><?xml version="1.0" encoding="utf-8"?>
<styleSheet xmlns="http://schemas.openxmlformats.org/spreadsheetml/2006/main">
  <numFmts count="1">
    <numFmt numFmtId="164" formatCode="dd&quot;/&quot;mm&quot;/&quot;yyyy"/>
  </numFmts>
  <fonts count="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" fontId="3" fillId="0" borderId="0" xfId="2" applyNumberFormat="1" applyFont="1"/>
    <xf numFmtId="49" fontId="3" fillId="0" borderId="0" xfId="2" applyNumberFormat="1" applyFont="1"/>
    <xf numFmtId="4" fontId="3" fillId="0" borderId="0" xfId="2" applyNumberFormat="1" applyFont="1"/>
  </cellXfs>
  <cellStyles count="3">
    <cellStyle name="Normal" xfId="0" builtinId="0"/>
    <cellStyle name="Normal_EJECUCIÓN INGRESOS" xfId="1"/>
    <cellStyle name="Normal_EJECUCIÓN INGRESOS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3"/>
  <sheetViews>
    <sheetView tabSelected="1" showWhiteSpace="0" view="pageLayout" topLeftCell="F124" zoomScaleNormal="85" workbookViewId="0">
      <selection activeCell="A153" sqref="A1:Q153"/>
    </sheetView>
  </sheetViews>
  <sheetFormatPr baseColWidth="10" defaultColWidth="11.42578125" defaultRowHeight="12.75"/>
  <cols>
    <col min="1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8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>
      <c r="A1" s="4" t="s">
        <v>0</v>
      </c>
      <c r="B1" s="4"/>
      <c r="C1" s="4"/>
      <c r="D1" s="4"/>
      <c r="E1" s="5"/>
      <c r="F1" s="6"/>
      <c r="G1" s="7"/>
    </row>
    <row r="2" spans="1:16">
      <c r="A2" s="4" t="s">
        <v>1</v>
      </c>
      <c r="B2" s="4"/>
      <c r="C2" s="4"/>
      <c r="D2" s="4"/>
      <c r="F2" s="10">
        <v>2017</v>
      </c>
      <c r="G2" s="11"/>
    </row>
    <row r="3" spans="1:16">
      <c r="A3" s="12" t="s">
        <v>243</v>
      </c>
      <c r="B3" s="12"/>
      <c r="C3" s="12"/>
      <c r="D3" s="12"/>
      <c r="F3" s="13">
        <v>42825</v>
      </c>
      <c r="G3" s="14"/>
    </row>
    <row r="5" spans="1:16" s="17" customFormat="1" ht="36" customHeight="1">
      <c r="A5" s="15" t="s">
        <v>2</v>
      </c>
      <c r="B5" s="15" t="s">
        <v>244</v>
      </c>
      <c r="C5" s="15" t="s">
        <v>245</v>
      </c>
      <c r="D5" s="15" t="s">
        <v>246</v>
      </c>
      <c r="E5" s="16" t="s">
        <v>3</v>
      </c>
      <c r="F5" s="16" t="s">
        <v>4</v>
      </c>
      <c r="G5" s="15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</row>
    <row r="6" spans="1:16">
      <c r="A6" s="22" t="s">
        <v>15</v>
      </c>
      <c r="B6" s="14" t="str">
        <f>LEFT(A6,1)</f>
        <v>1</v>
      </c>
      <c r="C6" s="14" t="str">
        <f>LEFT(A6,2)</f>
        <v>10</v>
      </c>
      <c r="D6" s="14" t="str">
        <f>LEFT(A6,3)</f>
        <v>100</v>
      </c>
      <c r="E6" s="23" t="s">
        <v>16</v>
      </c>
      <c r="F6" s="24">
        <v>6938000</v>
      </c>
      <c r="G6" s="24">
        <v>0</v>
      </c>
      <c r="H6" s="24">
        <v>6938000</v>
      </c>
      <c r="I6" s="24">
        <v>1746632.22</v>
      </c>
      <c r="J6" s="18">
        <f>IF(H6=0," ",I6/H6)</f>
        <v>0.25174866243874316</v>
      </c>
      <c r="K6" s="24">
        <v>1170232.3600000001</v>
      </c>
      <c r="L6" s="24">
        <v>8716.32</v>
      </c>
      <c r="M6" s="24">
        <v>1161516.04</v>
      </c>
      <c r="N6" s="18">
        <f>IF(I6=0," ",M6/I6)</f>
        <v>0.6650032140137665</v>
      </c>
      <c r="O6" s="24">
        <v>585116.18000000005</v>
      </c>
      <c r="P6" s="19">
        <f>I6-H6</f>
        <v>-5191367.78</v>
      </c>
    </row>
    <row r="7" spans="1:16">
      <c r="A7" s="22" t="s">
        <v>17</v>
      </c>
      <c r="B7" s="14" t="str">
        <f t="shared" ref="B7:B70" si="0">LEFT(A7,1)</f>
        <v>1</v>
      </c>
      <c r="C7" s="14" t="str">
        <f t="shared" ref="C7:C70" si="1">LEFT(A7,2)</f>
        <v>11</v>
      </c>
      <c r="D7" s="14" t="str">
        <f t="shared" ref="D7:D70" si="2">LEFT(A7,3)</f>
        <v>112</v>
      </c>
      <c r="E7" s="23" t="s">
        <v>18</v>
      </c>
      <c r="F7" s="24">
        <v>163000</v>
      </c>
      <c r="G7" s="24">
        <v>0</v>
      </c>
      <c r="H7" s="24">
        <v>163000</v>
      </c>
      <c r="I7" s="24">
        <v>-282.11</v>
      </c>
      <c r="J7" s="18">
        <f t="shared" ref="J7:J70" si="3">IF(H7=0," ",I7/H7)</f>
        <v>-1.7307361963190184E-3</v>
      </c>
      <c r="K7" s="24">
        <v>0</v>
      </c>
      <c r="L7" s="24">
        <v>282.11</v>
      </c>
      <c r="M7" s="24">
        <v>-282.11</v>
      </c>
      <c r="N7" s="18">
        <f t="shared" ref="N7:N70" si="4">IF(I7=0," ",M7/I7)</f>
        <v>1</v>
      </c>
      <c r="O7" s="24">
        <v>0</v>
      </c>
      <c r="P7" s="19">
        <f t="shared" ref="P7:P70" si="5">I7-H7</f>
        <v>-163282.10999999999</v>
      </c>
    </row>
    <row r="8" spans="1:16">
      <c r="A8" s="22" t="s">
        <v>19</v>
      </c>
      <c r="B8" s="14" t="str">
        <f t="shared" si="0"/>
        <v>1</v>
      </c>
      <c r="C8" s="14" t="str">
        <f t="shared" si="1"/>
        <v>11</v>
      </c>
      <c r="D8" s="14" t="str">
        <f t="shared" si="2"/>
        <v>113</v>
      </c>
      <c r="E8" s="23" t="s">
        <v>20</v>
      </c>
      <c r="F8" s="24">
        <v>70600000</v>
      </c>
      <c r="G8" s="24">
        <v>0</v>
      </c>
      <c r="H8" s="24">
        <v>70600000</v>
      </c>
      <c r="I8" s="24">
        <v>166788.65</v>
      </c>
      <c r="J8" s="18">
        <f t="shared" si="3"/>
        <v>2.3624454674220962E-3</v>
      </c>
      <c r="K8" s="24">
        <v>40.54</v>
      </c>
      <c r="L8" s="24">
        <v>7488.92</v>
      </c>
      <c r="M8" s="24">
        <v>-7448.38</v>
      </c>
      <c r="N8" s="18">
        <f t="shared" si="4"/>
        <v>-4.4657595106141819E-2</v>
      </c>
      <c r="O8" s="24">
        <v>174237.03</v>
      </c>
      <c r="P8" s="19">
        <f t="shared" si="5"/>
        <v>-70433211.349999994</v>
      </c>
    </row>
    <row r="9" spans="1:16">
      <c r="A9" s="22" t="s">
        <v>21</v>
      </c>
      <c r="B9" s="14" t="str">
        <f t="shared" si="0"/>
        <v>1</v>
      </c>
      <c r="C9" s="14" t="str">
        <f t="shared" si="1"/>
        <v>11</v>
      </c>
      <c r="D9" s="14" t="str">
        <f t="shared" si="2"/>
        <v>115</v>
      </c>
      <c r="E9" s="23" t="s">
        <v>22</v>
      </c>
      <c r="F9" s="24">
        <v>16850000</v>
      </c>
      <c r="G9" s="24">
        <v>0</v>
      </c>
      <c r="H9" s="24">
        <v>16850000</v>
      </c>
      <c r="I9" s="24">
        <v>15778088.859999999</v>
      </c>
      <c r="J9" s="18">
        <f t="shared" si="3"/>
        <v>0.93638509554896143</v>
      </c>
      <c r="K9" s="24">
        <v>39641.94</v>
      </c>
      <c r="L9" s="24">
        <v>3400.75</v>
      </c>
      <c r="M9" s="24">
        <v>36241.19</v>
      </c>
      <c r="N9" s="18">
        <f t="shared" si="4"/>
        <v>2.2969315435836632E-3</v>
      </c>
      <c r="O9" s="24">
        <v>15741847.67</v>
      </c>
      <c r="P9" s="19">
        <f t="shared" si="5"/>
        <v>-1071911.1400000006</v>
      </c>
    </row>
    <row r="10" spans="1:16">
      <c r="A10" s="22" t="s">
        <v>23</v>
      </c>
      <c r="B10" s="14" t="str">
        <f t="shared" si="0"/>
        <v>1</v>
      </c>
      <c r="C10" s="14" t="str">
        <f t="shared" si="1"/>
        <v>11</v>
      </c>
      <c r="D10" s="14" t="str">
        <f t="shared" si="2"/>
        <v>116</v>
      </c>
      <c r="E10" s="23" t="s">
        <v>24</v>
      </c>
      <c r="F10" s="24">
        <v>6000000</v>
      </c>
      <c r="G10" s="24">
        <v>0</v>
      </c>
      <c r="H10" s="24">
        <v>6000000</v>
      </c>
      <c r="I10" s="24">
        <v>730031.2</v>
      </c>
      <c r="J10" s="18">
        <f t="shared" si="3"/>
        <v>0.12167186666666666</v>
      </c>
      <c r="K10" s="24">
        <v>569233.94999999995</v>
      </c>
      <c r="L10" s="24">
        <v>160.72999999999999</v>
      </c>
      <c r="M10" s="24">
        <v>569073.22</v>
      </c>
      <c r="N10" s="18">
        <f t="shared" si="4"/>
        <v>0.77951903973419223</v>
      </c>
      <c r="O10" s="24">
        <v>160957.98000000001</v>
      </c>
      <c r="P10" s="19">
        <f t="shared" si="5"/>
        <v>-5269968.8</v>
      </c>
    </row>
    <row r="11" spans="1:16">
      <c r="A11" s="22" t="s">
        <v>25</v>
      </c>
      <c r="B11" s="14" t="str">
        <f t="shared" si="0"/>
        <v>1</v>
      </c>
      <c r="C11" s="14" t="str">
        <f t="shared" si="1"/>
        <v>13</v>
      </c>
      <c r="D11" s="14" t="str">
        <f t="shared" si="2"/>
        <v>130</v>
      </c>
      <c r="E11" s="23" t="s">
        <v>26</v>
      </c>
      <c r="F11" s="24">
        <v>11500000</v>
      </c>
      <c r="G11" s="24">
        <v>0</v>
      </c>
      <c r="H11" s="24">
        <v>11500000</v>
      </c>
      <c r="I11" s="24">
        <v>-1385.07</v>
      </c>
      <c r="J11" s="18">
        <f t="shared" si="3"/>
        <v>-1.2044086956521739E-4</v>
      </c>
      <c r="K11" s="24">
        <v>0</v>
      </c>
      <c r="L11" s="24">
        <v>29038.42</v>
      </c>
      <c r="M11" s="24">
        <v>-29038.42</v>
      </c>
      <c r="N11" s="18">
        <f t="shared" si="4"/>
        <v>20.965308612561099</v>
      </c>
      <c r="O11" s="24">
        <v>27653.35</v>
      </c>
      <c r="P11" s="19">
        <f t="shared" si="5"/>
        <v>-11501385.07</v>
      </c>
    </row>
    <row r="12" spans="1:16">
      <c r="A12" s="22" t="s">
        <v>27</v>
      </c>
      <c r="B12" s="14" t="str">
        <f t="shared" si="0"/>
        <v>2</v>
      </c>
      <c r="C12" s="14" t="str">
        <f t="shared" si="1"/>
        <v>21</v>
      </c>
      <c r="D12" s="14" t="str">
        <f t="shared" si="2"/>
        <v>210</v>
      </c>
      <c r="E12" s="23" t="s">
        <v>28</v>
      </c>
      <c r="F12" s="24">
        <v>4915000</v>
      </c>
      <c r="G12" s="24">
        <v>0</v>
      </c>
      <c r="H12" s="24">
        <v>4915000</v>
      </c>
      <c r="I12" s="24">
        <v>1217579.33</v>
      </c>
      <c r="J12" s="18">
        <f t="shared" si="3"/>
        <v>0.24772722889114956</v>
      </c>
      <c r="K12" s="24">
        <v>828301.5</v>
      </c>
      <c r="L12" s="24">
        <v>24872.92</v>
      </c>
      <c r="M12" s="24">
        <v>803428.58</v>
      </c>
      <c r="N12" s="18">
        <f t="shared" si="4"/>
        <v>0.65985727599367172</v>
      </c>
      <c r="O12" s="24">
        <v>414150.75</v>
      </c>
      <c r="P12" s="19">
        <f t="shared" si="5"/>
        <v>-3697420.67</v>
      </c>
    </row>
    <row r="13" spans="1:16">
      <c r="A13" s="22" t="s">
        <v>29</v>
      </c>
      <c r="B13" s="14" t="str">
        <f t="shared" si="0"/>
        <v>2</v>
      </c>
      <c r="C13" s="14" t="str">
        <f t="shared" si="1"/>
        <v>22</v>
      </c>
      <c r="D13" s="14" t="str">
        <f t="shared" si="2"/>
        <v>220</v>
      </c>
      <c r="E13" s="23" t="s">
        <v>30</v>
      </c>
      <c r="F13" s="24">
        <v>78930</v>
      </c>
      <c r="G13" s="24">
        <v>0</v>
      </c>
      <c r="H13" s="24">
        <v>78930</v>
      </c>
      <c r="I13" s="24">
        <v>19565.13</v>
      </c>
      <c r="J13" s="18">
        <f t="shared" si="3"/>
        <v>0.24787951349296847</v>
      </c>
      <c r="K13" s="24">
        <v>13096.1</v>
      </c>
      <c r="L13" s="24">
        <v>79.02</v>
      </c>
      <c r="M13" s="24">
        <v>13017.08</v>
      </c>
      <c r="N13" s="18">
        <f t="shared" si="4"/>
        <v>0.66532039398664866</v>
      </c>
      <c r="O13" s="24">
        <v>6548.05</v>
      </c>
      <c r="P13" s="19">
        <f t="shared" si="5"/>
        <v>-59364.869999999995</v>
      </c>
    </row>
    <row r="14" spans="1:16">
      <c r="A14" s="22" t="s">
        <v>31</v>
      </c>
      <c r="B14" s="14" t="str">
        <f t="shared" si="0"/>
        <v>2</v>
      </c>
      <c r="C14" s="14" t="str">
        <f t="shared" si="1"/>
        <v>22</v>
      </c>
      <c r="D14" s="14" t="str">
        <f t="shared" si="2"/>
        <v>220</v>
      </c>
      <c r="E14" s="23" t="s">
        <v>32</v>
      </c>
      <c r="F14" s="24">
        <v>26660</v>
      </c>
      <c r="G14" s="24">
        <v>0</v>
      </c>
      <c r="H14" s="24">
        <v>26660</v>
      </c>
      <c r="I14" s="24">
        <v>6073.32</v>
      </c>
      <c r="J14" s="18">
        <f t="shared" si="3"/>
        <v>0.22780645161290322</v>
      </c>
      <c r="K14" s="24">
        <v>4048.88</v>
      </c>
      <c r="L14" s="24">
        <v>0</v>
      </c>
      <c r="M14" s="24">
        <v>4048.88</v>
      </c>
      <c r="N14" s="18">
        <f t="shared" si="4"/>
        <v>0.66666666666666674</v>
      </c>
      <c r="O14" s="24">
        <v>2024.44</v>
      </c>
      <c r="P14" s="19">
        <f t="shared" si="5"/>
        <v>-20586.68</v>
      </c>
    </row>
    <row r="15" spans="1:16">
      <c r="A15" s="22" t="s">
        <v>33</v>
      </c>
      <c r="B15" s="14" t="str">
        <f t="shared" si="0"/>
        <v>2</v>
      </c>
      <c r="C15" s="14" t="str">
        <f t="shared" si="1"/>
        <v>22</v>
      </c>
      <c r="D15" s="14" t="str">
        <f t="shared" si="2"/>
        <v>220</v>
      </c>
      <c r="E15" s="23" t="s">
        <v>34</v>
      </c>
      <c r="F15" s="24">
        <v>631580</v>
      </c>
      <c r="G15" s="24">
        <v>0</v>
      </c>
      <c r="H15" s="24">
        <v>631580</v>
      </c>
      <c r="I15" s="24">
        <v>164936.60999999999</v>
      </c>
      <c r="J15" s="18">
        <f t="shared" si="3"/>
        <v>0.26114919725133789</v>
      </c>
      <c r="K15" s="24">
        <v>109957.74</v>
      </c>
      <c r="L15" s="24">
        <v>0</v>
      </c>
      <c r="M15" s="24">
        <v>109957.74</v>
      </c>
      <c r="N15" s="18">
        <f t="shared" si="4"/>
        <v>0.66666666666666674</v>
      </c>
      <c r="O15" s="24">
        <v>54978.87</v>
      </c>
      <c r="P15" s="19">
        <f t="shared" si="5"/>
        <v>-466643.39</v>
      </c>
    </row>
    <row r="16" spans="1:16">
      <c r="A16" s="22" t="s">
        <v>35</v>
      </c>
      <c r="B16" s="14" t="str">
        <f t="shared" si="0"/>
        <v>2</v>
      </c>
      <c r="C16" s="14" t="str">
        <f t="shared" si="1"/>
        <v>22</v>
      </c>
      <c r="D16" s="14" t="str">
        <f t="shared" si="2"/>
        <v>220</v>
      </c>
      <c r="E16" s="23" t="s">
        <v>36</v>
      </c>
      <c r="F16" s="24">
        <v>1246200</v>
      </c>
      <c r="G16" s="24">
        <v>0</v>
      </c>
      <c r="H16" s="24">
        <v>1246200</v>
      </c>
      <c r="I16" s="24">
        <v>297811.53000000003</v>
      </c>
      <c r="J16" s="18">
        <f t="shared" si="3"/>
        <v>0.23897571015888303</v>
      </c>
      <c r="K16" s="24">
        <v>198897.18</v>
      </c>
      <c r="L16" s="24">
        <v>534.24</v>
      </c>
      <c r="M16" s="24">
        <v>198362.94</v>
      </c>
      <c r="N16" s="18">
        <f t="shared" si="4"/>
        <v>0.66606870459313638</v>
      </c>
      <c r="O16" s="24">
        <v>99448.59</v>
      </c>
      <c r="P16" s="19">
        <f t="shared" si="5"/>
        <v>-948388.47</v>
      </c>
    </row>
    <row r="17" spans="1:16">
      <c r="A17" s="22" t="s">
        <v>37</v>
      </c>
      <c r="B17" s="14" t="str">
        <f t="shared" si="0"/>
        <v>2</v>
      </c>
      <c r="C17" s="14" t="str">
        <f t="shared" si="1"/>
        <v>22</v>
      </c>
      <c r="D17" s="14" t="str">
        <f t="shared" si="2"/>
        <v>220</v>
      </c>
      <c r="E17" s="23" t="s">
        <v>38</v>
      </c>
      <c r="F17" s="24">
        <v>1820</v>
      </c>
      <c r="G17" s="24">
        <v>0</v>
      </c>
      <c r="H17" s="24">
        <v>1820</v>
      </c>
      <c r="I17" s="24">
        <v>402.99</v>
      </c>
      <c r="J17" s="18">
        <f t="shared" si="3"/>
        <v>0.22142307692307692</v>
      </c>
      <c r="K17" s="24">
        <v>268.66000000000003</v>
      </c>
      <c r="L17" s="24">
        <v>0</v>
      </c>
      <c r="M17" s="24">
        <v>268.66000000000003</v>
      </c>
      <c r="N17" s="18">
        <f t="shared" si="4"/>
        <v>0.66666666666666674</v>
      </c>
      <c r="O17" s="24">
        <v>134.33000000000001</v>
      </c>
      <c r="P17" s="19">
        <f t="shared" si="5"/>
        <v>-1417.01</v>
      </c>
    </row>
    <row r="18" spans="1:16">
      <c r="A18" s="22" t="s">
        <v>39</v>
      </c>
      <c r="B18" s="14" t="str">
        <f t="shared" si="0"/>
        <v>2</v>
      </c>
      <c r="C18" s="14" t="str">
        <f t="shared" si="1"/>
        <v>29</v>
      </c>
      <c r="D18" s="14" t="str">
        <f t="shared" si="2"/>
        <v>290</v>
      </c>
      <c r="E18" s="23" t="s">
        <v>40</v>
      </c>
      <c r="F18" s="24">
        <v>2600000</v>
      </c>
      <c r="G18" s="24">
        <v>0</v>
      </c>
      <c r="H18" s="24">
        <v>2600000</v>
      </c>
      <c r="I18" s="24">
        <v>999081</v>
      </c>
      <c r="J18" s="18">
        <f t="shared" si="3"/>
        <v>0.38426192307692308</v>
      </c>
      <c r="K18" s="24">
        <v>763337.2</v>
      </c>
      <c r="L18" s="24">
        <v>51171.94</v>
      </c>
      <c r="M18" s="24">
        <v>712165.26</v>
      </c>
      <c r="N18" s="18">
        <f t="shared" si="4"/>
        <v>0.71282034189420074</v>
      </c>
      <c r="O18" s="24">
        <v>286915.74</v>
      </c>
      <c r="P18" s="19">
        <f t="shared" si="5"/>
        <v>-1600919</v>
      </c>
    </row>
    <row r="19" spans="1:16">
      <c r="A19" s="22" t="s">
        <v>41</v>
      </c>
      <c r="B19" s="14" t="str">
        <f t="shared" si="0"/>
        <v>3</v>
      </c>
      <c r="C19" s="14" t="str">
        <f t="shared" si="1"/>
        <v>30</v>
      </c>
      <c r="D19" s="14" t="str">
        <f t="shared" si="2"/>
        <v>302</v>
      </c>
      <c r="E19" s="23" t="s">
        <v>42</v>
      </c>
      <c r="F19" s="24">
        <v>0</v>
      </c>
      <c r="G19" s="24">
        <v>0</v>
      </c>
      <c r="H19" s="24">
        <v>0</v>
      </c>
      <c r="I19" s="24">
        <v>7953.21</v>
      </c>
      <c r="J19" s="18" t="str">
        <f t="shared" si="3"/>
        <v xml:space="preserve"> </v>
      </c>
      <c r="K19" s="24">
        <v>0</v>
      </c>
      <c r="L19" s="24">
        <v>1656.59</v>
      </c>
      <c r="M19" s="24">
        <v>-1656.59</v>
      </c>
      <c r="N19" s="18">
        <f t="shared" si="4"/>
        <v>-0.20829199782226296</v>
      </c>
      <c r="O19" s="24">
        <v>9609.7999999999993</v>
      </c>
      <c r="P19" s="19">
        <f t="shared" si="5"/>
        <v>7953.21</v>
      </c>
    </row>
    <row r="20" spans="1:16">
      <c r="A20" s="22" t="s">
        <v>43</v>
      </c>
      <c r="B20" s="14" t="str">
        <f t="shared" si="0"/>
        <v>3</v>
      </c>
      <c r="C20" s="14" t="str">
        <f t="shared" si="1"/>
        <v>31</v>
      </c>
      <c r="D20" s="14" t="str">
        <f t="shared" si="2"/>
        <v>319</v>
      </c>
      <c r="E20" s="23" t="s">
        <v>44</v>
      </c>
      <c r="F20" s="24">
        <v>40000</v>
      </c>
      <c r="G20" s="24">
        <v>0</v>
      </c>
      <c r="H20" s="24">
        <v>40000</v>
      </c>
      <c r="I20" s="24">
        <v>4270.0200000000004</v>
      </c>
      <c r="J20" s="18">
        <f t="shared" si="3"/>
        <v>0.10675050000000001</v>
      </c>
      <c r="K20" s="24">
        <v>0</v>
      </c>
      <c r="L20" s="24">
        <v>226.88</v>
      </c>
      <c r="M20" s="24">
        <v>-226.88</v>
      </c>
      <c r="N20" s="18">
        <f t="shared" si="4"/>
        <v>-5.3133240593720869E-2</v>
      </c>
      <c r="O20" s="24">
        <v>4496.8999999999996</v>
      </c>
      <c r="P20" s="19">
        <f t="shared" si="5"/>
        <v>-35729.979999999996</v>
      </c>
    </row>
    <row r="21" spans="1:16">
      <c r="A21" s="22" t="s">
        <v>45</v>
      </c>
      <c r="B21" s="14" t="str">
        <f t="shared" si="0"/>
        <v>3</v>
      </c>
      <c r="C21" s="14" t="str">
        <f t="shared" si="1"/>
        <v>32</v>
      </c>
      <c r="D21" s="14" t="str">
        <f t="shared" si="2"/>
        <v>321</v>
      </c>
      <c r="E21" s="23" t="s">
        <v>46</v>
      </c>
      <c r="F21" s="24">
        <v>1700000</v>
      </c>
      <c r="G21" s="24">
        <v>0</v>
      </c>
      <c r="H21" s="24">
        <v>1700000</v>
      </c>
      <c r="I21" s="24">
        <v>201098.04</v>
      </c>
      <c r="J21" s="18">
        <f t="shared" si="3"/>
        <v>0.11829296470588235</v>
      </c>
      <c r="K21" s="24">
        <v>109001.12</v>
      </c>
      <c r="L21" s="24">
        <v>2477.7399999999998</v>
      </c>
      <c r="M21" s="24">
        <v>106523.38</v>
      </c>
      <c r="N21" s="18">
        <f t="shared" si="4"/>
        <v>0.52970869333186932</v>
      </c>
      <c r="O21" s="24">
        <v>94574.66</v>
      </c>
      <c r="P21" s="19">
        <f t="shared" si="5"/>
        <v>-1498901.96</v>
      </c>
    </row>
    <row r="22" spans="1:16">
      <c r="A22" s="22" t="s">
        <v>47</v>
      </c>
      <c r="B22" s="14" t="str">
        <f t="shared" si="0"/>
        <v>3</v>
      </c>
      <c r="C22" s="14" t="str">
        <f t="shared" si="1"/>
        <v>32</v>
      </c>
      <c r="D22" s="14" t="str">
        <f t="shared" si="2"/>
        <v>323</v>
      </c>
      <c r="E22" s="23" t="s">
        <v>48</v>
      </c>
      <c r="F22" s="24">
        <v>220000</v>
      </c>
      <c r="G22" s="24">
        <v>0</v>
      </c>
      <c r="H22" s="24">
        <v>220000</v>
      </c>
      <c r="I22" s="24">
        <v>19256.48</v>
      </c>
      <c r="J22" s="18">
        <f t="shared" si="3"/>
        <v>8.7529454545454549E-2</v>
      </c>
      <c r="K22" s="24">
        <v>17943.52</v>
      </c>
      <c r="L22" s="24">
        <v>784.85</v>
      </c>
      <c r="M22" s="24">
        <v>17158.669999999998</v>
      </c>
      <c r="N22" s="18">
        <f t="shared" si="4"/>
        <v>0.89105952905203856</v>
      </c>
      <c r="O22" s="24">
        <v>2097.81</v>
      </c>
      <c r="P22" s="19">
        <f t="shared" si="5"/>
        <v>-200743.52</v>
      </c>
    </row>
    <row r="23" spans="1:16">
      <c r="A23" s="22" t="s">
        <v>49</v>
      </c>
      <c r="B23" s="14" t="str">
        <f t="shared" si="0"/>
        <v>3</v>
      </c>
      <c r="C23" s="14" t="str">
        <f t="shared" si="1"/>
        <v>32</v>
      </c>
      <c r="D23" s="14" t="str">
        <f t="shared" si="2"/>
        <v>325</v>
      </c>
      <c r="E23" s="23" t="s">
        <v>50</v>
      </c>
      <c r="F23" s="24">
        <v>150000</v>
      </c>
      <c r="G23" s="24">
        <v>0</v>
      </c>
      <c r="H23" s="24">
        <v>150000</v>
      </c>
      <c r="I23" s="24">
        <v>26075.95</v>
      </c>
      <c r="J23" s="18">
        <f t="shared" si="3"/>
        <v>0.17383966666666667</v>
      </c>
      <c r="K23" s="24">
        <v>5403.48</v>
      </c>
      <c r="L23" s="24">
        <v>747.07</v>
      </c>
      <c r="M23" s="24">
        <v>4656.41</v>
      </c>
      <c r="N23" s="18">
        <f t="shared" si="4"/>
        <v>0.17857105877254711</v>
      </c>
      <c r="O23" s="24">
        <v>21419.54</v>
      </c>
      <c r="P23" s="19">
        <f t="shared" si="5"/>
        <v>-123924.05</v>
      </c>
    </row>
    <row r="24" spans="1:16">
      <c r="A24" s="22" t="s">
        <v>51</v>
      </c>
      <c r="B24" s="14" t="str">
        <f t="shared" si="0"/>
        <v>3</v>
      </c>
      <c r="C24" s="14" t="str">
        <f t="shared" si="1"/>
        <v>32</v>
      </c>
      <c r="D24" s="14" t="str">
        <f t="shared" si="2"/>
        <v>326</v>
      </c>
      <c r="E24" s="23" t="s">
        <v>52</v>
      </c>
      <c r="F24" s="24">
        <v>280000</v>
      </c>
      <c r="G24" s="24">
        <v>0</v>
      </c>
      <c r="H24" s="24">
        <v>280000</v>
      </c>
      <c r="I24" s="24">
        <v>37404.42</v>
      </c>
      <c r="J24" s="18">
        <f t="shared" si="3"/>
        <v>0.13358721428571427</v>
      </c>
      <c r="K24" s="24">
        <v>26027.63</v>
      </c>
      <c r="L24" s="24">
        <v>684.28</v>
      </c>
      <c r="M24" s="24">
        <v>25343.35</v>
      </c>
      <c r="N24" s="18">
        <f t="shared" si="4"/>
        <v>0.67754960510014595</v>
      </c>
      <c r="O24" s="24">
        <v>12061.07</v>
      </c>
      <c r="P24" s="19">
        <f t="shared" si="5"/>
        <v>-242595.58000000002</v>
      </c>
    </row>
    <row r="25" spans="1:16">
      <c r="A25" s="22" t="s">
        <v>53</v>
      </c>
      <c r="B25" s="14" t="str">
        <f t="shared" si="0"/>
        <v>3</v>
      </c>
      <c r="C25" s="14" t="str">
        <f t="shared" si="1"/>
        <v>32</v>
      </c>
      <c r="D25" s="14" t="str">
        <f t="shared" si="2"/>
        <v>329</v>
      </c>
      <c r="E25" s="23" t="s">
        <v>54</v>
      </c>
      <c r="F25" s="24">
        <v>2500</v>
      </c>
      <c r="G25" s="24">
        <v>0</v>
      </c>
      <c r="H25" s="24">
        <v>2500</v>
      </c>
      <c r="I25" s="24">
        <v>198.58</v>
      </c>
      <c r="J25" s="18">
        <f t="shared" si="3"/>
        <v>7.9432000000000003E-2</v>
      </c>
      <c r="K25" s="24">
        <v>209.37</v>
      </c>
      <c r="L25" s="24">
        <v>10.79</v>
      </c>
      <c r="M25" s="24">
        <v>198.58</v>
      </c>
      <c r="N25" s="18">
        <f t="shared" si="4"/>
        <v>1</v>
      </c>
      <c r="O25" s="24">
        <v>0</v>
      </c>
      <c r="P25" s="19">
        <f t="shared" si="5"/>
        <v>-2301.42</v>
      </c>
    </row>
    <row r="26" spans="1:16">
      <c r="A26" s="22" t="s">
        <v>55</v>
      </c>
      <c r="B26" s="14" t="str">
        <f t="shared" si="0"/>
        <v>3</v>
      </c>
      <c r="C26" s="14" t="str">
        <f t="shared" si="1"/>
        <v>32</v>
      </c>
      <c r="D26" s="14" t="str">
        <f t="shared" si="2"/>
        <v>329</v>
      </c>
      <c r="E26" s="23" t="s">
        <v>56</v>
      </c>
      <c r="F26" s="24">
        <v>800000</v>
      </c>
      <c r="G26" s="24">
        <v>0</v>
      </c>
      <c r="H26" s="24">
        <v>800000</v>
      </c>
      <c r="I26" s="24">
        <v>185309.89</v>
      </c>
      <c r="J26" s="18">
        <f t="shared" si="3"/>
        <v>0.23163736250000003</v>
      </c>
      <c r="K26" s="24">
        <v>0</v>
      </c>
      <c r="L26" s="24">
        <v>0</v>
      </c>
      <c r="M26" s="24">
        <v>0</v>
      </c>
      <c r="N26" s="18">
        <f t="shared" si="4"/>
        <v>0</v>
      </c>
      <c r="O26" s="24">
        <v>185309.89</v>
      </c>
      <c r="P26" s="19">
        <f t="shared" si="5"/>
        <v>-614690.11</v>
      </c>
    </row>
    <row r="27" spans="1:16">
      <c r="A27" s="22" t="s">
        <v>57</v>
      </c>
      <c r="B27" s="14" t="str">
        <f t="shared" si="0"/>
        <v>3</v>
      </c>
      <c r="C27" s="14" t="str">
        <f t="shared" si="1"/>
        <v>32</v>
      </c>
      <c r="D27" s="14" t="str">
        <f t="shared" si="2"/>
        <v>329</v>
      </c>
      <c r="E27" s="23" t="s">
        <v>58</v>
      </c>
      <c r="F27" s="24">
        <v>10000</v>
      </c>
      <c r="G27" s="24">
        <v>0</v>
      </c>
      <c r="H27" s="24">
        <v>10000</v>
      </c>
      <c r="I27" s="24">
        <v>2723.91</v>
      </c>
      <c r="J27" s="18">
        <f t="shared" si="3"/>
        <v>0.27239099999999999</v>
      </c>
      <c r="K27" s="24">
        <v>0</v>
      </c>
      <c r="L27" s="24">
        <v>74.97</v>
      </c>
      <c r="M27" s="24">
        <v>-74.97</v>
      </c>
      <c r="N27" s="18">
        <f t="shared" si="4"/>
        <v>-2.7522935779816515E-2</v>
      </c>
      <c r="O27" s="24">
        <v>2798.88</v>
      </c>
      <c r="P27" s="19">
        <f t="shared" si="5"/>
        <v>-7276.09</v>
      </c>
    </row>
    <row r="28" spans="1:16">
      <c r="A28" s="22" t="s">
        <v>59</v>
      </c>
      <c r="B28" s="14" t="str">
        <f t="shared" si="0"/>
        <v>3</v>
      </c>
      <c r="C28" s="14" t="str">
        <f t="shared" si="1"/>
        <v>32</v>
      </c>
      <c r="D28" s="14" t="str">
        <f t="shared" si="2"/>
        <v>329</v>
      </c>
      <c r="E28" s="23" t="s">
        <v>60</v>
      </c>
      <c r="F28" s="24">
        <v>15000</v>
      </c>
      <c r="G28" s="24">
        <v>0</v>
      </c>
      <c r="H28" s="24">
        <v>15000</v>
      </c>
      <c r="I28" s="24">
        <v>1429.62</v>
      </c>
      <c r="J28" s="18">
        <f t="shared" si="3"/>
        <v>9.530799999999999E-2</v>
      </c>
      <c r="K28" s="24">
        <v>0</v>
      </c>
      <c r="L28" s="24">
        <v>0</v>
      </c>
      <c r="M28" s="24">
        <v>0</v>
      </c>
      <c r="N28" s="18">
        <f t="shared" si="4"/>
        <v>0</v>
      </c>
      <c r="O28" s="24">
        <v>1429.62</v>
      </c>
      <c r="P28" s="19">
        <f t="shared" si="5"/>
        <v>-13570.380000000001</v>
      </c>
    </row>
    <row r="29" spans="1:16">
      <c r="A29" s="22" t="s">
        <v>61</v>
      </c>
      <c r="B29" s="14" t="str">
        <f t="shared" si="0"/>
        <v>3</v>
      </c>
      <c r="C29" s="14" t="str">
        <f t="shared" si="1"/>
        <v>32</v>
      </c>
      <c r="D29" s="14" t="str">
        <f t="shared" si="2"/>
        <v>329</v>
      </c>
      <c r="E29" s="23" t="s">
        <v>62</v>
      </c>
      <c r="F29" s="24">
        <v>0</v>
      </c>
      <c r="G29" s="24">
        <v>0</v>
      </c>
      <c r="H29" s="24">
        <v>0</v>
      </c>
      <c r="I29" s="24">
        <v>24.2</v>
      </c>
      <c r="J29" s="18" t="str">
        <f t="shared" si="3"/>
        <v xml:space="preserve"> </v>
      </c>
      <c r="K29" s="24">
        <v>24.2</v>
      </c>
      <c r="L29" s="24">
        <v>0</v>
      </c>
      <c r="M29" s="24">
        <v>24.2</v>
      </c>
      <c r="N29" s="18">
        <f t="shared" si="4"/>
        <v>1</v>
      </c>
      <c r="O29" s="24">
        <v>0</v>
      </c>
      <c r="P29" s="19">
        <f t="shared" si="5"/>
        <v>24.2</v>
      </c>
    </row>
    <row r="30" spans="1:16">
      <c r="A30" s="22" t="s">
        <v>63</v>
      </c>
      <c r="B30" s="14" t="str">
        <f t="shared" si="0"/>
        <v>3</v>
      </c>
      <c r="C30" s="14" t="str">
        <f t="shared" si="1"/>
        <v>33</v>
      </c>
      <c r="D30" s="14" t="str">
        <f t="shared" si="2"/>
        <v>330</v>
      </c>
      <c r="E30" s="23" t="s">
        <v>64</v>
      </c>
      <c r="F30" s="24">
        <v>4500000</v>
      </c>
      <c r="G30" s="24">
        <v>0</v>
      </c>
      <c r="H30" s="24">
        <v>4500000</v>
      </c>
      <c r="I30" s="24">
        <v>360639.21</v>
      </c>
      <c r="J30" s="18">
        <f t="shared" si="3"/>
        <v>8.0142046666666675E-2</v>
      </c>
      <c r="K30" s="24">
        <v>360639.21</v>
      </c>
      <c r="L30" s="24">
        <v>0</v>
      </c>
      <c r="M30" s="24">
        <v>360639.21</v>
      </c>
      <c r="N30" s="18">
        <f t="shared" si="4"/>
        <v>1</v>
      </c>
      <c r="O30" s="24">
        <v>0</v>
      </c>
      <c r="P30" s="19">
        <f t="shared" si="5"/>
        <v>-4139360.79</v>
      </c>
    </row>
    <row r="31" spans="1:16">
      <c r="A31" s="22" t="s">
        <v>65</v>
      </c>
      <c r="B31" s="14" t="str">
        <f t="shared" si="0"/>
        <v>3</v>
      </c>
      <c r="C31" s="14" t="str">
        <f t="shared" si="1"/>
        <v>33</v>
      </c>
      <c r="D31" s="14" t="str">
        <f t="shared" si="2"/>
        <v>331</v>
      </c>
      <c r="E31" s="23" t="s">
        <v>66</v>
      </c>
      <c r="F31" s="24">
        <v>1600000</v>
      </c>
      <c r="G31" s="24">
        <v>0</v>
      </c>
      <c r="H31" s="24">
        <v>1600000</v>
      </c>
      <c r="I31" s="24">
        <v>41532.46</v>
      </c>
      <c r="J31" s="18">
        <f t="shared" si="3"/>
        <v>2.5957787499999999E-2</v>
      </c>
      <c r="K31" s="24">
        <v>4214.1499999999996</v>
      </c>
      <c r="L31" s="24">
        <v>1.61</v>
      </c>
      <c r="M31" s="24">
        <v>4212.54</v>
      </c>
      <c r="N31" s="18">
        <f t="shared" si="4"/>
        <v>0.10142765441777347</v>
      </c>
      <c r="O31" s="24">
        <v>37319.919999999998</v>
      </c>
      <c r="P31" s="19">
        <f t="shared" si="5"/>
        <v>-1558467.54</v>
      </c>
    </row>
    <row r="32" spans="1:16">
      <c r="A32" s="22" t="s">
        <v>67</v>
      </c>
      <c r="B32" s="14" t="str">
        <f t="shared" si="0"/>
        <v>3</v>
      </c>
      <c r="C32" s="14" t="str">
        <f t="shared" si="1"/>
        <v>33</v>
      </c>
      <c r="D32" s="14" t="str">
        <f t="shared" si="2"/>
        <v>334</v>
      </c>
      <c r="E32" s="23" t="s">
        <v>68</v>
      </c>
      <c r="F32" s="24">
        <v>20000</v>
      </c>
      <c r="G32" s="24">
        <v>0</v>
      </c>
      <c r="H32" s="24">
        <v>20000</v>
      </c>
      <c r="I32" s="24">
        <v>1698.5</v>
      </c>
      <c r="J32" s="18">
        <f t="shared" si="3"/>
        <v>8.4925E-2</v>
      </c>
      <c r="K32" s="24">
        <v>1698.5</v>
      </c>
      <c r="L32" s="24">
        <v>0</v>
      </c>
      <c r="M32" s="24">
        <v>1698.5</v>
      </c>
      <c r="N32" s="18">
        <f t="shared" si="4"/>
        <v>1</v>
      </c>
      <c r="O32" s="24">
        <v>0</v>
      </c>
      <c r="P32" s="19">
        <f t="shared" si="5"/>
        <v>-18301.5</v>
      </c>
    </row>
    <row r="33" spans="1:16">
      <c r="A33" s="22" t="s">
        <v>69</v>
      </c>
      <c r="B33" s="14" t="str">
        <f t="shared" si="0"/>
        <v>3</v>
      </c>
      <c r="C33" s="14" t="str">
        <f t="shared" si="1"/>
        <v>33</v>
      </c>
      <c r="D33" s="14" t="str">
        <f t="shared" si="2"/>
        <v>335</v>
      </c>
      <c r="E33" s="23" t="s">
        <v>70</v>
      </c>
      <c r="F33" s="24">
        <v>900000</v>
      </c>
      <c r="G33" s="24">
        <v>0</v>
      </c>
      <c r="H33" s="24">
        <v>900000</v>
      </c>
      <c r="I33" s="24">
        <v>2196.06</v>
      </c>
      <c r="J33" s="18">
        <f t="shared" si="3"/>
        <v>2.4400666666666666E-3</v>
      </c>
      <c r="K33" s="24">
        <v>0</v>
      </c>
      <c r="L33" s="24">
        <v>596.41999999999996</v>
      </c>
      <c r="M33" s="24">
        <v>-596.41999999999996</v>
      </c>
      <c r="N33" s="18">
        <f t="shared" si="4"/>
        <v>-0.27158638652860123</v>
      </c>
      <c r="O33" s="24">
        <v>2792.48</v>
      </c>
      <c r="P33" s="19">
        <f t="shared" si="5"/>
        <v>-897803.94</v>
      </c>
    </row>
    <row r="34" spans="1:16">
      <c r="A34" s="22" t="s">
        <v>71</v>
      </c>
      <c r="B34" s="14" t="str">
        <f t="shared" si="0"/>
        <v>3</v>
      </c>
      <c r="C34" s="14" t="str">
        <f t="shared" si="1"/>
        <v>33</v>
      </c>
      <c r="D34" s="14" t="str">
        <f t="shared" si="2"/>
        <v>335</v>
      </c>
      <c r="E34" s="23" t="s">
        <v>72</v>
      </c>
      <c r="F34" s="24">
        <v>80000</v>
      </c>
      <c r="G34" s="24">
        <v>0</v>
      </c>
      <c r="H34" s="24">
        <v>80000</v>
      </c>
      <c r="I34" s="24">
        <v>2066.2399999999998</v>
      </c>
      <c r="J34" s="18">
        <f t="shared" si="3"/>
        <v>2.5827999999999997E-2</v>
      </c>
      <c r="K34" s="24">
        <v>0</v>
      </c>
      <c r="L34" s="24">
        <v>0</v>
      </c>
      <c r="M34" s="24">
        <v>0</v>
      </c>
      <c r="N34" s="18">
        <f t="shared" si="4"/>
        <v>0</v>
      </c>
      <c r="O34" s="24">
        <v>2066.2399999999998</v>
      </c>
      <c r="P34" s="19">
        <f t="shared" si="5"/>
        <v>-77933.759999999995</v>
      </c>
    </row>
    <row r="35" spans="1:16">
      <c r="A35" s="22" t="s">
        <v>73</v>
      </c>
      <c r="B35" s="14" t="str">
        <f t="shared" si="0"/>
        <v>3</v>
      </c>
      <c r="C35" s="14" t="str">
        <f t="shared" si="1"/>
        <v>33</v>
      </c>
      <c r="D35" s="14" t="str">
        <f t="shared" si="2"/>
        <v>335</v>
      </c>
      <c r="E35" s="23" t="s">
        <v>74</v>
      </c>
      <c r="F35" s="24">
        <v>500000</v>
      </c>
      <c r="G35" s="24">
        <v>0</v>
      </c>
      <c r="H35" s="24">
        <v>500000</v>
      </c>
      <c r="I35" s="24">
        <v>52621.34</v>
      </c>
      <c r="J35" s="18">
        <f t="shared" si="3"/>
        <v>0.10524267999999999</v>
      </c>
      <c r="K35" s="24">
        <v>2398.36</v>
      </c>
      <c r="L35" s="24">
        <v>11.94</v>
      </c>
      <c r="M35" s="24">
        <v>2386.42</v>
      </c>
      <c r="N35" s="18">
        <f t="shared" si="4"/>
        <v>4.5350802545127133E-2</v>
      </c>
      <c r="O35" s="24">
        <v>50234.92</v>
      </c>
      <c r="P35" s="19">
        <f t="shared" si="5"/>
        <v>-447378.66000000003</v>
      </c>
    </row>
    <row r="36" spans="1:16">
      <c r="A36" s="22" t="s">
        <v>75</v>
      </c>
      <c r="B36" s="14" t="str">
        <f t="shared" si="0"/>
        <v>3</v>
      </c>
      <c r="C36" s="14" t="str">
        <f t="shared" si="1"/>
        <v>33</v>
      </c>
      <c r="D36" s="14" t="str">
        <f t="shared" si="2"/>
        <v>335</v>
      </c>
      <c r="E36" s="23" t="s">
        <v>76</v>
      </c>
      <c r="F36" s="24">
        <v>4550000</v>
      </c>
      <c r="G36" s="24">
        <v>0</v>
      </c>
      <c r="H36" s="24">
        <v>4550000</v>
      </c>
      <c r="I36" s="24">
        <v>1599413.68</v>
      </c>
      <c r="J36" s="18">
        <f t="shared" si="3"/>
        <v>0.35151949010989009</v>
      </c>
      <c r="K36" s="24">
        <v>188.76</v>
      </c>
      <c r="L36" s="24">
        <v>1813.81</v>
      </c>
      <c r="M36" s="24">
        <v>-1625.05</v>
      </c>
      <c r="N36" s="18">
        <f t="shared" si="4"/>
        <v>-1.0160285736708218E-3</v>
      </c>
      <c r="O36" s="24">
        <v>1601038.73</v>
      </c>
      <c r="P36" s="19">
        <f t="shared" si="5"/>
        <v>-2950586.3200000003</v>
      </c>
    </row>
    <row r="37" spans="1:16">
      <c r="A37" s="22" t="s">
        <v>77</v>
      </c>
      <c r="B37" s="14" t="str">
        <f t="shared" si="0"/>
        <v>3</v>
      </c>
      <c r="C37" s="14" t="str">
        <f t="shared" si="1"/>
        <v>33</v>
      </c>
      <c r="D37" s="14" t="str">
        <f t="shared" si="2"/>
        <v>335</v>
      </c>
      <c r="E37" s="23" t="s">
        <v>78</v>
      </c>
      <c r="F37" s="24">
        <v>600000</v>
      </c>
      <c r="G37" s="24">
        <v>0</v>
      </c>
      <c r="H37" s="24">
        <v>600000</v>
      </c>
      <c r="I37" s="24">
        <v>29291.85</v>
      </c>
      <c r="J37" s="18">
        <f t="shared" si="3"/>
        <v>4.8819749999999995E-2</v>
      </c>
      <c r="K37" s="24">
        <v>15440.18</v>
      </c>
      <c r="L37" s="24">
        <v>0</v>
      </c>
      <c r="M37" s="24">
        <v>15440.18</v>
      </c>
      <c r="N37" s="18">
        <f t="shared" si="4"/>
        <v>0.52711522146945311</v>
      </c>
      <c r="O37" s="24">
        <v>13851.67</v>
      </c>
      <c r="P37" s="19">
        <f t="shared" si="5"/>
        <v>-570708.15</v>
      </c>
    </row>
    <row r="38" spans="1:16">
      <c r="A38" s="22" t="s">
        <v>79</v>
      </c>
      <c r="B38" s="14" t="str">
        <f t="shared" si="0"/>
        <v>3</v>
      </c>
      <c r="C38" s="14" t="str">
        <f t="shared" si="1"/>
        <v>33</v>
      </c>
      <c r="D38" s="14" t="str">
        <f t="shared" si="2"/>
        <v>338</v>
      </c>
      <c r="E38" s="23" t="s">
        <v>80</v>
      </c>
      <c r="F38" s="24">
        <v>1100000</v>
      </c>
      <c r="G38" s="24">
        <v>0</v>
      </c>
      <c r="H38" s="24">
        <v>1100000</v>
      </c>
      <c r="I38" s="24">
        <v>191620.44</v>
      </c>
      <c r="J38" s="18">
        <f t="shared" si="3"/>
        <v>0.17420040000000001</v>
      </c>
      <c r="K38" s="24">
        <v>191620.44</v>
      </c>
      <c r="L38" s="24">
        <v>0</v>
      </c>
      <c r="M38" s="24">
        <v>191620.44</v>
      </c>
      <c r="N38" s="18">
        <f t="shared" si="4"/>
        <v>1</v>
      </c>
      <c r="O38" s="24">
        <v>0</v>
      </c>
      <c r="P38" s="19">
        <f t="shared" si="5"/>
        <v>-908379.56</v>
      </c>
    </row>
    <row r="39" spans="1:16">
      <c r="A39" s="22" t="s">
        <v>81</v>
      </c>
      <c r="B39" s="14" t="str">
        <f t="shared" si="0"/>
        <v>3</v>
      </c>
      <c r="C39" s="14" t="str">
        <f t="shared" si="1"/>
        <v>34</v>
      </c>
      <c r="D39" s="14" t="str">
        <f t="shared" si="2"/>
        <v>342</v>
      </c>
      <c r="E39" s="23" t="s">
        <v>82</v>
      </c>
      <c r="F39" s="24">
        <v>54000</v>
      </c>
      <c r="G39" s="24">
        <v>0</v>
      </c>
      <c r="H39" s="24">
        <v>54000</v>
      </c>
      <c r="I39" s="24">
        <v>-96</v>
      </c>
      <c r="J39" s="18">
        <f t="shared" si="3"/>
        <v>-1.7777777777777779E-3</v>
      </c>
      <c r="K39" s="24">
        <v>41</v>
      </c>
      <c r="L39" s="24">
        <v>137</v>
      </c>
      <c r="M39" s="24">
        <v>-96</v>
      </c>
      <c r="N39" s="18">
        <f t="shared" si="4"/>
        <v>1</v>
      </c>
      <c r="O39" s="24">
        <v>0</v>
      </c>
      <c r="P39" s="19">
        <f t="shared" si="5"/>
        <v>-54096</v>
      </c>
    </row>
    <row r="40" spans="1:16">
      <c r="A40" s="22" t="s">
        <v>83</v>
      </c>
      <c r="B40" s="14" t="str">
        <f t="shared" si="0"/>
        <v>3</v>
      </c>
      <c r="C40" s="14" t="str">
        <f t="shared" si="1"/>
        <v>34</v>
      </c>
      <c r="D40" s="14" t="str">
        <f t="shared" si="2"/>
        <v>342</v>
      </c>
      <c r="E40" s="23" t="s">
        <v>84</v>
      </c>
      <c r="F40" s="24">
        <v>1109000</v>
      </c>
      <c r="G40" s="24">
        <v>0</v>
      </c>
      <c r="H40" s="24">
        <v>1109000</v>
      </c>
      <c r="I40" s="24">
        <v>14647.25</v>
      </c>
      <c r="J40" s="18">
        <f t="shared" si="3"/>
        <v>1.3207619477006311E-2</v>
      </c>
      <c r="K40" s="24">
        <v>14647.25</v>
      </c>
      <c r="L40" s="24">
        <v>0</v>
      </c>
      <c r="M40" s="24">
        <v>14647.25</v>
      </c>
      <c r="N40" s="18">
        <f t="shared" si="4"/>
        <v>1</v>
      </c>
      <c r="O40" s="24">
        <v>0</v>
      </c>
      <c r="P40" s="19">
        <f t="shared" si="5"/>
        <v>-1094352.75</v>
      </c>
    </row>
    <row r="41" spans="1:16">
      <c r="A41" s="22" t="s">
        <v>85</v>
      </c>
      <c r="B41" s="14" t="str">
        <f t="shared" si="0"/>
        <v>3</v>
      </c>
      <c r="C41" s="14" t="str">
        <f t="shared" si="1"/>
        <v>34</v>
      </c>
      <c r="D41" s="14" t="str">
        <f t="shared" si="2"/>
        <v>349</v>
      </c>
      <c r="E41" s="23" t="s">
        <v>86</v>
      </c>
      <c r="F41" s="24">
        <v>20000</v>
      </c>
      <c r="G41" s="24">
        <v>0</v>
      </c>
      <c r="H41" s="24">
        <v>20000</v>
      </c>
      <c r="I41" s="24">
        <v>1568.6</v>
      </c>
      <c r="J41" s="18">
        <f t="shared" si="3"/>
        <v>7.843E-2</v>
      </c>
      <c r="K41" s="24">
        <v>1568.6</v>
      </c>
      <c r="L41" s="24">
        <v>0</v>
      </c>
      <c r="M41" s="24">
        <v>1568.6</v>
      </c>
      <c r="N41" s="18">
        <f t="shared" si="4"/>
        <v>1</v>
      </c>
      <c r="O41" s="24">
        <v>0</v>
      </c>
      <c r="P41" s="19">
        <f t="shared" si="5"/>
        <v>-18431.400000000001</v>
      </c>
    </row>
    <row r="42" spans="1:16">
      <c r="A42" s="22" t="s">
        <v>87</v>
      </c>
      <c r="B42" s="14" t="str">
        <f t="shared" si="0"/>
        <v>3</v>
      </c>
      <c r="C42" s="14" t="str">
        <f t="shared" si="1"/>
        <v>34</v>
      </c>
      <c r="D42" s="14" t="str">
        <f t="shared" si="2"/>
        <v>349</v>
      </c>
      <c r="E42" s="23" t="s">
        <v>88</v>
      </c>
      <c r="F42" s="24">
        <v>20000</v>
      </c>
      <c r="G42" s="24">
        <v>0</v>
      </c>
      <c r="H42" s="24">
        <v>20000</v>
      </c>
      <c r="I42" s="24">
        <v>2901.2</v>
      </c>
      <c r="J42" s="18">
        <f t="shared" si="3"/>
        <v>0.14505999999999999</v>
      </c>
      <c r="K42" s="24">
        <v>2855.71</v>
      </c>
      <c r="L42" s="24">
        <v>45.54</v>
      </c>
      <c r="M42" s="24">
        <v>2810.17</v>
      </c>
      <c r="N42" s="18">
        <f t="shared" si="4"/>
        <v>0.96862332827795405</v>
      </c>
      <c r="O42" s="24">
        <v>91.03</v>
      </c>
      <c r="P42" s="19">
        <f t="shared" si="5"/>
        <v>-17098.8</v>
      </c>
    </row>
    <row r="43" spans="1:16">
      <c r="A43" s="22" t="s">
        <v>89</v>
      </c>
      <c r="B43" s="14" t="str">
        <f t="shared" si="0"/>
        <v>3</v>
      </c>
      <c r="C43" s="14" t="str">
        <f t="shared" si="1"/>
        <v>34</v>
      </c>
      <c r="D43" s="14" t="str">
        <f t="shared" si="2"/>
        <v>349</v>
      </c>
      <c r="E43" s="23" t="s">
        <v>90</v>
      </c>
      <c r="F43" s="24">
        <v>15000</v>
      </c>
      <c r="G43" s="24">
        <v>0</v>
      </c>
      <c r="H43" s="24">
        <v>15000</v>
      </c>
      <c r="I43" s="24">
        <v>2148.7600000000002</v>
      </c>
      <c r="J43" s="18">
        <f t="shared" si="3"/>
        <v>0.14325066666666669</v>
      </c>
      <c r="K43" s="24">
        <v>2148.7600000000002</v>
      </c>
      <c r="L43" s="24">
        <v>0</v>
      </c>
      <c r="M43" s="24">
        <v>2148.7600000000002</v>
      </c>
      <c r="N43" s="18">
        <f t="shared" si="4"/>
        <v>1</v>
      </c>
      <c r="O43" s="24">
        <v>0</v>
      </c>
      <c r="P43" s="19">
        <f t="shared" si="5"/>
        <v>-12851.24</v>
      </c>
    </row>
    <row r="44" spans="1:16">
      <c r="A44" s="22" t="s">
        <v>91</v>
      </c>
      <c r="B44" s="14" t="str">
        <f t="shared" si="0"/>
        <v>3</v>
      </c>
      <c r="C44" s="14" t="str">
        <f t="shared" si="1"/>
        <v>34</v>
      </c>
      <c r="D44" s="14" t="str">
        <f t="shared" si="2"/>
        <v>349</v>
      </c>
      <c r="E44" s="23" t="s">
        <v>92</v>
      </c>
      <c r="F44" s="24">
        <v>0</v>
      </c>
      <c r="G44" s="24">
        <v>0</v>
      </c>
      <c r="H44" s="24">
        <v>0</v>
      </c>
      <c r="I44" s="24">
        <v>148.76</v>
      </c>
      <c r="J44" s="18" t="str">
        <f t="shared" si="3"/>
        <v xml:space="preserve"> </v>
      </c>
      <c r="K44" s="24">
        <v>0</v>
      </c>
      <c r="L44" s="24">
        <v>0</v>
      </c>
      <c r="M44" s="24">
        <v>0</v>
      </c>
      <c r="N44" s="18">
        <f t="shared" si="4"/>
        <v>0</v>
      </c>
      <c r="O44" s="24">
        <v>148.76</v>
      </c>
      <c r="P44" s="19">
        <f t="shared" si="5"/>
        <v>148.76</v>
      </c>
    </row>
    <row r="45" spans="1:16">
      <c r="A45" s="22" t="s">
        <v>93</v>
      </c>
      <c r="B45" s="14" t="str">
        <f t="shared" si="0"/>
        <v>3</v>
      </c>
      <c r="C45" s="14" t="str">
        <f t="shared" si="1"/>
        <v>35</v>
      </c>
      <c r="D45" s="14" t="str">
        <f t="shared" si="2"/>
        <v>351</v>
      </c>
      <c r="E45" s="23" t="s">
        <v>94</v>
      </c>
      <c r="F45" s="24">
        <v>1240000</v>
      </c>
      <c r="G45" s="24">
        <v>0</v>
      </c>
      <c r="H45" s="24">
        <v>1240000</v>
      </c>
      <c r="I45" s="24">
        <v>0</v>
      </c>
      <c r="J45" s="18">
        <f t="shared" si="3"/>
        <v>0</v>
      </c>
      <c r="K45" s="24">
        <v>0</v>
      </c>
      <c r="L45" s="24">
        <v>0</v>
      </c>
      <c r="M45" s="24">
        <v>0</v>
      </c>
      <c r="N45" s="18" t="str">
        <f t="shared" si="4"/>
        <v xml:space="preserve"> </v>
      </c>
      <c r="O45" s="24">
        <v>0</v>
      </c>
      <c r="P45" s="19">
        <f t="shared" si="5"/>
        <v>-1240000</v>
      </c>
    </row>
    <row r="46" spans="1:16">
      <c r="A46" s="22" t="s">
        <v>95</v>
      </c>
      <c r="B46" s="14" t="str">
        <f t="shared" si="0"/>
        <v>3</v>
      </c>
      <c r="C46" s="14" t="str">
        <f t="shared" si="1"/>
        <v>36</v>
      </c>
      <c r="D46" s="14" t="str">
        <f t="shared" si="2"/>
        <v>360</v>
      </c>
      <c r="E46" s="23" t="s">
        <v>96</v>
      </c>
      <c r="F46" s="24">
        <v>125000</v>
      </c>
      <c r="G46" s="24">
        <v>0</v>
      </c>
      <c r="H46" s="24">
        <v>125000</v>
      </c>
      <c r="I46" s="24">
        <v>55656.74</v>
      </c>
      <c r="J46" s="18">
        <f t="shared" si="3"/>
        <v>0.44525391999999997</v>
      </c>
      <c r="K46" s="24">
        <v>0</v>
      </c>
      <c r="L46" s="24">
        <v>0</v>
      </c>
      <c r="M46" s="24">
        <v>0</v>
      </c>
      <c r="N46" s="18">
        <f t="shared" si="4"/>
        <v>0</v>
      </c>
      <c r="O46" s="24">
        <v>55656.74</v>
      </c>
      <c r="P46" s="19">
        <f t="shared" si="5"/>
        <v>-69343.260000000009</v>
      </c>
    </row>
    <row r="47" spans="1:16">
      <c r="A47" s="22" t="s">
        <v>97</v>
      </c>
      <c r="B47" s="14" t="str">
        <f t="shared" si="0"/>
        <v>3</v>
      </c>
      <c r="C47" s="14" t="str">
        <f t="shared" si="1"/>
        <v>36</v>
      </c>
      <c r="D47" s="14" t="str">
        <f t="shared" si="2"/>
        <v>360</v>
      </c>
      <c r="E47" s="23" t="s">
        <v>98</v>
      </c>
      <c r="F47" s="24">
        <v>75000</v>
      </c>
      <c r="G47" s="24">
        <v>0</v>
      </c>
      <c r="H47" s="24">
        <v>75000</v>
      </c>
      <c r="I47" s="24">
        <v>93669.9</v>
      </c>
      <c r="J47" s="18">
        <f t="shared" si="3"/>
        <v>1.2489319999999999</v>
      </c>
      <c r="K47" s="24">
        <v>93177.9</v>
      </c>
      <c r="L47" s="24">
        <v>0</v>
      </c>
      <c r="M47" s="24">
        <v>93177.9</v>
      </c>
      <c r="N47" s="18">
        <f t="shared" si="4"/>
        <v>0.99474751227448732</v>
      </c>
      <c r="O47" s="24">
        <v>492</v>
      </c>
      <c r="P47" s="19">
        <f t="shared" si="5"/>
        <v>18669.899999999994</v>
      </c>
    </row>
    <row r="48" spans="1:16">
      <c r="A48" s="22" t="s">
        <v>99</v>
      </c>
      <c r="B48" s="14" t="str">
        <f t="shared" si="0"/>
        <v>3</v>
      </c>
      <c r="C48" s="14" t="str">
        <f t="shared" si="1"/>
        <v>36</v>
      </c>
      <c r="D48" s="14" t="str">
        <f t="shared" si="2"/>
        <v>360</v>
      </c>
      <c r="E48" s="23" t="s">
        <v>100</v>
      </c>
      <c r="F48" s="24">
        <v>14000</v>
      </c>
      <c r="G48" s="24">
        <v>0</v>
      </c>
      <c r="H48" s="24">
        <v>14000</v>
      </c>
      <c r="I48" s="24">
        <v>7521.6</v>
      </c>
      <c r="J48" s="18">
        <f t="shared" si="3"/>
        <v>0.53725714285714288</v>
      </c>
      <c r="K48" s="24">
        <v>0</v>
      </c>
      <c r="L48" s="24">
        <v>0</v>
      </c>
      <c r="M48" s="24">
        <v>0</v>
      </c>
      <c r="N48" s="18">
        <f t="shared" si="4"/>
        <v>0</v>
      </c>
      <c r="O48" s="24">
        <v>7521.6</v>
      </c>
      <c r="P48" s="19">
        <f t="shared" si="5"/>
        <v>-6478.4</v>
      </c>
    </row>
    <row r="49" spans="1:16">
      <c r="A49" s="22" t="s">
        <v>101</v>
      </c>
      <c r="B49" s="14" t="str">
        <f t="shared" si="0"/>
        <v>3</v>
      </c>
      <c r="C49" s="14" t="str">
        <f t="shared" si="1"/>
        <v>36</v>
      </c>
      <c r="D49" s="14" t="str">
        <f t="shared" si="2"/>
        <v>360</v>
      </c>
      <c r="E49" s="23" t="s">
        <v>102</v>
      </c>
      <c r="F49" s="24">
        <v>90000</v>
      </c>
      <c r="G49" s="24">
        <v>0</v>
      </c>
      <c r="H49" s="24">
        <v>90000</v>
      </c>
      <c r="I49" s="24">
        <v>16265.07</v>
      </c>
      <c r="J49" s="18">
        <f t="shared" si="3"/>
        <v>0.18072299999999999</v>
      </c>
      <c r="K49" s="24">
        <v>0</v>
      </c>
      <c r="L49" s="24">
        <v>0</v>
      </c>
      <c r="M49" s="24">
        <v>0</v>
      </c>
      <c r="N49" s="18">
        <f t="shared" si="4"/>
        <v>0</v>
      </c>
      <c r="O49" s="24">
        <v>16265.07</v>
      </c>
      <c r="P49" s="19">
        <f t="shared" si="5"/>
        <v>-73734.929999999993</v>
      </c>
    </row>
    <row r="50" spans="1:16">
      <c r="A50" s="22" t="s">
        <v>103</v>
      </c>
      <c r="B50" s="14" t="str">
        <f t="shared" si="0"/>
        <v>3</v>
      </c>
      <c r="C50" s="14" t="str">
        <f t="shared" si="1"/>
        <v>36</v>
      </c>
      <c r="D50" s="14" t="str">
        <f t="shared" si="2"/>
        <v>360</v>
      </c>
      <c r="E50" s="23" t="s">
        <v>104</v>
      </c>
      <c r="F50" s="24">
        <v>1100000</v>
      </c>
      <c r="G50" s="24">
        <v>0</v>
      </c>
      <c r="H50" s="24">
        <v>1100000</v>
      </c>
      <c r="I50" s="24">
        <v>187615.1</v>
      </c>
      <c r="J50" s="18">
        <f t="shared" si="3"/>
        <v>0.17055918181818183</v>
      </c>
      <c r="K50" s="24">
        <v>11175.67</v>
      </c>
      <c r="L50" s="24">
        <v>0</v>
      </c>
      <c r="M50" s="24">
        <v>11175.67</v>
      </c>
      <c r="N50" s="18">
        <f t="shared" si="4"/>
        <v>5.9567007133221155E-2</v>
      </c>
      <c r="O50" s="24">
        <v>176439.43</v>
      </c>
      <c r="P50" s="19">
        <f t="shared" si="5"/>
        <v>-912384.9</v>
      </c>
    </row>
    <row r="51" spans="1:16">
      <c r="A51" s="22" t="s">
        <v>105</v>
      </c>
      <c r="B51" s="14" t="str">
        <f t="shared" si="0"/>
        <v>3</v>
      </c>
      <c r="C51" s="14" t="str">
        <f t="shared" si="1"/>
        <v>36</v>
      </c>
      <c r="D51" s="14" t="str">
        <f t="shared" si="2"/>
        <v>360</v>
      </c>
      <c r="E51" s="23" t="s">
        <v>106</v>
      </c>
      <c r="F51" s="24">
        <v>0</v>
      </c>
      <c r="G51" s="24">
        <v>0</v>
      </c>
      <c r="H51" s="24">
        <v>0</v>
      </c>
      <c r="I51" s="24">
        <v>140</v>
      </c>
      <c r="J51" s="18" t="str">
        <f t="shared" si="3"/>
        <v xml:space="preserve"> </v>
      </c>
      <c r="K51" s="24">
        <v>0</v>
      </c>
      <c r="L51" s="24">
        <v>0</v>
      </c>
      <c r="M51" s="24">
        <v>0</v>
      </c>
      <c r="N51" s="18">
        <f t="shared" si="4"/>
        <v>0</v>
      </c>
      <c r="O51" s="24">
        <v>140</v>
      </c>
      <c r="P51" s="19">
        <f t="shared" si="5"/>
        <v>140</v>
      </c>
    </row>
    <row r="52" spans="1:16">
      <c r="A52" s="22" t="s">
        <v>107</v>
      </c>
      <c r="B52" s="14" t="str">
        <f t="shared" si="0"/>
        <v>3</v>
      </c>
      <c r="C52" s="14" t="str">
        <f t="shared" si="1"/>
        <v>36</v>
      </c>
      <c r="D52" s="14" t="str">
        <f t="shared" si="2"/>
        <v>360</v>
      </c>
      <c r="E52" s="23" t="s">
        <v>108</v>
      </c>
      <c r="F52" s="24">
        <v>0</v>
      </c>
      <c r="G52" s="24">
        <v>0</v>
      </c>
      <c r="H52" s="24">
        <v>0</v>
      </c>
      <c r="I52" s="24">
        <v>0</v>
      </c>
      <c r="J52" s="18" t="str">
        <f t="shared" si="3"/>
        <v xml:space="preserve"> </v>
      </c>
      <c r="K52" s="24">
        <v>0</v>
      </c>
      <c r="L52" s="24">
        <v>0</v>
      </c>
      <c r="M52" s="24">
        <v>0</v>
      </c>
      <c r="N52" s="18" t="str">
        <f t="shared" si="4"/>
        <v xml:space="preserve"> </v>
      </c>
      <c r="O52" s="24">
        <v>0</v>
      </c>
      <c r="P52" s="19">
        <f t="shared" si="5"/>
        <v>0</v>
      </c>
    </row>
    <row r="53" spans="1:16">
      <c r="A53" s="22" t="s">
        <v>109</v>
      </c>
      <c r="B53" s="14" t="str">
        <f t="shared" si="0"/>
        <v>3</v>
      </c>
      <c r="C53" s="14" t="str">
        <f t="shared" si="1"/>
        <v>38</v>
      </c>
      <c r="D53" s="14" t="str">
        <f t="shared" si="2"/>
        <v>389</v>
      </c>
      <c r="E53" s="23" t="s">
        <v>110</v>
      </c>
      <c r="F53" s="24">
        <v>150000</v>
      </c>
      <c r="G53" s="24">
        <v>0</v>
      </c>
      <c r="H53" s="24">
        <v>150000</v>
      </c>
      <c r="I53" s="24">
        <v>94526.53</v>
      </c>
      <c r="J53" s="18">
        <f t="shared" si="3"/>
        <v>0.63017686666666661</v>
      </c>
      <c r="K53" s="24">
        <v>96002.73</v>
      </c>
      <c r="L53" s="24">
        <v>1476.2</v>
      </c>
      <c r="M53" s="24">
        <v>94526.53</v>
      </c>
      <c r="N53" s="18">
        <f t="shared" si="4"/>
        <v>1</v>
      </c>
      <c r="O53" s="24">
        <v>0</v>
      </c>
      <c r="P53" s="19">
        <f t="shared" si="5"/>
        <v>-55473.47</v>
      </c>
    </row>
    <row r="54" spans="1:16">
      <c r="A54" s="22" t="s">
        <v>111</v>
      </c>
      <c r="B54" s="14" t="str">
        <f t="shared" si="0"/>
        <v>3</v>
      </c>
      <c r="C54" s="14" t="str">
        <f t="shared" si="1"/>
        <v>38</v>
      </c>
      <c r="D54" s="14" t="str">
        <f t="shared" si="2"/>
        <v>389</v>
      </c>
      <c r="E54" s="23" t="s">
        <v>112</v>
      </c>
      <c r="F54" s="24">
        <v>0</v>
      </c>
      <c r="G54" s="24">
        <v>0</v>
      </c>
      <c r="H54" s="24">
        <v>0</v>
      </c>
      <c r="I54" s="24">
        <v>921.9</v>
      </c>
      <c r="J54" s="18" t="str">
        <f t="shared" si="3"/>
        <v xml:space="preserve"> </v>
      </c>
      <c r="K54" s="24">
        <v>921.9</v>
      </c>
      <c r="L54" s="24">
        <v>0</v>
      </c>
      <c r="M54" s="24">
        <v>921.9</v>
      </c>
      <c r="N54" s="18">
        <f t="shared" si="4"/>
        <v>1</v>
      </c>
      <c r="O54" s="24">
        <v>0</v>
      </c>
      <c r="P54" s="19">
        <f t="shared" si="5"/>
        <v>921.9</v>
      </c>
    </row>
    <row r="55" spans="1:16">
      <c r="A55" s="22" t="s">
        <v>113</v>
      </c>
      <c r="B55" s="14" t="str">
        <f t="shared" si="0"/>
        <v>3</v>
      </c>
      <c r="C55" s="14" t="str">
        <f t="shared" si="1"/>
        <v>39</v>
      </c>
      <c r="D55" s="14" t="str">
        <f t="shared" si="2"/>
        <v>391</v>
      </c>
      <c r="E55" s="23" t="s">
        <v>114</v>
      </c>
      <c r="F55" s="24">
        <v>250000</v>
      </c>
      <c r="G55" s="24">
        <v>0</v>
      </c>
      <c r="H55" s="24">
        <v>250000</v>
      </c>
      <c r="I55" s="24">
        <v>54538.1</v>
      </c>
      <c r="J55" s="18">
        <f t="shared" si="3"/>
        <v>0.2181524</v>
      </c>
      <c r="K55" s="24">
        <v>8869.6</v>
      </c>
      <c r="L55" s="24">
        <v>12</v>
      </c>
      <c r="M55" s="24">
        <v>8857.6</v>
      </c>
      <c r="N55" s="18">
        <f t="shared" si="4"/>
        <v>0.16241123178108516</v>
      </c>
      <c r="O55" s="24">
        <v>45680.5</v>
      </c>
      <c r="P55" s="19">
        <f t="shared" si="5"/>
        <v>-195461.9</v>
      </c>
    </row>
    <row r="56" spans="1:16">
      <c r="A56" s="22" t="s">
        <v>115</v>
      </c>
      <c r="B56" s="14" t="str">
        <f t="shared" si="0"/>
        <v>3</v>
      </c>
      <c r="C56" s="14" t="str">
        <f t="shared" si="1"/>
        <v>39</v>
      </c>
      <c r="D56" s="14" t="str">
        <f t="shared" si="2"/>
        <v>391</v>
      </c>
      <c r="E56" s="23" t="s">
        <v>116</v>
      </c>
      <c r="F56" s="24">
        <v>200000</v>
      </c>
      <c r="G56" s="24">
        <v>0</v>
      </c>
      <c r="H56" s="24">
        <v>200000</v>
      </c>
      <c r="I56" s="24">
        <v>49890.89</v>
      </c>
      <c r="J56" s="18">
        <f t="shared" si="3"/>
        <v>0.24945444999999999</v>
      </c>
      <c r="K56" s="24">
        <v>0</v>
      </c>
      <c r="L56" s="24">
        <v>150</v>
      </c>
      <c r="M56" s="24">
        <v>-150</v>
      </c>
      <c r="N56" s="18">
        <f t="shared" si="4"/>
        <v>-3.006560917233587E-3</v>
      </c>
      <c r="O56" s="24">
        <v>50040.89</v>
      </c>
      <c r="P56" s="19">
        <f t="shared" si="5"/>
        <v>-150109.10999999999</v>
      </c>
    </row>
    <row r="57" spans="1:16">
      <c r="A57" s="22" t="s">
        <v>117</v>
      </c>
      <c r="B57" s="14" t="str">
        <f t="shared" si="0"/>
        <v>3</v>
      </c>
      <c r="C57" s="14" t="str">
        <f t="shared" si="1"/>
        <v>39</v>
      </c>
      <c r="D57" s="14" t="str">
        <f t="shared" si="2"/>
        <v>391</v>
      </c>
      <c r="E57" s="23" t="s">
        <v>118</v>
      </c>
      <c r="F57" s="24">
        <v>5800000</v>
      </c>
      <c r="G57" s="24">
        <v>0</v>
      </c>
      <c r="H57" s="24">
        <v>5800000</v>
      </c>
      <c r="I57" s="24">
        <v>257568.31</v>
      </c>
      <c r="J57" s="18">
        <f t="shared" si="3"/>
        <v>4.440832931034483E-2</v>
      </c>
      <c r="K57" s="24">
        <v>267310</v>
      </c>
      <c r="L57" s="24">
        <v>9741.69</v>
      </c>
      <c r="M57" s="24">
        <v>257568.31</v>
      </c>
      <c r="N57" s="18">
        <f t="shared" si="4"/>
        <v>1</v>
      </c>
      <c r="O57" s="24">
        <v>0</v>
      </c>
      <c r="P57" s="19">
        <f t="shared" si="5"/>
        <v>-5542431.6900000004</v>
      </c>
    </row>
    <row r="58" spans="1:16">
      <c r="A58" s="22" t="s">
        <v>119</v>
      </c>
      <c r="B58" s="14" t="str">
        <f t="shared" si="0"/>
        <v>3</v>
      </c>
      <c r="C58" s="14" t="str">
        <f t="shared" si="1"/>
        <v>39</v>
      </c>
      <c r="D58" s="14" t="str">
        <f t="shared" si="2"/>
        <v>392</v>
      </c>
      <c r="E58" s="23" t="s">
        <v>120</v>
      </c>
      <c r="F58" s="24">
        <v>40000</v>
      </c>
      <c r="G58" s="24">
        <v>0</v>
      </c>
      <c r="H58" s="24">
        <v>40000</v>
      </c>
      <c r="I58" s="24">
        <v>697.51</v>
      </c>
      <c r="J58" s="18">
        <f t="shared" si="3"/>
        <v>1.7437749999999998E-2</v>
      </c>
      <c r="K58" s="24">
        <v>473.36</v>
      </c>
      <c r="L58" s="24">
        <v>0</v>
      </c>
      <c r="M58" s="24">
        <v>473.36</v>
      </c>
      <c r="N58" s="18">
        <f t="shared" si="4"/>
        <v>0.67864260010609168</v>
      </c>
      <c r="O58" s="24">
        <v>224.15</v>
      </c>
      <c r="P58" s="19">
        <f t="shared" si="5"/>
        <v>-39302.49</v>
      </c>
    </row>
    <row r="59" spans="1:16">
      <c r="A59" s="22" t="s">
        <v>121</v>
      </c>
      <c r="B59" s="14" t="str">
        <f t="shared" si="0"/>
        <v>3</v>
      </c>
      <c r="C59" s="14" t="str">
        <f t="shared" si="1"/>
        <v>39</v>
      </c>
      <c r="D59" s="14" t="str">
        <f t="shared" si="2"/>
        <v>392</v>
      </c>
      <c r="E59" s="23" t="s">
        <v>122</v>
      </c>
      <c r="F59" s="24">
        <v>100000</v>
      </c>
      <c r="G59" s="24">
        <v>0</v>
      </c>
      <c r="H59" s="24">
        <v>100000</v>
      </c>
      <c r="I59" s="24">
        <v>1303.4100000000001</v>
      </c>
      <c r="J59" s="18">
        <f t="shared" si="3"/>
        <v>1.3034100000000002E-2</v>
      </c>
      <c r="K59" s="24">
        <v>1384.33</v>
      </c>
      <c r="L59" s="24">
        <v>80.92</v>
      </c>
      <c r="M59" s="24">
        <v>1303.4100000000001</v>
      </c>
      <c r="N59" s="18">
        <f t="shared" si="4"/>
        <v>1</v>
      </c>
      <c r="O59" s="24">
        <v>0</v>
      </c>
      <c r="P59" s="19">
        <f t="shared" si="5"/>
        <v>-98696.59</v>
      </c>
    </row>
    <row r="60" spans="1:16">
      <c r="A60" s="22" t="s">
        <v>123</v>
      </c>
      <c r="B60" s="14" t="str">
        <f t="shared" si="0"/>
        <v>3</v>
      </c>
      <c r="C60" s="14" t="str">
        <f t="shared" si="1"/>
        <v>39</v>
      </c>
      <c r="D60" s="14" t="str">
        <f t="shared" si="2"/>
        <v>392</v>
      </c>
      <c r="E60" s="23" t="s">
        <v>124</v>
      </c>
      <c r="F60" s="24">
        <v>900000</v>
      </c>
      <c r="G60" s="24">
        <v>0</v>
      </c>
      <c r="H60" s="24">
        <v>900000</v>
      </c>
      <c r="I60" s="24">
        <v>75812.92</v>
      </c>
      <c r="J60" s="18">
        <f t="shared" si="3"/>
        <v>8.423657777777778E-2</v>
      </c>
      <c r="K60" s="24">
        <v>79394.36</v>
      </c>
      <c r="L60" s="24">
        <v>3581.44</v>
      </c>
      <c r="M60" s="24">
        <v>75812.92</v>
      </c>
      <c r="N60" s="18">
        <f t="shared" si="4"/>
        <v>1</v>
      </c>
      <c r="O60" s="24">
        <v>0</v>
      </c>
      <c r="P60" s="19">
        <f t="shared" si="5"/>
        <v>-824187.08</v>
      </c>
    </row>
    <row r="61" spans="1:16">
      <c r="A61" s="22" t="s">
        <v>125</v>
      </c>
      <c r="B61" s="14" t="str">
        <f t="shared" si="0"/>
        <v>3</v>
      </c>
      <c r="C61" s="14" t="str">
        <f t="shared" si="1"/>
        <v>39</v>
      </c>
      <c r="D61" s="14" t="str">
        <f t="shared" si="2"/>
        <v>393</v>
      </c>
      <c r="E61" s="23" t="s">
        <v>126</v>
      </c>
      <c r="F61" s="24">
        <v>370000</v>
      </c>
      <c r="G61" s="24">
        <v>0</v>
      </c>
      <c r="H61" s="24">
        <v>370000</v>
      </c>
      <c r="I61" s="24">
        <v>27613.95</v>
      </c>
      <c r="J61" s="18">
        <f t="shared" si="3"/>
        <v>7.4632297297297298E-2</v>
      </c>
      <c r="K61" s="24">
        <v>28870.98</v>
      </c>
      <c r="L61" s="24">
        <v>1257.03</v>
      </c>
      <c r="M61" s="24">
        <v>27613.95</v>
      </c>
      <c r="N61" s="18">
        <f t="shared" si="4"/>
        <v>1</v>
      </c>
      <c r="O61" s="24">
        <v>0</v>
      </c>
      <c r="P61" s="19">
        <f t="shared" si="5"/>
        <v>-342386.05</v>
      </c>
    </row>
    <row r="62" spans="1:16">
      <c r="A62" s="22" t="s">
        <v>127</v>
      </c>
      <c r="B62" s="14" t="str">
        <f t="shared" si="0"/>
        <v>3</v>
      </c>
      <c r="C62" s="14" t="str">
        <f t="shared" si="1"/>
        <v>39</v>
      </c>
      <c r="D62" s="14" t="str">
        <f t="shared" si="2"/>
        <v>398</v>
      </c>
      <c r="E62" s="23" t="s">
        <v>128</v>
      </c>
      <c r="F62" s="24">
        <v>5000</v>
      </c>
      <c r="G62" s="24">
        <v>0</v>
      </c>
      <c r="H62" s="24">
        <v>5000</v>
      </c>
      <c r="I62" s="24">
        <v>0</v>
      </c>
      <c r="J62" s="18">
        <f t="shared" si="3"/>
        <v>0</v>
      </c>
      <c r="K62" s="24">
        <v>0</v>
      </c>
      <c r="L62" s="24">
        <v>0</v>
      </c>
      <c r="M62" s="24">
        <v>0</v>
      </c>
      <c r="N62" s="18" t="str">
        <f t="shared" si="4"/>
        <v xml:space="preserve"> </v>
      </c>
      <c r="O62" s="24">
        <v>0</v>
      </c>
      <c r="P62" s="19">
        <f t="shared" si="5"/>
        <v>-5000</v>
      </c>
    </row>
    <row r="63" spans="1:16">
      <c r="A63" s="22" t="s">
        <v>129</v>
      </c>
      <c r="B63" s="14" t="str">
        <f t="shared" si="0"/>
        <v>3</v>
      </c>
      <c r="C63" s="14" t="str">
        <f t="shared" si="1"/>
        <v>39</v>
      </c>
      <c r="D63" s="14" t="str">
        <f t="shared" si="2"/>
        <v>399</v>
      </c>
      <c r="E63" s="23" t="s">
        <v>130</v>
      </c>
      <c r="F63" s="24">
        <v>4642</v>
      </c>
      <c r="G63" s="24">
        <v>0</v>
      </c>
      <c r="H63" s="24">
        <v>4642</v>
      </c>
      <c r="I63" s="24">
        <v>0</v>
      </c>
      <c r="J63" s="18">
        <f t="shared" si="3"/>
        <v>0</v>
      </c>
      <c r="K63" s="24">
        <v>0</v>
      </c>
      <c r="L63" s="24">
        <v>0</v>
      </c>
      <c r="M63" s="24">
        <v>0</v>
      </c>
      <c r="N63" s="18" t="str">
        <f t="shared" si="4"/>
        <v xml:space="preserve"> </v>
      </c>
      <c r="O63" s="24">
        <v>0</v>
      </c>
      <c r="P63" s="19">
        <f t="shared" si="5"/>
        <v>-4642</v>
      </c>
    </row>
    <row r="64" spans="1:16">
      <c r="A64" s="22" t="s">
        <v>131</v>
      </c>
      <c r="B64" s="14" t="str">
        <f t="shared" si="0"/>
        <v>3</v>
      </c>
      <c r="C64" s="14" t="str">
        <f t="shared" si="1"/>
        <v>39</v>
      </c>
      <c r="D64" s="14" t="str">
        <f t="shared" si="2"/>
        <v>399</v>
      </c>
      <c r="E64" s="23" t="s">
        <v>132</v>
      </c>
      <c r="F64" s="24">
        <v>10000</v>
      </c>
      <c r="G64" s="24">
        <v>0</v>
      </c>
      <c r="H64" s="24">
        <v>10000</v>
      </c>
      <c r="I64" s="24">
        <v>0</v>
      </c>
      <c r="J64" s="18">
        <f t="shared" si="3"/>
        <v>0</v>
      </c>
      <c r="K64" s="24">
        <v>0</v>
      </c>
      <c r="L64" s="24">
        <v>0</v>
      </c>
      <c r="M64" s="24">
        <v>0</v>
      </c>
      <c r="N64" s="18" t="str">
        <f t="shared" si="4"/>
        <v xml:space="preserve"> </v>
      </c>
      <c r="O64" s="24">
        <v>0</v>
      </c>
      <c r="P64" s="19">
        <f t="shared" si="5"/>
        <v>-10000</v>
      </c>
    </row>
    <row r="65" spans="1:16">
      <c r="A65" s="22" t="s">
        <v>133</v>
      </c>
      <c r="B65" s="14" t="str">
        <f t="shared" si="0"/>
        <v>3</v>
      </c>
      <c r="C65" s="14" t="str">
        <f t="shared" si="1"/>
        <v>39</v>
      </c>
      <c r="D65" s="14" t="str">
        <f t="shared" si="2"/>
        <v>399</v>
      </c>
      <c r="E65" s="23" t="s">
        <v>134</v>
      </c>
      <c r="F65" s="24">
        <v>200000</v>
      </c>
      <c r="G65" s="24">
        <v>0</v>
      </c>
      <c r="H65" s="24">
        <v>200000</v>
      </c>
      <c r="I65" s="24">
        <v>24685.75</v>
      </c>
      <c r="J65" s="18">
        <f t="shared" si="3"/>
        <v>0.12342875</v>
      </c>
      <c r="K65" s="24">
        <v>24685.75</v>
      </c>
      <c r="L65" s="24">
        <v>0</v>
      </c>
      <c r="M65" s="24">
        <v>24685.75</v>
      </c>
      <c r="N65" s="18">
        <f t="shared" si="4"/>
        <v>1</v>
      </c>
      <c r="O65" s="24">
        <v>0</v>
      </c>
      <c r="P65" s="19">
        <f t="shared" si="5"/>
        <v>-175314.25</v>
      </c>
    </row>
    <row r="66" spans="1:16">
      <c r="A66" s="22" t="s">
        <v>135</v>
      </c>
      <c r="B66" s="14" t="str">
        <f t="shared" si="0"/>
        <v>3</v>
      </c>
      <c r="C66" s="14" t="str">
        <f t="shared" si="1"/>
        <v>39</v>
      </c>
      <c r="D66" s="14" t="str">
        <f t="shared" si="2"/>
        <v>399</v>
      </c>
      <c r="E66" s="23" t="s">
        <v>136</v>
      </c>
      <c r="F66" s="24">
        <v>0</v>
      </c>
      <c r="G66" s="24">
        <v>0</v>
      </c>
      <c r="H66" s="24">
        <v>0</v>
      </c>
      <c r="I66" s="24">
        <v>3014.5</v>
      </c>
      <c r="J66" s="18" t="str">
        <f t="shared" si="3"/>
        <v xml:space="preserve"> </v>
      </c>
      <c r="K66" s="24">
        <v>3014.5</v>
      </c>
      <c r="L66" s="24">
        <v>0</v>
      </c>
      <c r="M66" s="24">
        <v>3014.5</v>
      </c>
      <c r="N66" s="18">
        <f t="shared" si="4"/>
        <v>1</v>
      </c>
      <c r="O66" s="24">
        <v>0</v>
      </c>
      <c r="P66" s="19">
        <f t="shared" si="5"/>
        <v>3014.5</v>
      </c>
    </row>
    <row r="67" spans="1:16">
      <c r="A67" s="22" t="s">
        <v>137</v>
      </c>
      <c r="B67" s="14" t="str">
        <f t="shared" si="0"/>
        <v>3</v>
      </c>
      <c r="C67" s="14" t="str">
        <f t="shared" si="1"/>
        <v>39</v>
      </c>
      <c r="D67" s="14" t="str">
        <f t="shared" si="2"/>
        <v>399</v>
      </c>
      <c r="E67" s="23" t="s">
        <v>268</v>
      </c>
      <c r="F67" s="24">
        <v>12000</v>
      </c>
      <c r="G67" s="24">
        <v>0</v>
      </c>
      <c r="H67" s="24">
        <v>12000</v>
      </c>
      <c r="I67" s="24">
        <v>965.39</v>
      </c>
      <c r="J67" s="18">
        <f t="shared" si="3"/>
        <v>8.0449166666666669E-2</v>
      </c>
      <c r="K67" s="24">
        <v>0</v>
      </c>
      <c r="L67" s="24">
        <v>0</v>
      </c>
      <c r="M67" s="24">
        <v>0</v>
      </c>
      <c r="N67" s="18">
        <f t="shared" si="4"/>
        <v>0</v>
      </c>
      <c r="O67" s="24">
        <v>965.39</v>
      </c>
      <c r="P67" s="19">
        <f t="shared" si="5"/>
        <v>-11034.61</v>
      </c>
    </row>
    <row r="68" spans="1:16">
      <c r="A68" s="22" t="s">
        <v>138</v>
      </c>
      <c r="B68" s="14" t="str">
        <f t="shared" si="0"/>
        <v>3</v>
      </c>
      <c r="C68" s="14" t="str">
        <f t="shared" si="1"/>
        <v>39</v>
      </c>
      <c r="D68" s="14" t="str">
        <f t="shared" si="2"/>
        <v>399</v>
      </c>
      <c r="E68" s="23" t="s">
        <v>139</v>
      </c>
      <c r="F68" s="24">
        <v>85000</v>
      </c>
      <c r="G68" s="24">
        <v>0</v>
      </c>
      <c r="H68" s="24">
        <v>85000</v>
      </c>
      <c r="I68" s="24">
        <v>700</v>
      </c>
      <c r="J68" s="18">
        <f t="shared" si="3"/>
        <v>8.2352941176470594E-3</v>
      </c>
      <c r="K68" s="24">
        <v>700</v>
      </c>
      <c r="L68" s="24">
        <v>0</v>
      </c>
      <c r="M68" s="24">
        <v>700</v>
      </c>
      <c r="N68" s="18">
        <f t="shared" si="4"/>
        <v>1</v>
      </c>
      <c r="O68" s="24">
        <v>0</v>
      </c>
      <c r="P68" s="19">
        <f t="shared" si="5"/>
        <v>-84300</v>
      </c>
    </row>
    <row r="69" spans="1:16">
      <c r="A69" s="22" t="s">
        <v>140</v>
      </c>
      <c r="B69" s="14" t="str">
        <f t="shared" si="0"/>
        <v>4</v>
      </c>
      <c r="C69" s="14" t="str">
        <f t="shared" si="1"/>
        <v>42</v>
      </c>
      <c r="D69" s="14" t="str">
        <f t="shared" si="2"/>
        <v>420</v>
      </c>
      <c r="E69" s="23" t="s">
        <v>141</v>
      </c>
      <c r="F69" s="24">
        <v>66375000</v>
      </c>
      <c r="G69" s="24">
        <v>0</v>
      </c>
      <c r="H69" s="24">
        <v>66375000</v>
      </c>
      <c r="I69" s="24">
        <v>16431146.609999999</v>
      </c>
      <c r="J69" s="18">
        <f t="shared" si="3"/>
        <v>0.24755023141242938</v>
      </c>
      <c r="K69" s="24">
        <v>11062431.859999999</v>
      </c>
      <c r="L69" s="24">
        <v>162501.18</v>
      </c>
      <c r="M69" s="24">
        <v>10899930.68</v>
      </c>
      <c r="N69" s="18">
        <f t="shared" si="4"/>
        <v>0.66337005801934112</v>
      </c>
      <c r="O69" s="24">
        <v>5531215.9299999997</v>
      </c>
      <c r="P69" s="19">
        <f t="shared" si="5"/>
        <v>-49943853.390000001</v>
      </c>
    </row>
    <row r="70" spans="1:16">
      <c r="A70" s="22" t="s">
        <v>142</v>
      </c>
      <c r="B70" s="14" t="str">
        <f t="shared" si="0"/>
        <v>4</v>
      </c>
      <c r="C70" s="14" t="str">
        <f t="shared" si="1"/>
        <v>42</v>
      </c>
      <c r="D70" s="14" t="str">
        <f t="shared" si="2"/>
        <v>420</v>
      </c>
      <c r="E70" s="23" t="s">
        <v>143</v>
      </c>
      <c r="F70" s="24">
        <v>1500000</v>
      </c>
      <c r="G70" s="24">
        <v>0</v>
      </c>
      <c r="H70" s="24">
        <v>1500000</v>
      </c>
      <c r="I70" s="24">
        <v>0</v>
      </c>
      <c r="J70" s="18">
        <f t="shared" si="3"/>
        <v>0</v>
      </c>
      <c r="K70" s="24">
        <v>0</v>
      </c>
      <c r="L70" s="24">
        <v>0</v>
      </c>
      <c r="M70" s="24">
        <v>0</v>
      </c>
      <c r="N70" s="18" t="str">
        <f t="shared" si="4"/>
        <v xml:space="preserve"> </v>
      </c>
      <c r="O70" s="24">
        <v>0</v>
      </c>
      <c r="P70" s="19">
        <f t="shared" si="5"/>
        <v>-1500000</v>
      </c>
    </row>
    <row r="71" spans="1:16">
      <c r="A71" s="22" t="s">
        <v>144</v>
      </c>
      <c r="B71" s="14" t="str">
        <f t="shared" ref="B71:B132" si="6">LEFT(A71,1)</f>
        <v>4</v>
      </c>
      <c r="C71" s="14" t="str">
        <f t="shared" ref="C71:C132" si="7">LEFT(A71,2)</f>
        <v>45</v>
      </c>
      <c r="D71" s="14" t="str">
        <f t="shared" ref="D71:D132" si="8">LEFT(A71,3)</f>
        <v>450</v>
      </c>
      <c r="E71" s="23" t="s">
        <v>145</v>
      </c>
      <c r="F71" s="24">
        <v>4747080</v>
      </c>
      <c r="G71" s="24">
        <v>0</v>
      </c>
      <c r="H71" s="24">
        <v>4747080</v>
      </c>
      <c r="I71" s="24">
        <v>0</v>
      </c>
      <c r="J71" s="18">
        <f t="shared" ref="J71:J132" si="9">IF(H71=0," ",I71/H71)</f>
        <v>0</v>
      </c>
      <c r="K71" s="24">
        <v>0</v>
      </c>
      <c r="L71" s="24">
        <v>0</v>
      </c>
      <c r="M71" s="24">
        <v>0</v>
      </c>
      <c r="N71" s="18" t="str">
        <f t="shared" ref="N71:N132" si="10">IF(I71=0," ",M71/I71)</f>
        <v xml:space="preserve"> </v>
      </c>
      <c r="O71" s="24">
        <v>0</v>
      </c>
      <c r="P71" s="19">
        <f t="shared" ref="P71:P132" si="11">I71-H71</f>
        <v>-4747080</v>
      </c>
    </row>
    <row r="72" spans="1:16">
      <c r="A72" s="22" t="s">
        <v>146</v>
      </c>
      <c r="B72" s="14" t="str">
        <f t="shared" si="6"/>
        <v>4</v>
      </c>
      <c r="C72" s="14" t="str">
        <f t="shared" si="7"/>
        <v>45</v>
      </c>
      <c r="D72" s="14" t="str">
        <f t="shared" si="8"/>
        <v>450</v>
      </c>
      <c r="E72" s="23" t="s">
        <v>147</v>
      </c>
      <c r="F72" s="24">
        <v>128700</v>
      </c>
      <c r="G72" s="24">
        <v>0</v>
      </c>
      <c r="H72" s="24">
        <v>128700</v>
      </c>
      <c r="I72" s="24">
        <v>0</v>
      </c>
      <c r="J72" s="18">
        <f t="shared" si="9"/>
        <v>0</v>
      </c>
      <c r="K72" s="24">
        <v>0</v>
      </c>
      <c r="L72" s="24">
        <v>0</v>
      </c>
      <c r="M72" s="24">
        <v>0</v>
      </c>
      <c r="N72" s="18" t="str">
        <f t="shared" si="10"/>
        <v xml:space="preserve"> </v>
      </c>
      <c r="O72" s="24">
        <v>0</v>
      </c>
      <c r="P72" s="19">
        <f t="shared" si="11"/>
        <v>-128700</v>
      </c>
    </row>
    <row r="73" spans="1:16">
      <c r="A73" s="22" t="s">
        <v>148</v>
      </c>
      <c r="B73" s="14" t="str">
        <f t="shared" si="6"/>
        <v>4</v>
      </c>
      <c r="C73" s="14" t="str">
        <f t="shared" si="7"/>
        <v>45</v>
      </c>
      <c r="D73" s="14" t="str">
        <f t="shared" si="8"/>
        <v>450</v>
      </c>
      <c r="E73" s="23" t="s">
        <v>149</v>
      </c>
      <c r="F73" s="24">
        <v>2276530</v>
      </c>
      <c r="G73" s="24">
        <v>0</v>
      </c>
      <c r="H73" s="24">
        <v>2276530</v>
      </c>
      <c r="I73" s="24">
        <v>0</v>
      </c>
      <c r="J73" s="18">
        <f t="shared" si="9"/>
        <v>0</v>
      </c>
      <c r="K73" s="24">
        <v>0</v>
      </c>
      <c r="L73" s="24">
        <v>0</v>
      </c>
      <c r="M73" s="24">
        <v>0</v>
      </c>
      <c r="N73" s="18" t="str">
        <f t="shared" si="10"/>
        <v xml:space="preserve"> </v>
      </c>
      <c r="O73" s="24">
        <v>0</v>
      </c>
      <c r="P73" s="19">
        <f t="shared" si="11"/>
        <v>-2276530</v>
      </c>
    </row>
    <row r="74" spans="1:16">
      <c r="A74" s="22" t="s">
        <v>150</v>
      </c>
      <c r="B74" s="14" t="str">
        <f t="shared" si="6"/>
        <v>4</v>
      </c>
      <c r="C74" s="14" t="str">
        <f t="shared" si="7"/>
        <v>45</v>
      </c>
      <c r="D74" s="14" t="str">
        <f t="shared" si="8"/>
        <v>450</v>
      </c>
      <c r="E74" s="23" t="s">
        <v>269</v>
      </c>
      <c r="F74" s="24">
        <v>491560</v>
      </c>
      <c r="G74" s="24">
        <v>0</v>
      </c>
      <c r="H74" s="24">
        <v>491560</v>
      </c>
      <c r="I74" s="24">
        <v>0</v>
      </c>
      <c r="J74" s="18">
        <f t="shared" si="9"/>
        <v>0</v>
      </c>
      <c r="K74" s="24">
        <v>0</v>
      </c>
      <c r="L74" s="24">
        <v>0</v>
      </c>
      <c r="M74" s="24">
        <v>0</v>
      </c>
      <c r="N74" s="18" t="str">
        <f t="shared" si="10"/>
        <v xml:space="preserve"> </v>
      </c>
      <c r="O74" s="24">
        <v>0</v>
      </c>
      <c r="P74" s="19">
        <f t="shared" si="11"/>
        <v>-491560</v>
      </c>
    </row>
    <row r="75" spans="1:16">
      <c r="A75" s="22" t="s">
        <v>151</v>
      </c>
      <c r="B75" s="14" t="str">
        <f t="shared" si="6"/>
        <v>4</v>
      </c>
      <c r="C75" s="14" t="str">
        <f t="shared" si="7"/>
        <v>45</v>
      </c>
      <c r="D75" s="14" t="str">
        <f t="shared" si="8"/>
        <v>450</v>
      </c>
      <c r="E75" s="23" t="s">
        <v>152</v>
      </c>
      <c r="F75" s="24">
        <v>0</v>
      </c>
      <c r="G75" s="24">
        <v>0</v>
      </c>
      <c r="H75" s="24">
        <v>0</v>
      </c>
      <c r="I75" s="24">
        <v>0</v>
      </c>
      <c r="J75" s="18" t="str">
        <f t="shared" si="9"/>
        <v xml:space="preserve"> </v>
      </c>
      <c r="K75" s="24">
        <v>0</v>
      </c>
      <c r="L75" s="24">
        <v>0</v>
      </c>
      <c r="M75" s="24">
        <v>0</v>
      </c>
      <c r="N75" s="18" t="str">
        <f t="shared" si="10"/>
        <v xml:space="preserve"> </v>
      </c>
      <c r="O75" s="24">
        <v>0</v>
      </c>
      <c r="P75" s="19">
        <f t="shared" si="11"/>
        <v>0</v>
      </c>
    </row>
    <row r="76" spans="1:16">
      <c r="A76" s="22" t="s">
        <v>153</v>
      </c>
      <c r="B76" s="14" t="str">
        <f t="shared" si="6"/>
        <v>4</v>
      </c>
      <c r="C76" s="14" t="str">
        <f t="shared" si="7"/>
        <v>45</v>
      </c>
      <c r="D76" s="14" t="str">
        <f t="shared" si="8"/>
        <v>450</v>
      </c>
      <c r="E76" s="23" t="s">
        <v>154</v>
      </c>
      <c r="F76" s="24">
        <v>525855</v>
      </c>
      <c r="G76" s="24">
        <v>0</v>
      </c>
      <c r="H76" s="24">
        <v>525855</v>
      </c>
      <c r="I76" s="24">
        <v>0</v>
      </c>
      <c r="J76" s="18">
        <f t="shared" si="9"/>
        <v>0</v>
      </c>
      <c r="K76" s="24">
        <v>0</v>
      </c>
      <c r="L76" s="24">
        <v>0</v>
      </c>
      <c r="M76" s="24">
        <v>0</v>
      </c>
      <c r="N76" s="18" t="str">
        <f t="shared" si="10"/>
        <v xml:space="preserve"> </v>
      </c>
      <c r="O76" s="24">
        <v>0</v>
      </c>
      <c r="P76" s="19">
        <f t="shared" si="11"/>
        <v>-525855</v>
      </c>
    </row>
    <row r="77" spans="1:16">
      <c r="A77" s="22" t="s">
        <v>155</v>
      </c>
      <c r="B77" s="14" t="str">
        <f t="shared" si="6"/>
        <v>4</v>
      </c>
      <c r="C77" s="14" t="str">
        <f t="shared" si="7"/>
        <v>45</v>
      </c>
      <c r="D77" s="14" t="str">
        <f t="shared" si="8"/>
        <v>450</v>
      </c>
      <c r="E77" s="23" t="s">
        <v>156</v>
      </c>
      <c r="F77" s="24">
        <v>1375</v>
      </c>
      <c r="G77" s="24">
        <v>0</v>
      </c>
      <c r="H77" s="24">
        <v>1375</v>
      </c>
      <c r="I77" s="24">
        <v>0</v>
      </c>
      <c r="J77" s="18">
        <f t="shared" si="9"/>
        <v>0</v>
      </c>
      <c r="K77" s="24">
        <v>0</v>
      </c>
      <c r="L77" s="24">
        <v>0</v>
      </c>
      <c r="M77" s="24">
        <v>0</v>
      </c>
      <c r="N77" s="18" t="str">
        <f t="shared" si="10"/>
        <v xml:space="preserve"> </v>
      </c>
      <c r="O77" s="24">
        <v>0</v>
      </c>
      <c r="P77" s="19">
        <f t="shared" si="11"/>
        <v>-1375</v>
      </c>
    </row>
    <row r="78" spans="1:16">
      <c r="A78" s="22" t="s">
        <v>157</v>
      </c>
      <c r="B78" s="14" t="str">
        <f t="shared" si="6"/>
        <v>4</v>
      </c>
      <c r="C78" s="14" t="str">
        <f t="shared" si="7"/>
        <v>45</v>
      </c>
      <c r="D78" s="14" t="str">
        <f t="shared" si="8"/>
        <v>450</v>
      </c>
      <c r="E78" s="23" t="s">
        <v>158</v>
      </c>
      <c r="F78" s="24">
        <v>9750</v>
      </c>
      <c r="G78" s="24">
        <v>0</v>
      </c>
      <c r="H78" s="24">
        <v>9750</v>
      </c>
      <c r="I78" s="24">
        <v>0</v>
      </c>
      <c r="J78" s="18">
        <f t="shared" si="9"/>
        <v>0</v>
      </c>
      <c r="K78" s="24">
        <v>0</v>
      </c>
      <c r="L78" s="24">
        <v>0</v>
      </c>
      <c r="M78" s="24">
        <v>0</v>
      </c>
      <c r="N78" s="18" t="str">
        <f t="shared" si="10"/>
        <v xml:space="preserve"> </v>
      </c>
      <c r="O78" s="24">
        <v>0</v>
      </c>
      <c r="P78" s="19">
        <f t="shared" si="11"/>
        <v>-9750</v>
      </c>
    </row>
    <row r="79" spans="1:16">
      <c r="A79" s="22" t="s">
        <v>159</v>
      </c>
      <c r="B79" s="14" t="str">
        <f t="shared" si="6"/>
        <v>4</v>
      </c>
      <c r="C79" s="14" t="str">
        <f t="shared" si="7"/>
        <v>45</v>
      </c>
      <c r="D79" s="14" t="str">
        <f t="shared" si="8"/>
        <v>450</v>
      </c>
      <c r="E79" s="23" t="s">
        <v>160</v>
      </c>
      <c r="F79" s="24">
        <v>88000</v>
      </c>
      <c r="G79" s="24">
        <v>0</v>
      </c>
      <c r="H79" s="24">
        <v>88000</v>
      </c>
      <c r="I79" s="24">
        <v>0</v>
      </c>
      <c r="J79" s="18">
        <f t="shared" si="9"/>
        <v>0</v>
      </c>
      <c r="K79" s="24">
        <v>0</v>
      </c>
      <c r="L79" s="24">
        <v>0</v>
      </c>
      <c r="M79" s="24">
        <v>0</v>
      </c>
      <c r="N79" s="18" t="str">
        <f t="shared" si="10"/>
        <v xml:space="preserve"> </v>
      </c>
      <c r="O79" s="24">
        <v>0</v>
      </c>
      <c r="P79" s="19">
        <f t="shared" si="11"/>
        <v>-88000</v>
      </c>
    </row>
    <row r="80" spans="1:16">
      <c r="A80" s="22" t="s">
        <v>161</v>
      </c>
      <c r="B80" s="14" t="str">
        <f t="shared" si="6"/>
        <v>4</v>
      </c>
      <c r="C80" s="14" t="str">
        <f t="shared" si="7"/>
        <v>45</v>
      </c>
      <c r="D80" s="14" t="str">
        <f t="shared" si="8"/>
        <v>450</v>
      </c>
      <c r="E80" s="23" t="s">
        <v>162</v>
      </c>
      <c r="F80" s="24">
        <v>810235</v>
      </c>
      <c r="G80" s="24">
        <v>0</v>
      </c>
      <c r="H80" s="24">
        <v>810235</v>
      </c>
      <c r="I80" s="24">
        <v>0</v>
      </c>
      <c r="J80" s="18">
        <f t="shared" si="9"/>
        <v>0</v>
      </c>
      <c r="K80" s="24">
        <v>0</v>
      </c>
      <c r="L80" s="24">
        <v>0</v>
      </c>
      <c r="M80" s="24">
        <v>0</v>
      </c>
      <c r="N80" s="18" t="str">
        <f t="shared" si="10"/>
        <v xml:space="preserve"> </v>
      </c>
      <c r="O80" s="24">
        <v>0</v>
      </c>
      <c r="P80" s="19">
        <f t="shared" si="11"/>
        <v>-810235</v>
      </c>
    </row>
    <row r="81" spans="1:16">
      <c r="A81" s="22" t="s">
        <v>164</v>
      </c>
      <c r="B81" s="14" t="str">
        <f t="shared" si="6"/>
        <v>4</v>
      </c>
      <c r="C81" s="14" t="str">
        <f t="shared" si="7"/>
        <v>45</v>
      </c>
      <c r="D81" s="14" t="str">
        <f t="shared" si="8"/>
        <v>450</v>
      </c>
      <c r="E81" s="23" t="s">
        <v>165</v>
      </c>
      <c r="F81" s="24">
        <v>139685</v>
      </c>
      <c r="G81" s="24">
        <v>0</v>
      </c>
      <c r="H81" s="24">
        <v>139685</v>
      </c>
      <c r="I81" s="24">
        <v>0</v>
      </c>
      <c r="J81" s="18">
        <f t="shared" si="9"/>
        <v>0</v>
      </c>
      <c r="K81" s="24">
        <v>0</v>
      </c>
      <c r="L81" s="24">
        <v>0</v>
      </c>
      <c r="M81" s="24">
        <v>0</v>
      </c>
      <c r="N81" s="18" t="str">
        <f t="shared" si="10"/>
        <v xml:space="preserve"> </v>
      </c>
      <c r="O81" s="24">
        <v>0</v>
      </c>
      <c r="P81" s="19">
        <f t="shared" si="11"/>
        <v>-139685</v>
      </c>
    </row>
    <row r="82" spans="1:16">
      <c r="A82" s="22" t="s">
        <v>166</v>
      </c>
      <c r="B82" s="14" t="str">
        <f t="shared" si="6"/>
        <v>4</v>
      </c>
      <c r="C82" s="14" t="str">
        <f t="shared" si="7"/>
        <v>45</v>
      </c>
      <c r="D82" s="14" t="str">
        <f t="shared" si="8"/>
        <v>450</v>
      </c>
      <c r="E82" s="23" t="s">
        <v>167</v>
      </c>
      <c r="F82" s="24">
        <v>213365</v>
      </c>
      <c r="G82" s="24">
        <v>0</v>
      </c>
      <c r="H82" s="24">
        <v>213365</v>
      </c>
      <c r="I82" s="24">
        <v>0</v>
      </c>
      <c r="J82" s="18">
        <f t="shared" si="9"/>
        <v>0</v>
      </c>
      <c r="K82" s="24">
        <v>0</v>
      </c>
      <c r="L82" s="24">
        <v>0</v>
      </c>
      <c r="M82" s="24">
        <v>0</v>
      </c>
      <c r="N82" s="18" t="str">
        <f t="shared" si="10"/>
        <v xml:space="preserve"> </v>
      </c>
      <c r="O82" s="24">
        <v>0</v>
      </c>
      <c r="P82" s="19">
        <f t="shared" si="11"/>
        <v>-213365</v>
      </c>
    </row>
    <row r="83" spans="1:16">
      <c r="A83" s="22" t="s">
        <v>168</v>
      </c>
      <c r="B83" s="14" t="str">
        <f t="shared" si="6"/>
        <v>4</v>
      </c>
      <c r="C83" s="14" t="str">
        <f t="shared" si="7"/>
        <v>45</v>
      </c>
      <c r="D83" s="14" t="str">
        <f t="shared" si="8"/>
        <v>450</v>
      </c>
      <c r="E83" s="23" t="s">
        <v>169</v>
      </c>
      <c r="F83" s="24">
        <v>10500</v>
      </c>
      <c r="G83" s="24">
        <v>0</v>
      </c>
      <c r="H83" s="24">
        <v>10500</v>
      </c>
      <c r="I83" s="24">
        <v>0</v>
      </c>
      <c r="J83" s="18">
        <f t="shared" si="9"/>
        <v>0</v>
      </c>
      <c r="K83" s="24">
        <v>0</v>
      </c>
      <c r="L83" s="24">
        <v>0</v>
      </c>
      <c r="M83" s="24">
        <v>0</v>
      </c>
      <c r="N83" s="18" t="str">
        <f t="shared" si="10"/>
        <v xml:space="preserve"> </v>
      </c>
      <c r="O83" s="24">
        <v>0</v>
      </c>
      <c r="P83" s="19">
        <f t="shared" si="11"/>
        <v>-10500</v>
      </c>
    </row>
    <row r="84" spans="1:16">
      <c r="A84" s="22" t="s">
        <v>170</v>
      </c>
      <c r="B84" s="14" t="str">
        <f t="shared" si="6"/>
        <v>4</v>
      </c>
      <c r="C84" s="14" t="str">
        <f t="shared" si="7"/>
        <v>45</v>
      </c>
      <c r="D84" s="14" t="str">
        <f t="shared" si="8"/>
        <v>450</v>
      </c>
      <c r="E84" s="23" t="s">
        <v>171</v>
      </c>
      <c r="F84" s="24">
        <v>0</v>
      </c>
      <c r="G84" s="24">
        <v>0</v>
      </c>
      <c r="H84" s="24">
        <v>0</v>
      </c>
      <c r="I84" s="24">
        <v>0</v>
      </c>
      <c r="J84" s="18" t="str">
        <f t="shared" si="9"/>
        <v xml:space="preserve"> </v>
      </c>
      <c r="K84" s="24">
        <v>0</v>
      </c>
      <c r="L84" s="24">
        <v>0</v>
      </c>
      <c r="M84" s="24">
        <v>0</v>
      </c>
      <c r="N84" s="18" t="str">
        <f t="shared" si="10"/>
        <v xml:space="preserve"> </v>
      </c>
      <c r="O84" s="24">
        <v>0</v>
      </c>
      <c r="P84" s="19">
        <f t="shared" si="11"/>
        <v>0</v>
      </c>
    </row>
    <row r="85" spans="1:16">
      <c r="A85" s="22" t="s">
        <v>172</v>
      </c>
      <c r="B85" s="14" t="str">
        <f t="shared" si="6"/>
        <v>4</v>
      </c>
      <c r="C85" s="14" t="str">
        <f t="shared" si="7"/>
        <v>45</v>
      </c>
      <c r="D85" s="14" t="str">
        <f t="shared" si="8"/>
        <v>450</v>
      </c>
      <c r="E85" s="23" t="s">
        <v>173</v>
      </c>
      <c r="F85" s="24">
        <v>178615</v>
      </c>
      <c r="G85" s="24">
        <v>0</v>
      </c>
      <c r="H85" s="24">
        <v>178615</v>
      </c>
      <c r="I85" s="24">
        <v>0</v>
      </c>
      <c r="J85" s="18">
        <f t="shared" si="9"/>
        <v>0</v>
      </c>
      <c r="K85" s="24">
        <v>0</v>
      </c>
      <c r="L85" s="24">
        <v>0</v>
      </c>
      <c r="M85" s="24">
        <v>0</v>
      </c>
      <c r="N85" s="18" t="str">
        <f t="shared" si="10"/>
        <v xml:space="preserve"> </v>
      </c>
      <c r="O85" s="24">
        <v>0</v>
      </c>
      <c r="P85" s="19">
        <f t="shared" si="11"/>
        <v>-178615</v>
      </c>
    </row>
    <row r="86" spans="1:16">
      <c r="A86" s="22" t="s">
        <v>174</v>
      </c>
      <c r="B86" s="14" t="str">
        <f t="shared" si="6"/>
        <v>4</v>
      </c>
      <c r="C86" s="14" t="str">
        <f t="shared" si="7"/>
        <v>45</v>
      </c>
      <c r="D86" s="14" t="str">
        <f t="shared" si="8"/>
        <v>450</v>
      </c>
      <c r="E86" s="23" t="s">
        <v>270</v>
      </c>
      <c r="F86" s="24">
        <v>1418385</v>
      </c>
      <c r="G86" s="24">
        <v>0</v>
      </c>
      <c r="H86" s="24">
        <v>1418385</v>
      </c>
      <c r="I86" s="24">
        <v>0</v>
      </c>
      <c r="J86" s="18">
        <f t="shared" si="9"/>
        <v>0</v>
      </c>
      <c r="K86" s="24">
        <v>0</v>
      </c>
      <c r="L86" s="24">
        <v>0</v>
      </c>
      <c r="M86" s="24">
        <v>0</v>
      </c>
      <c r="N86" s="18" t="str">
        <f t="shared" si="10"/>
        <v xml:space="preserve"> </v>
      </c>
      <c r="O86" s="24">
        <v>0</v>
      </c>
      <c r="P86" s="19">
        <f t="shared" si="11"/>
        <v>-1418385</v>
      </c>
    </row>
    <row r="87" spans="1:16">
      <c r="A87" s="22" t="s">
        <v>175</v>
      </c>
      <c r="B87" s="14" t="str">
        <f t="shared" si="6"/>
        <v>4</v>
      </c>
      <c r="C87" s="14" t="str">
        <f t="shared" si="7"/>
        <v>45</v>
      </c>
      <c r="D87" s="14" t="str">
        <f t="shared" si="8"/>
        <v>450</v>
      </c>
      <c r="E87" s="23" t="s">
        <v>271</v>
      </c>
      <c r="F87" s="24">
        <v>935095</v>
      </c>
      <c r="G87" s="24">
        <v>0</v>
      </c>
      <c r="H87" s="24">
        <v>935095</v>
      </c>
      <c r="I87" s="24">
        <v>0</v>
      </c>
      <c r="J87" s="18">
        <f t="shared" si="9"/>
        <v>0</v>
      </c>
      <c r="K87" s="24">
        <v>0</v>
      </c>
      <c r="L87" s="24">
        <v>0</v>
      </c>
      <c r="M87" s="24">
        <v>0</v>
      </c>
      <c r="N87" s="18" t="str">
        <f t="shared" si="10"/>
        <v xml:space="preserve"> </v>
      </c>
      <c r="O87" s="24">
        <v>0</v>
      </c>
      <c r="P87" s="19">
        <f t="shared" si="11"/>
        <v>-935095</v>
      </c>
    </row>
    <row r="88" spans="1:16">
      <c r="A88" s="22" t="s">
        <v>176</v>
      </c>
      <c r="B88" s="14" t="str">
        <f t="shared" si="6"/>
        <v>4</v>
      </c>
      <c r="C88" s="14" t="str">
        <f t="shared" si="7"/>
        <v>45</v>
      </c>
      <c r="D88" s="14" t="str">
        <f t="shared" si="8"/>
        <v>450</v>
      </c>
      <c r="E88" s="23" t="s">
        <v>272</v>
      </c>
      <c r="F88" s="24">
        <v>1409755</v>
      </c>
      <c r="G88" s="24">
        <v>0</v>
      </c>
      <c r="H88" s="24">
        <v>1409755</v>
      </c>
      <c r="I88" s="24">
        <v>0</v>
      </c>
      <c r="J88" s="18">
        <f t="shared" si="9"/>
        <v>0</v>
      </c>
      <c r="K88" s="24">
        <v>0</v>
      </c>
      <c r="L88" s="24">
        <v>0</v>
      </c>
      <c r="M88" s="24">
        <v>0</v>
      </c>
      <c r="N88" s="18" t="str">
        <f t="shared" si="10"/>
        <v xml:space="preserve"> </v>
      </c>
      <c r="O88" s="24">
        <v>0</v>
      </c>
      <c r="P88" s="19">
        <f t="shared" si="11"/>
        <v>-1409755</v>
      </c>
    </row>
    <row r="89" spans="1:16">
      <c r="A89" s="22" t="s">
        <v>177</v>
      </c>
      <c r="B89" s="14" t="str">
        <f t="shared" si="6"/>
        <v>4</v>
      </c>
      <c r="C89" s="14" t="str">
        <f t="shared" si="7"/>
        <v>45</v>
      </c>
      <c r="D89" s="14" t="str">
        <f t="shared" si="8"/>
        <v>450</v>
      </c>
      <c r="E89" s="23" t="s">
        <v>178</v>
      </c>
      <c r="F89" s="24">
        <v>25000</v>
      </c>
      <c r="G89" s="24">
        <v>0</v>
      </c>
      <c r="H89" s="24">
        <v>25000</v>
      </c>
      <c r="I89" s="24">
        <v>0</v>
      </c>
      <c r="J89" s="18">
        <f t="shared" si="9"/>
        <v>0</v>
      </c>
      <c r="K89" s="24">
        <v>0</v>
      </c>
      <c r="L89" s="24">
        <v>0</v>
      </c>
      <c r="M89" s="24">
        <v>0</v>
      </c>
      <c r="N89" s="18" t="str">
        <f t="shared" si="10"/>
        <v xml:space="preserve"> </v>
      </c>
      <c r="O89" s="24">
        <v>0</v>
      </c>
      <c r="P89" s="19">
        <f t="shared" si="11"/>
        <v>-25000</v>
      </c>
    </row>
    <row r="90" spans="1:16">
      <c r="A90" s="22" t="s">
        <v>247</v>
      </c>
      <c r="B90" s="14" t="str">
        <f t="shared" si="6"/>
        <v>4</v>
      </c>
      <c r="C90" s="14" t="str">
        <f t="shared" si="7"/>
        <v>45</v>
      </c>
      <c r="D90" s="14" t="str">
        <f t="shared" si="8"/>
        <v>450</v>
      </c>
      <c r="E90" s="23" t="s">
        <v>163</v>
      </c>
      <c r="F90" s="24">
        <v>466400</v>
      </c>
      <c r="G90" s="24">
        <v>0</v>
      </c>
      <c r="H90" s="24">
        <v>466400</v>
      </c>
      <c r="I90" s="24">
        <v>0</v>
      </c>
      <c r="J90" s="18">
        <f t="shared" si="9"/>
        <v>0</v>
      </c>
      <c r="K90" s="24">
        <v>0</v>
      </c>
      <c r="L90" s="24">
        <v>0</v>
      </c>
      <c r="M90" s="24">
        <v>0</v>
      </c>
      <c r="N90" s="18" t="str">
        <f t="shared" si="10"/>
        <v xml:space="preserve"> </v>
      </c>
      <c r="O90" s="24">
        <v>0</v>
      </c>
      <c r="P90" s="19">
        <f t="shared" si="11"/>
        <v>-466400</v>
      </c>
    </row>
    <row r="91" spans="1:16">
      <c r="A91" s="22" t="s">
        <v>179</v>
      </c>
      <c r="B91" s="14" t="str">
        <f t="shared" si="6"/>
        <v>4</v>
      </c>
      <c r="C91" s="14" t="str">
        <f t="shared" si="7"/>
        <v>45</v>
      </c>
      <c r="D91" s="14" t="str">
        <f t="shared" si="8"/>
        <v>450</v>
      </c>
      <c r="E91" s="23" t="s">
        <v>180</v>
      </c>
      <c r="F91" s="24">
        <v>0</v>
      </c>
      <c r="G91" s="24">
        <v>0</v>
      </c>
      <c r="H91" s="24">
        <v>0</v>
      </c>
      <c r="I91" s="24">
        <v>0</v>
      </c>
      <c r="J91" s="18" t="str">
        <f t="shared" si="9"/>
        <v xml:space="preserve"> </v>
      </c>
      <c r="K91" s="24">
        <v>0</v>
      </c>
      <c r="L91" s="24">
        <v>0</v>
      </c>
      <c r="M91" s="24">
        <v>0</v>
      </c>
      <c r="N91" s="18" t="str">
        <f t="shared" si="10"/>
        <v xml:space="preserve"> </v>
      </c>
      <c r="O91" s="24">
        <v>0</v>
      </c>
      <c r="P91" s="19">
        <f t="shared" si="11"/>
        <v>0</v>
      </c>
    </row>
    <row r="92" spans="1:16">
      <c r="A92" s="22" t="s">
        <v>181</v>
      </c>
      <c r="B92" s="14" t="str">
        <f t="shared" si="6"/>
        <v>4</v>
      </c>
      <c r="C92" s="14" t="str">
        <f t="shared" si="7"/>
        <v>45</v>
      </c>
      <c r="D92" s="14" t="str">
        <f t="shared" si="8"/>
        <v>450</v>
      </c>
      <c r="E92" s="23" t="s">
        <v>273</v>
      </c>
      <c r="F92" s="24">
        <v>68415</v>
      </c>
      <c r="G92" s="24">
        <v>0</v>
      </c>
      <c r="H92" s="24">
        <v>68415</v>
      </c>
      <c r="I92" s="24">
        <v>0</v>
      </c>
      <c r="J92" s="18">
        <f t="shared" si="9"/>
        <v>0</v>
      </c>
      <c r="K92" s="24">
        <v>0</v>
      </c>
      <c r="L92" s="24">
        <v>0</v>
      </c>
      <c r="M92" s="24">
        <v>0</v>
      </c>
      <c r="N92" s="18" t="str">
        <f t="shared" si="10"/>
        <v xml:space="preserve"> </v>
      </c>
      <c r="O92" s="24">
        <v>0</v>
      </c>
      <c r="P92" s="19">
        <f t="shared" si="11"/>
        <v>-68415</v>
      </c>
    </row>
    <row r="93" spans="1:16">
      <c r="A93" s="22" t="s">
        <v>182</v>
      </c>
      <c r="B93" s="14" t="str">
        <f t="shared" si="6"/>
        <v>4</v>
      </c>
      <c r="C93" s="14" t="str">
        <f t="shared" si="7"/>
        <v>45</v>
      </c>
      <c r="D93" s="14" t="str">
        <f t="shared" si="8"/>
        <v>451</v>
      </c>
      <c r="E93" s="23" t="s">
        <v>274</v>
      </c>
      <c r="F93" s="24">
        <v>0</v>
      </c>
      <c r="G93" s="24">
        <v>0</v>
      </c>
      <c r="H93" s="24">
        <v>0</v>
      </c>
      <c r="I93" s="24">
        <v>0</v>
      </c>
      <c r="J93" s="18" t="str">
        <f t="shared" si="9"/>
        <v xml:space="preserve"> </v>
      </c>
      <c r="K93" s="24">
        <v>0</v>
      </c>
      <c r="L93" s="24">
        <v>0</v>
      </c>
      <c r="M93" s="24">
        <v>0</v>
      </c>
      <c r="N93" s="18" t="str">
        <f t="shared" si="10"/>
        <v xml:space="preserve"> </v>
      </c>
      <c r="O93" s="24">
        <v>0</v>
      </c>
      <c r="P93" s="19">
        <f t="shared" si="11"/>
        <v>0</v>
      </c>
    </row>
    <row r="94" spans="1:16">
      <c r="A94" s="22" t="s">
        <v>183</v>
      </c>
      <c r="B94" s="14" t="str">
        <f t="shared" si="6"/>
        <v>4</v>
      </c>
      <c r="C94" s="14" t="str">
        <f t="shared" si="7"/>
        <v>45</v>
      </c>
      <c r="D94" s="14" t="str">
        <f t="shared" si="8"/>
        <v>451</v>
      </c>
      <c r="E94" s="23" t="s">
        <v>275</v>
      </c>
      <c r="F94" s="24">
        <v>0</v>
      </c>
      <c r="G94" s="24">
        <v>0</v>
      </c>
      <c r="H94" s="24">
        <v>0</v>
      </c>
      <c r="I94" s="24">
        <v>0</v>
      </c>
      <c r="J94" s="18" t="str">
        <f t="shared" si="9"/>
        <v xml:space="preserve"> </v>
      </c>
      <c r="K94" s="24">
        <v>0</v>
      </c>
      <c r="L94" s="24">
        <v>0</v>
      </c>
      <c r="M94" s="24">
        <v>0</v>
      </c>
      <c r="N94" s="18" t="str">
        <f t="shared" si="10"/>
        <v xml:space="preserve"> </v>
      </c>
      <c r="O94" s="24">
        <v>0</v>
      </c>
      <c r="P94" s="19">
        <f t="shared" si="11"/>
        <v>0</v>
      </c>
    </row>
    <row r="95" spans="1:16">
      <c r="A95" s="22" t="s">
        <v>184</v>
      </c>
      <c r="B95" s="14" t="str">
        <f t="shared" si="6"/>
        <v>4</v>
      </c>
      <c r="C95" s="14" t="str">
        <f t="shared" si="7"/>
        <v>45</v>
      </c>
      <c r="D95" s="14" t="str">
        <f t="shared" si="8"/>
        <v>451</v>
      </c>
      <c r="E95" s="23" t="s">
        <v>276</v>
      </c>
      <c r="F95" s="24">
        <v>0</v>
      </c>
      <c r="G95" s="24">
        <v>0</v>
      </c>
      <c r="H95" s="24">
        <v>0</v>
      </c>
      <c r="I95" s="24">
        <v>0</v>
      </c>
      <c r="J95" s="18" t="str">
        <f t="shared" si="9"/>
        <v xml:space="preserve"> </v>
      </c>
      <c r="K95" s="24">
        <v>0</v>
      </c>
      <c r="L95" s="24">
        <v>0</v>
      </c>
      <c r="M95" s="24">
        <v>0</v>
      </c>
      <c r="N95" s="18" t="str">
        <f t="shared" si="10"/>
        <v xml:space="preserve"> </v>
      </c>
      <c r="O95" s="24">
        <v>0</v>
      </c>
      <c r="P95" s="19">
        <f t="shared" si="11"/>
        <v>0</v>
      </c>
    </row>
    <row r="96" spans="1:16">
      <c r="A96" s="22" t="s">
        <v>185</v>
      </c>
      <c r="B96" s="14" t="str">
        <f t="shared" si="6"/>
        <v>4</v>
      </c>
      <c r="C96" s="14" t="str">
        <f t="shared" si="7"/>
        <v>45</v>
      </c>
      <c r="D96" s="14" t="str">
        <f t="shared" si="8"/>
        <v>451</v>
      </c>
      <c r="E96" s="23" t="s">
        <v>277</v>
      </c>
      <c r="F96" s="24">
        <v>0</v>
      </c>
      <c r="G96" s="24">
        <v>0</v>
      </c>
      <c r="H96" s="24">
        <v>0</v>
      </c>
      <c r="I96" s="24">
        <v>0</v>
      </c>
      <c r="J96" s="18" t="str">
        <f t="shared" si="9"/>
        <v xml:space="preserve"> </v>
      </c>
      <c r="K96" s="24">
        <v>0</v>
      </c>
      <c r="L96" s="24">
        <v>0</v>
      </c>
      <c r="M96" s="24">
        <v>0</v>
      </c>
      <c r="N96" s="18" t="str">
        <f t="shared" si="10"/>
        <v xml:space="preserve"> </v>
      </c>
      <c r="O96" s="24">
        <v>0</v>
      </c>
      <c r="P96" s="19">
        <f t="shared" si="11"/>
        <v>0</v>
      </c>
    </row>
    <row r="97" spans="1:16">
      <c r="A97" s="22" t="s">
        <v>186</v>
      </c>
      <c r="B97" s="14" t="str">
        <f t="shared" si="6"/>
        <v>4</v>
      </c>
      <c r="C97" s="14" t="str">
        <f t="shared" si="7"/>
        <v>45</v>
      </c>
      <c r="D97" s="14" t="str">
        <f t="shared" si="8"/>
        <v>451</v>
      </c>
      <c r="E97" s="23" t="s">
        <v>278</v>
      </c>
      <c r="F97" s="24">
        <v>0</v>
      </c>
      <c r="G97" s="24">
        <v>0</v>
      </c>
      <c r="H97" s="24">
        <v>0</v>
      </c>
      <c r="I97" s="24">
        <v>0</v>
      </c>
      <c r="J97" s="18" t="str">
        <f t="shared" si="9"/>
        <v xml:space="preserve"> </v>
      </c>
      <c r="K97" s="24">
        <v>0</v>
      </c>
      <c r="L97" s="24">
        <v>0</v>
      </c>
      <c r="M97" s="24">
        <v>0</v>
      </c>
      <c r="N97" s="18" t="str">
        <f t="shared" si="10"/>
        <v xml:space="preserve"> </v>
      </c>
      <c r="O97" s="24">
        <v>0</v>
      </c>
      <c r="P97" s="19">
        <f t="shared" si="11"/>
        <v>0</v>
      </c>
    </row>
    <row r="98" spans="1:16">
      <c r="A98" s="22" t="s">
        <v>187</v>
      </c>
      <c r="B98" s="14" t="str">
        <f t="shared" si="6"/>
        <v>4</v>
      </c>
      <c r="C98" s="14" t="str">
        <f t="shared" si="7"/>
        <v>45</v>
      </c>
      <c r="D98" s="14" t="str">
        <f t="shared" si="8"/>
        <v>451</v>
      </c>
      <c r="E98" s="23" t="s">
        <v>279</v>
      </c>
      <c r="F98" s="24">
        <v>0</v>
      </c>
      <c r="G98" s="24">
        <v>0</v>
      </c>
      <c r="H98" s="24">
        <v>0</v>
      </c>
      <c r="I98" s="24">
        <v>0</v>
      </c>
      <c r="J98" s="18" t="str">
        <f t="shared" si="9"/>
        <v xml:space="preserve"> </v>
      </c>
      <c r="K98" s="24">
        <v>0</v>
      </c>
      <c r="L98" s="24">
        <v>0</v>
      </c>
      <c r="M98" s="24">
        <v>0</v>
      </c>
      <c r="N98" s="18" t="str">
        <f t="shared" si="10"/>
        <v xml:space="preserve"> </v>
      </c>
      <c r="O98" s="24">
        <v>0</v>
      </c>
      <c r="P98" s="19">
        <f t="shared" si="11"/>
        <v>0</v>
      </c>
    </row>
    <row r="99" spans="1:16">
      <c r="A99" s="22" t="s">
        <v>188</v>
      </c>
      <c r="B99" s="14" t="str">
        <f t="shared" si="6"/>
        <v>4</v>
      </c>
      <c r="C99" s="14" t="str">
        <f t="shared" si="7"/>
        <v>45</v>
      </c>
      <c r="D99" s="14" t="str">
        <f t="shared" si="8"/>
        <v>451</v>
      </c>
      <c r="E99" s="23" t="s">
        <v>250</v>
      </c>
      <c r="F99" s="24">
        <v>0</v>
      </c>
      <c r="G99" s="24">
        <v>0</v>
      </c>
      <c r="H99" s="24">
        <v>0</v>
      </c>
      <c r="I99" s="24">
        <v>0</v>
      </c>
      <c r="J99" s="18" t="str">
        <f t="shared" si="9"/>
        <v xml:space="preserve"> </v>
      </c>
      <c r="K99" s="24">
        <v>0</v>
      </c>
      <c r="L99" s="24">
        <v>0</v>
      </c>
      <c r="M99" s="24">
        <v>0</v>
      </c>
      <c r="N99" s="18" t="str">
        <f t="shared" si="10"/>
        <v xml:space="preserve"> </v>
      </c>
      <c r="O99" s="24">
        <v>0</v>
      </c>
      <c r="P99" s="19">
        <f t="shared" si="11"/>
        <v>0</v>
      </c>
    </row>
    <row r="100" spans="1:16">
      <c r="A100" s="22" t="s">
        <v>189</v>
      </c>
      <c r="B100" s="14" t="str">
        <f t="shared" si="6"/>
        <v>4</v>
      </c>
      <c r="C100" s="14" t="str">
        <f t="shared" si="7"/>
        <v>45</v>
      </c>
      <c r="D100" s="14" t="str">
        <f t="shared" si="8"/>
        <v>451</v>
      </c>
      <c r="E100" s="23" t="s">
        <v>280</v>
      </c>
      <c r="F100" s="24">
        <v>0</v>
      </c>
      <c r="G100" s="24">
        <v>0</v>
      </c>
      <c r="H100" s="24">
        <v>0</v>
      </c>
      <c r="I100" s="24">
        <v>-885.2</v>
      </c>
      <c r="J100" s="18" t="str">
        <f t="shared" si="9"/>
        <v xml:space="preserve"> </v>
      </c>
      <c r="K100" s="24">
        <v>0</v>
      </c>
      <c r="L100" s="24">
        <v>885.2</v>
      </c>
      <c r="M100" s="24">
        <v>-885.2</v>
      </c>
      <c r="N100" s="18">
        <f t="shared" si="10"/>
        <v>1</v>
      </c>
      <c r="O100" s="24">
        <v>0</v>
      </c>
      <c r="P100" s="19">
        <f t="shared" si="11"/>
        <v>-885.2</v>
      </c>
    </row>
    <row r="101" spans="1:16">
      <c r="A101" s="22" t="s">
        <v>190</v>
      </c>
      <c r="B101" s="14" t="str">
        <f t="shared" si="6"/>
        <v>4</v>
      </c>
      <c r="C101" s="14" t="str">
        <f t="shared" si="7"/>
        <v>45</v>
      </c>
      <c r="D101" s="14" t="str">
        <f t="shared" si="8"/>
        <v>451</v>
      </c>
      <c r="E101" s="23" t="s">
        <v>251</v>
      </c>
      <c r="F101" s="24">
        <v>0</v>
      </c>
      <c r="G101" s="24">
        <v>0</v>
      </c>
      <c r="H101" s="24">
        <v>0</v>
      </c>
      <c r="I101" s="24">
        <v>0</v>
      </c>
      <c r="J101" s="18" t="str">
        <f t="shared" si="9"/>
        <v xml:space="preserve"> </v>
      </c>
      <c r="K101" s="24">
        <v>0</v>
      </c>
      <c r="L101" s="24">
        <v>0</v>
      </c>
      <c r="M101" s="24">
        <v>0</v>
      </c>
      <c r="N101" s="18" t="str">
        <f t="shared" si="10"/>
        <v xml:space="preserve"> </v>
      </c>
      <c r="O101" s="24">
        <v>0</v>
      </c>
      <c r="P101" s="19">
        <f t="shared" si="11"/>
        <v>0</v>
      </c>
    </row>
    <row r="102" spans="1:16">
      <c r="A102" s="22" t="s">
        <v>191</v>
      </c>
      <c r="B102" s="14" t="str">
        <f t="shared" si="6"/>
        <v>4</v>
      </c>
      <c r="C102" s="14" t="str">
        <f t="shared" si="7"/>
        <v>45</v>
      </c>
      <c r="D102" s="14" t="str">
        <f t="shared" si="8"/>
        <v>451</v>
      </c>
      <c r="E102" s="23" t="s">
        <v>192</v>
      </c>
      <c r="F102" s="24">
        <v>0</v>
      </c>
      <c r="G102" s="24">
        <v>0</v>
      </c>
      <c r="H102" s="24">
        <v>0</v>
      </c>
      <c r="I102" s="24">
        <v>0</v>
      </c>
      <c r="J102" s="18" t="str">
        <f t="shared" si="9"/>
        <v xml:space="preserve"> </v>
      </c>
      <c r="K102" s="24">
        <v>0</v>
      </c>
      <c r="L102" s="24">
        <v>0</v>
      </c>
      <c r="M102" s="24">
        <v>0</v>
      </c>
      <c r="N102" s="18" t="str">
        <f t="shared" si="10"/>
        <v xml:space="preserve"> </v>
      </c>
      <c r="O102" s="24">
        <v>0</v>
      </c>
      <c r="P102" s="19">
        <f t="shared" si="11"/>
        <v>0</v>
      </c>
    </row>
    <row r="103" spans="1:16">
      <c r="A103" s="22" t="s">
        <v>193</v>
      </c>
      <c r="B103" s="14" t="str">
        <f t="shared" si="6"/>
        <v>4</v>
      </c>
      <c r="C103" s="14" t="str">
        <f t="shared" si="7"/>
        <v>45</v>
      </c>
      <c r="D103" s="14" t="str">
        <f t="shared" si="8"/>
        <v>451</v>
      </c>
      <c r="E103" s="23" t="s">
        <v>194</v>
      </c>
      <c r="F103" s="24">
        <v>0</v>
      </c>
      <c r="G103" s="24">
        <v>0</v>
      </c>
      <c r="H103" s="24">
        <v>0</v>
      </c>
      <c r="I103" s="24">
        <v>0</v>
      </c>
      <c r="J103" s="18" t="str">
        <f t="shared" si="9"/>
        <v xml:space="preserve"> </v>
      </c>
      <c r="K103" s="24">
        <v>0</v>
      </c>
      <c r="L103" s="24">
        <v>0</v>
      </c>
      <c r="M103" s="24">
        <v>0</v>
      </c>
      <c r="N103" s="18" t="str">
        <f t="shared" si="10"/>
        <v xml:space="preserve"> </v>
      </c>
      <c r="O103" s="24">
        <v>0</v>
      </c>
      <c r="P103" s="19">
        <f t="shared" si="11"/>
        <v>0</v>
      </c>
    </row>
    <row r="104" spans="1:16">
      <c r="A104" s="22" t="s">
        <v>257</v>
      </c>
      <c r="B104" s="14" t="str">
        <f t="shared" si="6"/>
        <v>4</v>
      </c>
      <c r="C104" s="14" t="str">
        <f t="shared" si="7"/>
        <v>45</v>
      </c>
      <c r="D104" s="14" t="str">
        <f t="shared" si="8"/>
        <v>451</v>
      </c>
      <c r="E104" s="23" t="s">
        <v>281</v>
      </c>
      <c r="F104" s="24">
        <v>301495</v>
      </c>
      <c r="G104" s="24">
        <v>0</v>
      </c>
      <c r="H104" s="24">
        <v>301495</v>
      </c>
      <c r="I104" s="24">
        <v>75373.41</v>
      </c>
      <c r="J104" s="18">
        <f t="shared" si="9"/>
        <v>0.24999887228643924</v>
      </c>
      <c r="K104" s="24">
        <v>75373.41</v>
      </c>
      <c r="L104" s="24">
        <v>0</v>
      </c>
      <c r="M104" s="24">
        <v>75373.41</v>
      </c>
      <c r="N104" s="18">
        <f t="shared" si="10"/>
        <v>1</v>
      </c>
      <c r="O104" s="24">
        <v>0</v>
      </c>
      <c r="P104" s="19">
        <f t="shared" si="11"/>
        <v>-226121.59</v>
      </c>
    </row>
    <row r="105" spans="1:16">
      <c r="A105" s="22" t="s">
        <v>258</v>
      </c>
      <c r="B105" s="14" t="str">
        <f t="shared" si="6"/>
        <v>4</v>
      </c>
      <c r="C105" s="14" t="str">
        <f t="shared" si="7"/>
        <v>45</v>
      </c>
      <c r="D105" s="14" t="str">
        <f t="shared" si="8"/>
        <v>451</v>
      </c>
      <c r="E105" s="23" t="s">
        <v>282</v>
      </c>
      <c r="F105" s="24">
        <v>185380</v>
      </c>
      <c r="G105" s="24">
        <v>0</v>
      </c>
      <c r="H105" s="24">
        <v>185380</v>
      </c>
      <c r="I105" s="24">
        <v>46345.18</v>
      </c>
      <c r="J105" s="18">
        <f t="shared" si="9"/>
        <v>0.25000097097853058</v>
      </c>
      <c r="K105" s="24">
        <v>46345.18</v>
      </c>
      <c r="L105" s="24">
        <v>0</v>
      </c>
      <c r="M105" s="24">
        <v>46345.18</v>
      </c>
      <c r="N105" s="18">
        <f t="shared" si="10"/>
        <v>1</v>
      </c>
      <c r="O105" s="24">
        <v>0</v>
      </c>
      <c r="P105" s="19">
        <f t="shared" si="11"/>
        <v>-139034.82</v>
      </c>
    </row>
    <row r="106" spans="1:16">
      <c r="A106" s="22" t="s">
        <v>259</v>
      </c>
      <c r="B106" s="14" t="str">
        <f t="shared" si="6"/>
        <v>4</v>
      </c>
      <c r="C106" s="14" t="str">
        <f t="shared" si="7"/>
        <v>45</v>
      </c>
      <c r="D106" s="14" t="str">
        <f t="shared" si="8"/>
        <v>451</v>
      </c>
      <c r="E106" s="23" t="s">
        <v>283</v>
      </c>
      <c r="F106" s="24">
        <v>208790</v>
      </c>
      <c r="G106" s="24">
        <v>0</v>
      </c>
      <c r="H106" s="24">
        <v>208790</v>
      </c>
      <c r="I106" s="24">
        <v>52196.76</v>
      </c>
      <c r="J106" s="18">
        <f t="shared" si="9"/>
        <v>0.24999645576895446</v>
      </c>
      <c r="K106" s="24">
        <v>52196.76</v>
      </c>
      <c r="L106" s="24">
        <v>0</v>
      </c>
      <c r="M106" s="24">
        <v>52196.76</v>
      </c>
      <c r="N106" s="18">
        <f t="shared" si="10"/>
        <v>1</v>
      </c>
      <c r="O106" s="24">
        <v>0</v>
      </c>
      <c r="P106" s="19">
        <f t="shared" si="11"/>
        <v>-156593.24</v>
      </c>
    </row>
    <row r="107" spans="1:16">
      <c r="A107" s="22" t="s">
        <v>195</v>
      </c>
      <c r="B107" s="14" t="str">
        <f t="shared" si="6"/>
        <v>4</v>
      </c>
      <c r="C107" s="14" t="str">
        <f t="shared" si="7"/>
        <v>45</v>
      </c>
      <c r="D107" s="14" t="str">
        <f t="shared" si="8"/>
        <v>451</v>
      </c>
      <c r="E107" s="23" t="s">
        <v>196</v>
      </c>
      <c r="F107" s="24">
        <v>0</v>
      </c>
      <c r="G107" s="24">
        <v>0</v>
      </c>
      <c r="H107" s="24">
        <v>0</v>
      </c>
      <c r="I107" s="24">
        <v>0</v>
      </c>
      <c r="J107" s="18" t="str">
        <f t="shared" si="9"/>
        <v xml:space="preserve"> </v>
      </c>
      <c r="K107" s="24">
        <v>0</v>
      </c>
      <c r="L107" s="24">
        <v>0</v>
      </c>
      <c r="M107" s="24">
        <v>0</v>
      </c>
      <c r="N107" s="18" t="str">
        <f t="shared" si="10"/>
        <v xml:space="preserve"> </v>
      </c>
      <c r="O107" s="24">
        <v>0</v>
      </c>
      <c r="P107" s="19">
        <f t="shared" si="11"/>
        <v>0</v>
      </c>
    </row>
    <row r="108" spans="1:16">
      <c r="A108" s="22" t="s">
        <v>248</v>
      </c>
      <c r="B108" s="14" t="str">
        <f t="shared" si="6"/>
        <v>4</v>
      </c>
      <c r="C108" s="14" t="str">
        <f t="shared" si="7"/>
        <v>45</v>
      </c>
      <c r="D108" s="14" t="str">
        <f t="shared" si="8"/>
        <v>451</v>
      </c>
      <c r="E108" s="23" t="s">
        <v>284</v>
      </c>
      <c r="F108" s="24">
        <v>0</v>
      </c>
      <c r="G108" s="24">
        <v>0</v>
      </c>
      <c r="H108" s="24">
        <v>0</v>
      </c>
      <c r="I108" s="24">
        <v>0</v>
      </c>
      <c r="J108" s="18" t="str">
        <f t="shared" si="9"/>
        <v xml:space="preserve"> </v>
      </c>
      <c r="K108" s="24">
        <v>0</v>
      </c>
      <c r="L108" s="24">
        <v>0</v>
      </c>
      <c r="M108" s="24">
        <v>0</v>
      </c>
      <c r="N108" s="18" t="str">
        <f t="shared" si="10"/>
        <v xml:space="preserve"> </v>
      </c>
      <c r="O108" s="24">
        <v>0</v>
      </c>
      <c r="P108" s="19">
        <f t="shared" si="11"/>
        <v>0</v>
      </c>
    </row>
    <row r="109" spans="1:16">
      <c r="A109" s="22" t="s">
        <v>285</v>
      </c>
      <c r="B109" s="14" t="str">
        <f t="shared" si="6"/>
        <v>4</v>
      </c>
      <c r="C109" s="14" t="str">
        <f t="shared" si="7"/>
        <v>45</v>
      </c>
      <c r="D109" s="14" t="str">
        <f t="shared" si="8"/>
        <v>451</v>
      </c>
      <c r="E109" s="23" t="s">
        <v>286</v>
      </c>
      <c r="F109" s="24">
        <v>0</v>
      </c>
      <c r="G109" s="24">
        <v>30000</v>
      </c>
      <c r="H109" s="24">
        <v>30000</v>
      </c>
      <c r="I109" s="24">
        <v>0</v>
      </c>
      <c r="J109" s="18">
        <f t="shared" si="9"/>
        <v>0</v>
      </c>
      <c r="K109" s="24">
        <v>0</v>
      </c>
      <c r="L109" s="24">
        <v>0</v>
      </c>
      <c r="M109" s="24">
        <v>0</v>
      </c>
      <c r="N109" s="18" t="str">
        <f t="shared" si="10"/>
        <v xml:space="preserve"> </v>
      </c>
      <c r="O109" s="24">
        <v>0</v>
      </c>
      <c r="P109" s="19">
        <f t="shared" si="11"/>
        <v>-30000</v>
      </c>
    </row>
    <row r="110" spans="1:16">
      <c r="A110" s="22" t="s">
        <v>197</v>
      </c>
      <c r="B110" s="14" t="str">
        <f t="shared" si="6"/>
        <v>4</v>
      </c>
      <c r="C110" s="14" t="str">
        <f t="shared" si="7"/>
        <v>46</v>
      </c>
      <c r="D110" s="14" t="str">
        <f t="shared" si="8"/>
        <v>461</v>
      </c>
      <c r="E110" s="23" t="s">
        <v>198</v>
      </c>
      <c r="F110" s="24">
        <v>600000</v>
      </c>
      <c r="G110" s="24">
        <v>0</v>
      </c>
      <c r="H110" s="24">
        <v>600000</v>
      </c>
      <c r="I110" s="24">
        <v>0</v>
      </c>
      <c r="J110" s="18">
        <f t="shared" si="9"/>
        <v>0</v>
      </c>
      <c r="K110" s="24">
        <v>0</v>
      </c>
      <c r="L110" s="24">
        <v>0</v>
      </c>
      <c r="M110" s="24">
        <v>0</v>
      </c>
      <c r="N110" s="18" t="str">
        <f t="shared" si="10"/>
        <v xml:space="preserve"> </v>
      </c>
      <c r="O110" s="24">
        <v>0</v>
      </c>
      <c r="P110" s="19">
        <f t="shared" si="11"/>
        <v>-600000</v>
      </c>
    </row>
    <row r="111" spans="1:16">
      <c r="A111" s="22" t="s">
        <v>249</v>
      </c>
      <c r="B111" s="14" t="str">
        <f t="shared" si="6"/>
        <v>4</v>
      </c>
      <c r="C111" s="14" t="str">
        <f t="shared" si="7"/>
        <v>46</v>
      </c>
      <c r="D111" s="14" t="str">
        <f t="shared" si="8"/>
        <v>463</v>
      </c>
      <c r="E111" s="23" t="s">
        <v>252</v>
      </c>
      <c r="F111" s="24">
        <v>0</v>
      </c>
      <c r="G111" s="24">
        <v>0</v>
      </c>
      <c r="H111" s="24">
        <v>0</v>
      </c>
      <c r="I111" s="24">
        <v>0</v>
      </c>
      <c r="J111" s="18" t="str">
        <f t="shared" si="9"/>
        <v xml:space="preserve"> </v>
      </c>
      <c r="K111" s="24">
        <v>0</v>
      </c>
      <c r="L111" s="24">
        <v>0</v>
      </c>
      <c r="M111" s="24">
        <v>0</v>
      </c>
      <c r="N111" s="18" t="str">
        <f t="shared" si="10"/>
        <v xml:space="preserve"> </v>
      </c>
      <c r="O111" s="24">
        <v>0</v>
      </c>
      <c r="P111" s="19">
        <f t="shared" si="11"/>
        <v>0</v>
      </c>
    </row>
    <row r="112" spans="1:16">
      <c r="A112" s="22" t="s">
        <v>199</v>
      </c>
      <c r="B112" s="14" t="str">
        <f t="shared" si="6"/>
        <v>4</v>
      </c>
      <c r="C112" s="14" t="str">
        <f t="shared" si="7"/>
        <v>46</v>
      </c>
      <c r="D112" s="14" t="str">
        <f t="shared" si="8"/>
        <v>466</v>
      </c>
      <c r="E112" s="23" t="s">
        <v>200</v>
      </c>
      <c r="F112" s="24">
        <v>0</v>
      </c>
      <c r="G112" s="24">
        <v>0</v>
      </c>
      <c r="H112" s="24">
        <v>0</v>
      </c>
      <c r="I112" s="24">
        <v>14175.52</v>
      </c>
      <c r="J112" s="18" t="str">
        <f t="shared" si="9"/>
        <v xml:space="preserve"> </v>
      </c>
      <c r="K112" s="24">
        <v>14175.52</v>
      </c>
      <c r="L112" s="24">
        <v>0</v>
      </c>
      <c r="M112" s="24">
        <v>14175.52</v>
      </c>
      <c r="N112" s="18">
        <f t="shared" si="10"/>
        <v>1</v>
      </c>
      <c r="O112" s="24">
        <v>0</v>
      </c>
      <c r="P112" s="19">
        <f t="shared" si="11"/>
        <v>14175.52</v>
      </c>
    </row>
    <row r="113" spans="1:16">
      <c r="A113" s="22" t="s">
        <v>201</v>
      </c>
      <c r="B113" s="14" t="str">
        <f t="shared" si="6"/>
        <v>4</v>
      </c>
      <c r="C113" s="14" t="str">
        <f t="shared" si="7"/>
        <v>47</v>
      </c>
      <c r="D113" s="14" t="str">
        <f t="shared" si="8"/>
        <v>470</v>
      </c>
      <c r="E113" s="23" t="s">
        <v>202</v>
      </c>
      <c r="F113" s="24">
        <v>100000</v>
      </c>
      <c r="G113" s="24">
        <v>0</v>
      </c>
      <c r="H113" s="24">
        <v>100000</v>
      </c>
      <c r="I113" s="24">
        <v>0</v>
      </c>
      <c r="J113" s="18">
        <f t="shared" si="9"/>
        <v>0</v>
      </c>
      <c r="K113" s="24">
        <v>0</v>
      </c>
      <c r="L113" s="24">
        <v>0</v>
      </c>
      <c r="M113" s="24">
        <v>0</v>
      </c>
      <c r="N113" s="18" t="str">
        <f t="shared" si="10"/>
        <v xml:space="preserve"> </v>
      </c>
      <c r="O113" s="24">
        <v>0</v>
      </c>
      <c r="P113" s="19">
        <f t="shared" si="11"/>
        <v>-100000</v>
      </c>
    </row>
    <row r="114" spans="1:16">
      <c r="A114" s="22" t="s">
        <v>203</v>
      </c>
      <c r="B114" s="14" t="str">
        <f t="shared" si="6"/>
        <v>4</v>
      </c>
      <c r="C114" s="14" t="str">
        <f t="shared" si="7"/>
        <v>49</v>
      </c>
      <c r="D114" s="14" t="str">
        <f t="shared" si="8"/>
        <v>490</v>
      </c>
      <c r="E114" s="23" t="s">
        <v>204</v>
      </c>
      <c r="F114" s="24">
        <v>0</v>
      </c>
      <c r="G114" s="24">
        <v>0</v>
      </c>
      <c r="H114" s="24">
        <v>0</v>
      </c>
      <c r="I114" s="24">
        <v>0</v>
      </c>
      <c r="J114" s="18" t="str">
        <f t="shared" si="9"/>
        <v xml:space="preserve"> </v>
      </c>
      <c r="K114" s="24">
        <v>0</v>
      </c>
      <c r="L114" s="24">
        <v>0</v>
      </c>
      <c r="M114" s="24">
        <v>0</v>
      </c>
      <c r="N114" s="18" t="str">
        <f t="shared" si="10"/>
        <v xml:space="preserve"> </v>
      </c>
      <c r="O114" s="24">
        <v>0</v>
      </c>
      <c r="P114" s="19">
        <f t="shared" si="11"/>
        <v>0</v>
      </c>
    </row>
    <row r="115" spans="1:16">
      <c r="A115" s="22" t="s">
        <v>287</v>
      </c>
      <c r="B115" s="14" t="str">
        <f t="shared" si="6"/>
        <v>4</v>
      </c>
      <c r="C115" s="14" t="str">
        <f t="shared" si="7"/>
        <v>49</v>
      </c>
      <c r="D115" s="14" t="str">
        <f t="shared" si="8"/>
        <v>490</v>
      </c>
      <c r="E115" s="23" t="s">
        <v>288</v>
      </c>
      <c r="F115" s="24">
        <v>0</v>
      </c>
      <c r="G115" s="24">
        <v>0</v>
      </c>
      <c r="H115" s="24">
        <v>0</v>
      </c>
      <c r="I115" s="24">
        <v>0</v>
      </c>
      <c r="J115" s="18" t="str">
        <f t="shared" si="9"/>
        <v xml:space="preserve"> </v>
      </c>
      <c r="K115" s="24">
        <v>0</v>
      </c>
      <c r="L115" s="24">
        <v>0</v>
      </c>
      <c r="M115" s="24">
        <v>0</v>
      </c>
      <c r="N115" s="18" t="str">
        <f t="shared" si="10"/>
        <v xml:space="preserve"> </v>
      </c>
      <c r="O115" s="24">
        <v>0</v>
      </c>
      <c r="P115" s="19">
        <f t="shared" si="11"/>
        <v>0</v>
      </c>
    </row>
    <row r="116" spans="1:16">
      <c r="A116" s="22" t="s">
        <v>205</v>
      </c>
      <c r="B116" s="14" t="str">
        <f t="shared" si="6"/>
        <v>4</v>
      </c>
      <c r="C116" s="14" t="str">
        <f t="shared" si="7"/>
        <v>49</v>
      </c>
      <c r="D116" s="14" t="str">
        <f t="shared" si="8"/>
        <v>497</v>
      </c>
      <c r="E116" s="23" t="s">
        <v>289</v>
      </c>
      <c r="F116" s="24">
        <v>10000</v>
      </c>
      <c r="G116" s="24">
        <v>0</v>
      </c>
      <c r="H116" s="24">
        <v>10000</v>
      </c>
      <c r="I116" s="24">
        <v>0</v>
      </c>
      <c r="J116" s="18">
        <f t="shared" si="9"/>
        <v>0</v>
      </c>
      <c r="K116" s="24">
        <v>0</v>
      </c>
      <c r="L116" s="24">
        <v>0</v>
      </c>
      <c r="M116" s="24">
        <v>0</v>
      </c>
      <c r="N116" s="18" t="str">
        <f t="shared" si="10"/>
        <v xml:space="preserve"> </v>
      </c>
      <c r="O116" s="24">
        <v>0</v>
      </c>
      <c r="P116" s="19">
        <f t="shared" si="11"/>
        <v>-10000</v>
      </c>
    </row>
    <row r="117" spans="1:16">
      <c r="A117" s="22" t="s">
        <v>260</v>
      </c>
      <c r="B117" s="14" t="str">
        <f t="shared" si="6"/>
        <v>4</v>
      </c>
      <c r="C117" s="14" t="str">
        <f t="shared" si="7"/>
        <v>49</v>
      </c>
      <c r="D117" s="14" t="str">
        <f t="shared" si="8"/>
        <v>497</v>
      </c>
      <c r="E117" s="23" t="s">
        <v>290</v>
      </c>
      <c r="F117" s="24">
        <v>0</v>
      </c>
      <c r="G117" s="24">
        <v>0</v>
      </c>
      <c r="H117" s="24">
        <v>0</v>
      </c>
      <c r="I117" s="24">
        <v>0</v>
      </c>
      <c r="J117" s="18" t="str">
        <f t="shared" si="9"/>
        <v xml:space="preserve"> </v>
      </c>
      <c r="K117" s="24">
        <v>0</v>
      </c>
      <c r="L117" s="24">
        <v>0</v>
      </c>
      <c r="M117" s="24">
        <v>0</v>
      </c>
      <c r="N117" s="18" t="str">
        <f t="shared" si="10"/>
        <v xml:space="preserve"> </v>
      </c>
      <c r="O117" s="24">
        <v>0</v>
      </c>
      <c r="P117" s="19">
        <f t="shared" si="11"/>
        <v>0</v>
      </c>
    </row>
    <row r="118" spans="1:16">
      <c r="A118" s="22" t="s">
        <v>206</v>
      </c>
      <c r="B118" s="14" t="str">
        <f t="shared" si="6"/>
        <v>4</v>
      </c>
      <c r="C118" s="14" t="str">
        <f t="shared" si="7"/>
        <v>49</v>
      </c>
      <c r="D118" s="14" t="str">
        <f t="shared" si="8"/>
        <v>497</v>
      </c>
      <c r="E118" s="23" t="s">
        <v>291</v>
      </c>
      <c r="F118" s="24">
        <v>7645</v>
      </c>
      <c r="G118" s="24">
        <v>0</v>
      </c>
      <c r="H118" s="24">
        <v>7645</v>
      </c>
      <c r="I118" s="24">
        <v>0</v>
      </c>
      <c r="J118" s="18">
        <f t="shared" si="9"/>
        <v>0</v>
      </c>
      <c r="K118" s="24">
        <v>0</v>
      </c>
      <c r="L118" s="24">
        <v>0</v>
      </c>
      <c r="M118" s="24">
        <v>0</v>
      </c>
      <c r="N118" s="18" t="str">
        <f t="shared" si="10"/>
        <v xml:space="preserve"> </v>
      </c>
      <c r="O118" s="24">
        <v>0</v>
      </c>
      <c r="P118" s="19">
        <f t="shared" si="11"/>
        <v>-7645</v>
      </c>
    </row>
    <row r="119" spans="1:16">
      <c r="A119" s="22" t="s">
        <v>292</v>
      </c>
      <c r="B119" s="14" t="str">
        <f t="shared" si="6"/>
        <v>4</v>
      </c>
      <c r="C119" s="14" t="str">
        <f t="shared" si="7"/>
        <v>49</v>
      </c>
      <c r="D119" s="14" t="str">
        <f t="shared" si="8"/>
        <v>497</v>
      </c>
      <c r="E119" s="23" t="s">
        <v>293</v>
      </c>
      <c r="F119" s="24">
        <v>144170</v>
      </c>
      <c r="G119" s="24">
        <v>0</v>
      </c>
      <c r="H119" s="24">
        <v>144170</v>
      </c>
      <c r="I119" s="24">
        <v>0</v>
      </c>
      <c r="J119" s="18">
        <f t="shared" si="9"/>
        <v>0</v>
      </c>
      <c r="K119" s="24">
        <v>0</v>
      </c>
      <c r="L119" s="24">
        <v>0</v>
      </c>
      <c r="M119" s="24">
        <v>0</v>
      </c>
      <c r="N119" s="18" t="str">
        <f t="shared" si="10"/>
        <v xml:space="preserve"> </v>
      </c>
      <c r="O119" s="24">
        <v>0</v>
      </c>
      <c r="P119" s="19">
        <f t="shared" si="11"/>
        <v>-144170</v>
      </c>
    </row>
    <row r="120" spans="1:16">
      <c r="A120" s="22" t="s">
        <v>294</v>
      </c>
      <c r="B120" s="14" t="str">
        <f t="shared" si="6"/>
        <v>4</v>
      </c>
      <c r="C120" s="14" t="str">
        <f t="shared" si="7"/>
        <v>49</v>
      </c>
      <c r="D120" s="14" t="str">
        <f t="shared" si="8"/>
        <v>497</v>
      </c>
      <c r="E120" s="23" t="s">
        <v>295</v>
      </c>
      <c r="F120" s="24">
        <v>78750</v>
      </c>
      <c r="G120" s="24">
        <v>0</v>
      </c>
      <c r="H120" s="24">
        <v>78750</v>
      </c>
      <c r="I120" s="24">
        <v>78750</v>
      </c>
      <c r="J120" s="18">
        <f t="shared" si="9"/>
        <v>1</v>
      </c>
      <c r="K120" s="24">
        <v>78750</v>
      </c>
      <c r="L120" s="24">
        <v>0</v>
      </c>
      <c r="M120" s="24">
        <v>78750</v>
      </c>
      <c r="N120" s="18">
        <f t="shared" si="10"/>
        <v>1</v>
      </c>
      <c r="O120" s="24">
        <v>0</v>
      </c>
      <c r="P120" s="19">
        <f t="shared" si="11"/>
        <v>0</v>
      </c>
    </row>
    <row r="121" spans="1:16">
      <c r="A121" s="22" t="s">
        <v>296</v>
      </c>
      <c r="B121" s="14" t="str">
        <f t="shared" si="6"/>
        <v>4</v>
      </c>
      <c r="C121" s="14" t="str">
        <f t="shared" si="7"/>
        <v>49</v>
      </c>
      <c r="D121" s="14" t="str">
        <f t="shared" si="8"/>
        <v>497</v>
      </c>
      <c r="E121" s="23" t="s">
        <v>297</v>
      </c>
      <c r="F121" s="24">
        <v>64575</v>
      </c>
      <c r="G121" s="24">
        <v>0</v>
      </c>
      <c r="H121" s="24">
        <v>64575</v>
      </c>
      <c r="I121" s="24">
        <v>0</v>
      </c>
      <c r="J121" s="18">
        <f t="shared" si="9"/>
        <v>0</v>
      </c>
      <c r="K121" s="24">
        <v>0</v>
      </c>
      <c r="L121" s="24">
        <v>0</v>
      </c>
      <c r="M121" s="24">
        <v>0</v>
      </c>
      <c r="N121" s="18" t="str">
        <f t="shared" si="10"/>
        <v xml:space="preserve"> </v>
      </c>
      <c r="O121" s="24">
        <v>0</v>
      </c>
      <c r="P121" s="19">
        <f t="shared" si="11"/>
        <v>-64575</v>
      </c>
    </row>
    <row r="122" spans="1:16">
      <c r="A122" s="22" t="s">
        <v>207</v>
      </c>
      <c r="B122" s="14" t="str">
        <f t="shared" si="6"/>
        <v>5</v>
      </c>
      <c r="C122" s="14" t="str">
        <f t="shared" si="7"/>
        <v>52</v>
      </c>
      <c r="D122" s="14" t="str">
        <f t="shared" si="8"/>
        <v>520</v>
      </c>
      <c r="E122" s="23" t="s">
        <v>208</v>
      </c>
      <c r="F122" s="24">
        <v>35000</v>
      </c>
      <c r="G122" s="24">
        <v>0</v>
      </c>
      <c r="H122" s="24">
        <v>35000</v>
      </c>
      <c r="I122" s="24">
        <v>3406.24</v>
      </c>
      <c r="J122" s="18">
        <f t="shared" si="9"/>
        <v>9.7321142857142856E-2</v>
      </c>
      <c r="K122" s="24">
        <v>3406.24</v>
      </c>
      <c r="L122" s="24">
        <v>0</v>
      </c>
      <c r="M122" s="24">
        <v>3406.24</v>
      </c>
      <c r="N122" s="18">
        <f t="shared" si="10"/>
        <v>1</v>
      </c>
      <c r="O122" s="24">
        <v>0</v>
      </c>
      <c r="P122" s="19">
        <f t="shared" si="11"/>
        <v>-31593.760000000002</v>
      </c>
    </row>
    <row r="123" spans="1:16">
      <c r="A123" s="22" t="s">
        <v>209</v>
      </c>
      <c r="B123" s="14" t="str">
        <f t="shared" si="6"/>
        <v>5</v>
      </c>
      <c r="C123" s="14" t="str">
        <f t="shared" si="7"/>
        <v>53</v>
      </c>
      <c r="D123" s="14" t="str">
        <f t="shared" si="8"/>
        <v>534</v>
      </c>
      <c r="E123" s="23" t="s">
        <v>210</v>
      </c>
      <c r="F123" s="24">
        <v>240000</v>
      </c>
      <c r="G123" s="24">
        <v>0</v>
      </c>
      <c r="H123" s="24">
        <v>240000</v>
      </c>
      <c r="I123" s="24">
        <v>0</v>
      </c>
      <c r="J123" s="18">
        <f t="shared" si="9"/>
        <v>0</v>
      </c>
      <c r="K123" s="24">
        <v>0</v>
      </c>
      <c r="L123" s="24">
        <v>0</v>
      </c>
      <c r="M123" s="24">
        <v>0</v>
      </c>
      <c r="N123" s="18" t="str">
        <f t="shared" si="10"/>
        <v xml:space="preserve"> </v>
      </c>
      <c r="O123" s="24">
        <v>0</v>
      </c>
      <c r="P123" s="19">
        <f t="shared" si="11"/>
        <v>-240000</v>
      </c>
    </row>
    <row r="124" spans="1:16">
      <c r="A124" s="22" t="s">
        <v>211</v>
      </c>
      <c r="B124" s="14" t="str">
        <f t="shared" si="6"/>
        <v>5</v>
      </c>
      <c r="C124" s="14" t="str">
        <f t="shared" si="7"/>
        <v>54</v>
      </c>
      <c r="D124" s="14" t="str">
        <f t="shared" si="8"/>
        <v>541</v>
      </c>
      <c r="E124" s="23" t="s">
        <v>212</v>
      </c>
      <c r="F124" s="24">
        <v>40000</v>
      </c>
      <c r="G124" s="24">
        <v>0</v>
      </c>
      <c r="H124" s="24">
        <v>40000</v>
      </c>
      <c r="I124" s="24">
        <v>12801.03</v>
      </c>
      <c r="J124" s="18">
        <f t="shared" si="9"/>
        <v>0.32002575</v>
      </c>
      <c r="K124" s="24">
        <v>5382.08</v>
      </c>
      <c r="L124" s="24">
        <v>0</v>
      </c>
      <c r="M124" s="24">
        <v>5382.08</v>
      </c>
      <c r="N124" s="18">
        <f t="shared" si="10"/>
        <v>0.42044116762479267</v>
      </c>
      <c r="O124" s="24">
        <v>7418.95</v>
      </c>
      <c r="P124" s="19">
        <f t="shared" si="11"/>
        <v>-27198.97</v>
      </c>
    </row>
    <row r="125" spans="1:16">
      <c r="A125" s="22" t="s">
        <v>213</v>
      </c>
      <c r="B125" s="14" t="str">
        <f t="shared" si="6"/>
        <v>5</v>
      </c>
      <c r="C125" s="14" t="str">
        <f t="shared" si="7"/>
        <v>54</v>
      </c>
      <c r="D125" s="14" t="str">
        <f t="shared" si="8"/>
        <v>541</v>
      </c>
      <c r="E125" s="23" t="s">
        <v>298</v>
      </c>
      <c r="F125" s="24">
        <v>10000</v>
      </c>
      <c r="G125" s="24">
        <v>0</v>
      </c>
      <c r="H125" s="24">
        <v>10000</v>
      </c>
      <c r="I125" s="24">
        <v>2730</v>
      </c>
      <c r="J125" s="18">
        <f t="shared" si="9"/>
        <v>0.27300000000000002</v>
      </c>
      <c r="K125" s="24">
        <v>1800</v>
      </c>
      <c r="L125" s="24">
        <v>0</v>
      </c>
      <c r="M125" s="24">
        <v>1800</v>
      </c>
      <c r="N125" s="18">
        <f t="shared" si="10"/>
        <v>0.65934065934065933</v>
      </c>
      <c r="O125" s="24">
        <v>930</v>
      </c>
      <c r="P125" s="19">
        <f t="shared" si="11"/>
        <v>-7270</v>
      </c>
    </row>
    <row r="126" spans="1:16">
      <c r="A126" s="22" t="s">
        <v>214</v>
      </c>
      <c r="B126" s="14" t="str">
        <f t="shared" si="6"/>
        <v>5</v>
      </c>
      <c r="C126" s="14" t="str">
        <f t="shared" si="7"/>
        <v>55</v>
      </c>
      <c r="D126" s="14" t="str">
        <f t="shared" si="8"/>
        <v>550</v>
      </c>
      <c r="E126" s="23" t="s">
        <v>215</v>
      </c>
      <c r="F126" s="24">
        <v>1240000</v>
      </c>
      <c r="G126" s="24">
        <v>0</v>
      </c>
      <c r="H126" s="24">
        <v>1240000</v>
      </c>
      <c r="I126" s="24">
        <v>933764.49</v>
      </c>
      <c r="J126" s="18">
        <f t="shared" si="9"/>
        <v>0.7530358790322581</v>
      </c>
      <c r="K126" s="24">
        <v>0</v>
      </c>
      <c r="L126" s="24">
        <v>0</v>
      </c>
      <c r="M126" s="24">
        <v>0</v>
      </c>
      <c r="N126" s="18">
        <f t="shared" si="10"/>
        <v>0</v>
      </c>
      <c r="O126" s="24">
        <v>933764.49</v>
      </c>
      <c r="P126" s="19">
        <f t="shared" si="11"/>
        <v>-306235.51</v>
      </c>
    </row>
    <row r="127" spans="1:16">
      <c r="A127" s="22" t="s">
        <v>216</v>
      </c>
      <c r="B127" s="14" t="str">
        <f t="shared" si="6"/>
        <v>5</v>
      </c>
      <c r="C127" s="14" t="str">
        <f t="shared" si="7"/>
        <v>55</v>
      </c>
      <c r="D127" s="14" t="str">
        <f t="shared" si="8"/>
        <v>550</v>
      </c>
      <c r="E127" s="23" t="s">
        <v>217</v>
      </c>
      <c r="F127" s="24">
        <v>2300000</v>
      </c>
      <c r="G127" s="24">
        <v>0</v>
      </c>
      <c r="H127" s="24">
        <v>2300000</v>
      </c>
      <c r="I127" s="24">
        <v>0</v>
      </c>
      <c r="J127" s="18">
        <f t="shared" si="9"/>
        <v>0</v>
      </c>
      <c r="K127" s="24">
        <v>0</v>
      </c>
      <c r="L127" s="24">
        <v>0</v>
      </c>
      <c r="M127" s="24">
        <v>0</v>
      </c>
      <c r="N127" s="18" t="str">
        <f t="shared" si="10"/>
        <v xml:space="preserve"> </v>
      </c>
      <c r="O127" s="24">
        <v>0</v>
      </c>
      <c r="P127" s="19">
        <f t="shared" si="11"/>
        <v>-2300000</v>
      </c>
    </row>
    <row r="128" spans="1:16">
      <c r="A128" s="22" t="s">
        <v>218</v>
      </c>
      <c r="B128" s="14" t="str">
        <f t="shared" si="6"/>
        <v>5</v>
      </c>
      <c r="C128" s="14" t="str">
        <f t="shared" si="7"/>
        <v>55</v>
      </c>
      <c r="D128" s="14" t="str">
        <f t="shared" si="8"/>
        <v>550</v>
      </c>
      <c r="E128" s="23" t="s">
        <v>219</v>
      </c>
      <c r="F128" s="24">
        <v>712700</v>
      </c>
      <c r="G128" s="24">
        <v>0</v>
      </c>
      <c r="H128" s="24">
        <v>712700</v>
      </c>
      <c r="I128" s="24">
        <v>0</v>
      </c>
      <c r="J128" s="18">
        <f t="shared" si="9"/>
        <v>0</v>
      </c>
      <c r="K128" s="24">
        <v>0</v>
      </c>
      <c r="L128" s="24">
        <v>0</v>
      </c>
      <c r="M128" s="24">
        <v>0</v>
      </c>
      <c r="N128" s="18" t="str">
        <f t="shared" si="10"/>
        <v xml:space="preserve"> </v>
      </c>
      <c r="O128" s="24">
        <v>0</v>
      </c>
      <c r="P128" s="19">
        <f t="shared" si="11"/>
        <v>-712700</v>
      </c>
    </row>
    <row r="129" spans="1:16">
      <c r="A129" s="22" t="s">
        <v>220</v>
      </c>
      <c r="B129" s="14" t="str">
        <f t="shared" si="6"/>
        <v>5</v>
      </c>
      <c r="C129" s="14" t="str">
        <f t="shared" si="7"/>
        <v>55</v>
      </c>
      <c r="D129" s="14" t="str">
        <f t="shared" si="8"/>
        <v>550</v>
      </c>
      <c r="E129" s="23" t="s">
        <v>299</v>
      </c>
      <c r="F129" s="24">
        <v>465000</v>
      </c>
      <c r="G129" s="24">
        <v>0</v>
      </c>
      <c r="H129" s="24">
        <v>465000</v>
      </c>
      <c r="I129" s="24">
        <v>0</v>
      </c>
      <c r="J129" s="18">
        <f t="shared" si="9"/>
        <v>0</v>
      </c>
      <c r="K129" s="24">
        <v>0</v>
      </c>
      <c r="L129" s="24">
        <v>0</v>
      </c>
      <c r="M129" s="24">
        <v>0</v>
      </c>
      <c r="N129" s="18" t="str">
        <f t="shared" si="10"/>
        <v xml:space="preserve"> </v>
      </c>
      <c r="O129" s="24">
        <v>0</v>
      </c>
      <c r="P129" s="19">
        <f t="shared" si="11"/>
        <v>-465000</v>
      </c>
    </row>
    <row r="130" spans="1:16">
      <c r="A130" s="22" t="s">
        <v>300</v>
      </c>
      <c r="B130" s="14" t="str">
        <f t="shared" si="6"/>
        <v>5</v>
      </c>
      <c r="C130" s="14" t="str">
        <f t="shared" si="7"/>
        <v>55</v>
      </c>
      <c r="D130" s="14" t="str">
        <f t="shared" si="8"/>
        <v>550</v>
      </c>
      <c r="E130" s="23" t="s">
        <v>301</v>
      </c>
      <c r="F130" s="24">
        <v>1500000</v>
      </c>
      <c r="G130" s="24">
        <v>0</v>
      </c>
      <c r="H130" s="24">
        <v>1500000</v>
      </c>
      <c r="I130" s="24">
        <v>0</v>
      </c>
      <c r="J130" s="18">
        <f t="shared" si="9"/>
        <v>0</v>
      </c>
      <c r="K130" s="24">
        <v>0</v>
      </c>
      <c r="L130" s="24">
        <v>0</v>
      </c>
      <c r="M130" s="24">
        <v>0</v>
      </c>
      <c r="N130" s="18" t="str">
        <f t="shared" si="10"/>
        <v xml:space="preserve"> </v>
      </c>
      <c r="O130" s="24">
        <v>0</v>
      </c>
      <c r="P130" s="19">
        <f t="shared" si="11"/>
        <v>-1500000</v>
      </c>
    </row>
    <row r="131" spans="1:16">
      <c r="A131" s="22" t="s">
        <v>221</v>
      </c>
      <c r="B131" s="14" t="str">
        <f t="shared" si="6"/>
        <v>5</v>
      </c>
      <c r="C131" s="14" t="str">
        <f t="shared" si="7"/>
        <v>55</v>
      </c>
      <c r="D131" s="14" t="str">
        <f t="shared" si="8"/>
        <v>554</v>
      </c>
      <c r="E131" s="23" t="s">
        <v>222</v>
      </c>
      <c r="F131" s="24">
        <v>50000</v>
      </c>
      <c r="G131" s="24">
        <v>0</v>
      </c>
      <c r="H131" s="24">
        <v>50000</v>
      </c>
      <c r="I131" s="24">
        <v>57084.3</v>
      </c>
      <c r="J131" s="18">
        <f t="shared" si="9"/>
        <v>1.141686</v>
      </c>
      <c r="K131" s="24">
        <v>56162.05</v>
      </c>
      <c r="L131" s="24">
        <v>0</v>
      </c>
      <c r="M131" s="24">
        <v>56162.05</v>
      </c>
      <c r="N131" s="18">
        <f t="shared" si="10"/>
        <v>0.98384406920992284</v>
      </c>
      <c r="O131" s="24">
        <v>922.25</v>
      </c>
      <c r="P131" s="19">
        <f t="shared" si="11"/>
        <v>7084.3000000000029</v>
      </c>
    </row>
    <row r="132" spans="1:16">
      <c r="A132" s="22" t="s">
        <v>223</v>
      </c>
      <c r="B132" s="14" t="str">
        <f t="shared" si="6"/>
        <v>5</v>
      </c>
      <c r="C132" s="14" t="str">
        <f t="shared" si="7"/>
        <v>59</v>
      </c>
      <c r="D132" s="14" t="str">
        <f t="shared" si="8"/>
        <v>599</v>
      </c>
      <c r="E132" s="23" t="s">
        <v>224</v>
      </c>
      <c r="F132" s="24">
        <v>325000</v>
      </c>
      <c r="G132" s="24">
        <v>0</v>
      </c>
      <c r="H132" s="24">
        <v>325000</v>
      </c>
      <c r="I132" s="24">
        <v>162986.64000000001</v>
      </c>
      <c r="J132" s="18">
        <f t="shared" si="9"/>
        <v>0.5014973538461539</v>
      </c>
      <c r="K132" s="24">
        <v>0</v>
      </c>
      <c r="L132" s="24">
        <v>0</v>
      </c>
      <c r="M132" s="24">
        <v>0</v>
      </c>
      <c r="N132" s="18">
        <f t="shared" si="10"/>
        <v>0</v>
      </c>
      <c r="O132" s="24">
        <v>162986.64000000001</v>
      </c>
      <c r="P132" s="19">
        <f t="shared" si="11"/>
        <v>-162013.35999999999</v>
      </c>
    </row>
    <row r="133" spans="1:16">
      <c r="A133" s="1"/>
      <c r="B133" s="14"/>
      <c r="C133" s="14"/>
      <c r="D133" s="14"/>
      <c r="E133" s="4" t="s">
        <v>264</v>
      </c>
      <c r="F133" s="20">
        <f>SUBTOTAL(9,F6:F132)</f>
        <v>241045137</v>
      </c>
      <c r="G133" s="20">
        <f>SUBTOTAL(9,G6:G132)</f>
        <v>30000</v>
      </c>
      <c r="H133" s="20">
        <f>SUBTOTAL(9,H6:H132)</f>
        <v>241075137</v>
      </c>
      <c r="I133" s="20">
        <f>SUBTOTAL(9,I6:I132)</f>
        <v>42736448.880000003</v>
      </c>
      <c r="J133" s="21">
        <f t="shared" ref="J133:J151" si="12">I133/H133</f>
        <v>0.17727439424829614</v>
      </c>
      <c r="K133" s="20">
        <f>SUBTOTAL(9,K6:K132)</f>
        <v>16465130.470000003</v>
      </c>
      <c r="L133" s="20">
        <f>SUBTOTAL(9,L6:L132)</f>
        <v>314700.52000000008</v>
      </c>
      <c r="M133" s="20">
        <f>SUBTOTAL(9,M6:M132)</f>
        <v>16150429.950000001</v>
      </c>
      <c r="N133" s="21">
        <f t="shared" ref="N133" si="13">M133/I133</f>
        <v>0.3779076262360711</v>
      </c>
      <c r="O133" s="20">
        <f>SUBTOTAL(9,O6:O132)</f>
        <v>26586018.930000003</v>
      </c>
      <c r="P133" s="20">
        <f>SUBTOTAL(9,P6:P132)</f>
        <v>-198338688.12</v>
      </c>
    </row>
    <row r="134" spans="1:16">
      <c r="A134" s="1"/>
      <c r="B134" s="14"/>
      <c r="C134" s="14"/>
      <c r="D134" s="14"/>
      <c r="E134" s="2"/>
      <c r="F134" s="3"/>
      <c r="G134" s="3"/>
      <c r="H134" s="3"/>
      <c r="I134" s="3"/>
      <c r="J134" s="18"/>
      <c r="K134" s="3"/>
      <c r="L134" s="3"/>
      <c r="M134" s="3"/>
      <c r="N134" s="18"/>
      <c r="O134" s="3"/>
      <c r="P134" s="19"/>
    </row>
    <row r="135" spans="1:16">
      <c r="A135" s="22" t="s">
        <v>225</v>
      </c>
      <c r="B135" s="14" t="str">
        <f t="shared" ref="B135:B150" si="14">LEFT(A135,1)</f>
        <v>6</v>
      </c>
      <c r="C135" s="14" t="str">
        <f t="shared" ref="C135:C150" si="15">LEFT(A135,2)</f>
        <v>60</v>
      </c>
      <c r="D135" s="14" t="str">
        <f t="shared" ref="D135:D150" si="16">LEFT(A135,3)</f>
        <v>603</v>
      </c>
      <c r="E135" s="23" t="s">
        <v>226</v>
      </c>
      <c r="F135" s="24">
        <v>6271923</v>
      </c>
      <c r="G135" s="24">
        <v>0</v>
      </c>
      <c r="H135" s="24">
        <v>6271923</v>
      </c>
      <c r="I135" s="24">
        <v>0</v>
      </c>
      <c r="J135" s="18">
        <f t="shared" ref="J135:J140" si="17">IF(H135=0," ",I135/H135)</f>
        <v>0</v>
      </c>
      <c r="K135" s="24">
        <v>0</v>
      </c>
      <c r="L135" s="24">
        <v>0</v>
      </c>
      <c r="M135" s="24">
        <v>0</v>
      </c>
      <c r="N135" s="18" t="str">
        <f t="shared" ref="N135:N150" si="18">IF(I135=0," ",M135/I135)</f>
        <v xml:space="preserve"> </v>
      </c>
      <c r="O135" s="24">
        <v>0</v>
      </c>
      <c r="P135" s="19">
        <f t="shared" ref="P135:P150" si="19">I135-H135</f>
        <v>-6271923</v>
      </c>
    </row>
    <row r="136" spans="1:16">
      <c r="A136" s="22" t="s">
        <v>227</v>
      </c>
      <c r="B136" s="14" t="str">
        <f t="shared" si="14"/>
        <v>6</v>
      </c>
      <c r="C136" s="14" t="str">
        <f t="shared" si="15"/>
        <v>60</v>
      </c>
      <c r="D136" s="14" t="str">
        <f t="shared" si="16"/>
        <v>609</v>
      </c>
      <c r="E136" s="23" t="s">
        <v>228</v>
      </c>
      <c r="F136" s="24">
        <v>4014670</v>
      </c>
      <c r="G136" s="24">
        <v>0</v>
      </c>
      <c r="H136" s="24">
        <v>4014670</v>
      </c>
      <c r="I136" s="24">
        <v>0</v>
      </c>
      <c r="J136" s="18">
        <f t="shared" si="17"/>
        <v>0</v>
      </c>
      <c r="K136" s="24">
        <v>0</v>
      </c>
      <c r="L136" s="24">
        <v>0</v>
      </c>
      <c r="M136" s="24">
        <v>0</v>
      </c>
      <c r="N136" s="18" t="str">
        <f t="shared" si="18"/>
        <v xml:space="preserve"> </v>
      </c>
      <c r="O136" s="24">
        <v>0</v>
      </c>
      <c r="P136" s="19">
        <f t="shared" si="19"/>
        <v>-4014670</v>
      </c>
    </row>
    <row r="137" spans="1:16" s="17" customFormat="1">
      <c r="A137" s="22" t="s">
        <v>261</v>
      </c>
      <c r="B137" s="14" t="str">
        <f t="shared" si="14"/>
        <v>7</v>
      </c>
      <c r="C137" s="14" t="str">
        <f t="shared" si="15"/>
        <v>75</v>
      </c>
      <c r="D137" s="14" t="str">
        <f t="shared" si="16"/>
        <v>750</v>
      </c>
      <c r="E137" s="23" t="s">
        <v>262</v>
      </c>
      <c r="F137" s="24">
        <v>0</v>
      </c>
      <c r="G137" s="24">
        <v>0</v>
      </c>
      <c r="H137" s="24">
        <v>0</v>
      </c>
      <c r="I137" s="24">
        <v>0</v>
      </c>
      <c r="J137" s="18" t="str">
        <f t="shared" si="17"/>
        <v xml:space="preserve"> </v>
      </c>
      <c r="K137" s="24">
        <v>0</v>
      </c>
      <c r="L137" s="24">
        <v>0</v>
      </c>
      <c r="M137" s="24">
        <v>0</v>
      </c>
      <c r="N137" s="18" t="str">
        <f t="shared" si="18"/>
        <v xml:space="preserve"> </v>
      </c>
      <c r="O137" s="24">
        <v>0</v>
      </c>
      <c r="P137" s="19">
        <f t="shared" si="19"/>
        <v>0</v>
      </c>
    </row>
    <row r="138" spans="1:16">
      <c r="A138" s="22" t="s">
        <v>263</v>
      </c>
      <c r="B138" s="14" t="str">
        <f t="shared" si="14"/>
        <v>7</v>
      </c>
      <c r="C138" s="14" t="str">
        <f t="shared" si="15"/>
        <v>79</v>
      </c>
      <c r="D138" s="14" t="str">
        <f t="shared" si="16"/>
        <v>797</v>
      </c>
      <c r="E138" s="23" t="s">
        <v>302</v>
      </c>
      <c r="F138" s="24">
        <v>0</v>
      </c>
      <c r="G138" s="24">
        <v>0</v>
      </c>
      <c r="H138" s="24">
        <v>0</v>
      </c>
      <c r="I138" s="24">
        <v>0</v>
      </c>
      <c r="J138" s="18" t="str">
        <f t="shared" si="17"/>
        <v xml:space="preserve"> </v>
      </c>
      <c r="K138" s="24">
        <v>0</v>
      </c>
      <c r="L138" s="24">
        <v>0</v>
      </c>
      <c r="M138" s="24">
        <v>0</v>
      </c>
      <c r="N138" s="18" t="str">
        <f t="shared" si="18"/>
        <v xml:space="preserve"> </v>
      </c>
      <c r="O138" s="24">
        <v>0</v>
      </c>
      <c r="P138" s="19">
        <f t="shared" si="19"/>
        <v>0</v>
      </c>
    </row>
    <row r="139" spans="1:16">
      <c r="A139" s="22" t="s">
        <v>229</v>
      </c>
      <c r="B139" s="14" t="str">
        <f t="shared" si="14"/>
        <v>7</v>
      </c>
      <c r="C139" s="14" t="str">
        <f t="shared" si="15"/>
        <v>79</v>
      </c>
      <c r="D139" s="14" t="str">
        <f t="shared" si="16"/>
        <v>797</v>
      </c>
      <c r="E139" s="23" t="s">
        <v>230</v>
      </c>
      <c r="F139" s="24">
        <v>108770</v>
      </c>
      <c r="G139" s="24">
        <v>0</v>
      </c>
      <c r="H139" s="24">
        <v>108770</v>
      </c>
      <c r="I139" s="24">
        <v>0</v>
      </c>
      <c r="J139" s="18">
        <f t="shared" si="17"/>
        <v>0</v>
      </c>
      <c r="K139" s="24">
        <v>0</v>
      </c>
      <c r="L139" s="24">
        <v>0</v>
      </c>
      <c r="M139" s="24">
        <v>0</v>
      </c>
      <c r="N139" s="18" t="str">
        <f t="shared" si="18"/>
        <v xml:space="preserve"> </v>
      </c>
      <c r="O139" s="24">
        <v>0</v>
      </c>
      <c r="P139" s="19">
        <f t="shared" si="19"/>
        <v>-108770</v>
      </c>
    </row>
    <row r="140" spans="1:16">
      <c r="A140" s="22" t="s">
        <v>253</v>
      </c>
      <c r="B140" s="14" t="str">
        <f t="shared" si="14"/>
        <v>7</v>
      </c>
      <c r="C140" s="14" t="str">
        <f t="shared" si="15"/>
        <v>79</v>
      </c>
      <c r="D140" s="14" t="str">
        <f t="shared" si="16"/>
        <v>797</v>
      </c>
      <c r="E140" s="23" t="s">
        <v>254</v>
      </c>
      <c r="F140" s="24">
        <v>0</v>
      </c>
      <c r="G140" s="24">
        <v>0</v>
      </c>
      <c r="H140" s="24">
        <v>0</v>
      </c>
      <c r="I140" s="24">
        <v>0</v>
      </c>
      <c r="J140" s="18" t="str">
        <f t="shared" si="17"/>
        <v xml:space="preserve"> </v>
      </c>
      <c r="K140" s="24">
        <v>0</v>
      </c>
      <c r="L140" s="24">
        <v>0</v>
      </c>
      <c r="M140" s="24">
        <v>0</v>
      </c>
      <c r="N140" s="18" t="str">
        <f t="shared" si="18"/>
        <v xml:space="preserve"> </v>
      </c>
      <c r="O140" s="24">
        <v>0</v>
      </c>
      <c r="P140" s="19">
        <f t="shared" si="19"/>
        <v>0</v>
      </c>
    </row>
    <row r="141" spans="1:16" s="17" customFormat="1">
      <c r="A141" s="4"/>
      <c r="B141" s="4"/>
      <c r="C141" s="4"/>
      <c r="D141" s="4"/>
      <c r="E141" s="4" t="s">
        <v>265</v>
      </c>
      <c r="F141" s="20">
        <f>SUBTOTAL(9,F135:F140)</f>
        <v>10395363</v>
      </c>
      <c r="G141" s="20">
        <f>SUBTOTAL(9,G135:G140)</f>
        <v>0</v>
      </c>
      <c r="H141" s="20">
        <f>SUBTOTAL(9,H135:H140)</f>
        <v>10395363</v>
      </c>
      <c r="I141" s="20">
        <f>SUBTOTAL(9,I135:I140)</f>
        <v>0</v>
      </c>
      <c r="J141" s="21">
        <f t="shared" ref="J141" si="20">I141/H141</f>
        <v>0</v>
      </c>
      <c r="K141" s="20">
        <f>SUBTOTAL(9,K135:K140)</f>
        <v>0</v>
      </c>
      <c r="L141" s="20">
        <f>SUBTOTAL(9,L135:L140)</f>
        <v>0</v>
      </c>
      <c r="M141" s="20">
        <f>SUBTOTAL(9,M135:M140)</f>
        <v>0</v>
      </c>
      <c r="N141" s="21" t="str">
        <f t="shared" si="18"/>
        <v xml:space="preserve"> </v>
      </c>
      <c r="O141" s="20">
        <f>SUBTOTAL(9,O135:O140)</f>
        <v>0</v>
      </c>
      <c r="P141" s="20">
        <f>SUBTOTAL(9,P135:P140)</f>
        <v>-10395363</v>
      </c>
    </row>
    <row r="142" spans="1:16">
      <c r="A142" s="1"/>
      <c r="B142" s="14"/>
      <c r="C142" s="14"/>
      <c r="D142" s="14"/>
      <c r="E142" s="2"/>
      <c r="F142" s="3"/>
      <c r="G142" s="3"/>
      <c r="H142" s="3"/>
      <c r="I142" s="3"/>
      <c r="J142" s="18"/>
      <c r="K142" s="3"/>
      <c r="L142" s="3"/>
      <c r="M142" s="3"/>
      <c r="N142" s="18"/>
      <c r="O142" s="3"/>
      <c r="P142" s="19"/>
    </row>
    <row r="143" spans="1:16">
      <c r="A143" s="22" t="s">
        <v>231</v>
      </c>
      <c r="B143" s="14" t="str">
        <f t="shared" si="14"/>
        <v>8</v>
      </c>
      <c r="C143" s="14" t="str">
        <f t="shared" si="15"/>
        <v>82</v>
      </c>
      <c r="D143" s="14" t="str">
        <f t="shared" si="16"/>
        <v>820</v>
      </c>
      <c r="E143" s="23" t="s">
        <v>232</v>
      </c>
      <c r="F143" s="24">
        <v>100000</v>
      </c>
      <c r="G143" s="24">
        <v>0</v>
      </c>
      <c r="H143" s="24">
        <v>100000</v>
      </c>
      <c r="I143" s="24">
        <v>0</v>
      </c>
      <c r="J143" s="18">
        <f t="shared" ref="J143:J150" si="21">IF(H143=0," ",I143/H143)</f>
        <v>0</v>
      </c>
      <c r="K143" s="24">
        <v>0</v>
      </c>
      <c r="L143" s="24">
        <v>0</v>
      </c>
      <c r="M143" s="24">
        <v>0</v>
      </c>
      <c r="N143" s="18" t="str">
        <f t="shared" si="18"/>
        <v xml:space="preserve"> </v>
      </c>
      <c r="O143" s="24">
        <v>0</v>
      </c>
      <c r="P143" s="19">
        <f t="shared" si="19"/>
        <v>-100000</v>
      </c>
    </row>
    <row r="144" spans="1:16">
      <c r="A144" s="22" t="s">
        <v>233</v>
      </c>
      <c r="B144" s="14" t="str">
        <f t="shared" si="14"/>
        <v>8</v>
      </c>
      <c r="C144" s="14" t="str">
        <f t="shared" si="15"/>
        <v>83</v>
      </c>
      <c r="D144" s="14" t="str">
        <f t="shared" si="16"/>
        <v>830</v>
      </c>
      <c r="E144" s="23" t="s">
        <v>234</v>
      </c>
      <c r="F144" s="24">
        <v>82500</v>
      </c>
      <c r="G144" s="24">
        <v>0</v>
      </c>
      <c r="H144" s="24">
        <v>82500</v>
      </c>
      <c r="I144" s="24">
        <v>7051.03</v>
      </c>
      <c r="J144" s="18">
        <f t="shared" si="21"/>
        <v>8.5467030303030295E-2</v>
      </c>
      <c r="K144" s="24">
        <v>5841.87</v>
      </c>
      <c r="L144" s="24">
        <v>0</v>
      </c>
      <c r="M144" s="24">
        <v>5841.87</v>
      </c>
      <c r="N144" s="18">
        <f t="shared" si="18"/>
        <v>0.82851299739187045</v>
      </c>
      <c r="O144" s="24">
        <v>1209.1600000000001</v>
      </c>
      <c r="P144" s="19">
        <f t="shared" si="19"/>
        <v>-75448.97</v>
      </c>
    </row>
    <row r="145" spans="1:16">
      <c r="A145" s="22" t="s">
        <v>235</v>
      </c>
      <c r="B145" s="14" t="str">
        <f t="shared" si="14"/>
        <v>8</v>
      </c>
      <c r="C145" s="14" t="str">
        <f t="shared" si="15"/>
        <v>83</v>
      </c>
      <c r="D145" s="14" t="str">
        <f t="shared" si="16"/>
        <v>830</v>
      </c>
      <c r="E145" s="23" t="s">
        <v>236</v>
      </c>
      <c r="F145" s="24">
        <v>157000</v>
      </c>
      <c r="G145" s="24">
        <v>0</v>
      </c>
      <c r="H145" s="24">
        <v>157000</v>
      </c>
      <c r="I145" s="24">
        <v>3549.81</v>
      </c>
      <c r="J145" s="18">
        <f t="shared" si="21"/>
        <v>2.2610254777070064E-2</v>
      </c>
      <c r="K145" s="24">
        <v>3549.81</v>
      </c>
      <c r="L145" s="24">
        <v>0</v>
      </c>
      <c r="M145" s="24">
        <v>3549.81</v>
      </c>
      <c r="N145" s="18">
        <f t="shared" si="18"/>
        <v>1</v>
      </c>
      <c r="O145" s="24">
        <v>0</v>
      </c>
      <c r="P145" s="19">
        <f t="shared" si="19"/>
        <v>-153450.19</v>
      </c>
    </row>
    <row r="146" spans="1:16" s="17" customFormat="1">
      <c r="A146" s="22" t="s">
        <v>237</v>
      </c>
      <c r="B146" s="14" t="str">
        <f t="shared" si="14"/>
        <v>8</v>
      </c>
      <c r="C146" s="14" t="str">
        <f t="shared" si="15"/>
        <v>83</v>
      </c>
      <c r="D146" s="14" t="str">
        <f t="shared" si="16"/>
        <v>830</v>
      </c>
      <c r="E146" s="23" t="s">
        <v>238</v>
      </c>
      <c r="F146" s="24">
        <v>35000</v>
      </c>
      <c r="G146" s="24">
        <v>0</v>
      </c>
      <c r="H146" s="24">
        <v>35000</v>
      </c>
      <c r="I146" s="24">
        <v>0</v>
      </c>
      <c r="J146" s="18">
        <f t="shared" si="21"/>
        <v>0</v>
      </c>
      <c r="K146" s="24">
        <v>0</v>
      </c>
      <c r="L146" s="24">
        <v>0</v>
      </c>
      <c r="M146" s="24">
        <v>0</v>
      </c>
      <c r="N146" s="18" t="str">
        <f t="shared" si="18"/>
        <v xml:space="preserve"> </v>
      </c>
      <c r="O146" s="24">
        <v>0</v>
      </c>
      <c r="P146" s="19">
        <f t="shared" si="19"/>
        <v>-35000</v>
      </c>
    </row>
    <row r="147" spans="1:16">
      <c r="A147" s="22" t="s">
        <v>239</v>
      </c>
      <c r="B147" s="14" t="str">
        <f t="shared" si="14"/>
        <v>8</v>
      </c>
      <c r="C147" s="14" t="str">
        <f t="shared" si="15"/>
        <v>83</v>
      </c>
      <c r="D147" s="14" t="str">
        <f t="shared" si="16"/>
        <v>831</v>
      </c>
      <c r="E147" s="23" t="s">
        <v>240</v>
      </c>
      <c r="F147" s="24">
        <v>315000</v>
      </c>
      <c r="G147" s="24">
        <v>0</v>
      </c>
      <c r="H147" s="24">
        <v>315000</v>
      </c>
      <c r="I147" s="24">
        <v>0</v>
      </c>
      <c r="J147" s="18">
        <f t="shared" si="21"/>
        <v>0</v>
      </c>
      <c r="K147" s="24">
        <v>0</v>
      </c>
      <c r="L147" s="24">
        <v>0</v>
      </c>
      <c r="M147" s="24">
        <v>0</v>
      </c>
      <c r="N147" s="18" t="str">
        <f t="shared" si="18"/>
        <v xml:space="preserve"> </v>
      </c>
      <c r="O147" s="24">
        <v>0</v>
      </c>
      <c r="P147" s="19">
        <f t="shared" si="19"/>
        <v>-315000</v>
      </c>
    </row>
    <row r="148" spans="1:16" s="17" customFormat="1">
      <c r="A148" s="22" t="s">
        <v>241</v>
      </c>
      <c r="B148" s="14" t="str">
        <f t="shared" si="14"/>
        <v>8</v>
      </c>
      <c r="C148" s="14" t="str">
        <f t="shared" si="15"/>
        <v>83</v>
      </c>
      <c r="D148" s="14" t="str">
        <f t="shared" si="16"/>
        <v>831</v>
      </c>
      <c r="E148" s="23" t="s">
        <v>242</v>
      </c>
      <c r="F148" s="24">
        <v>400000</v>
      </c>
      <c r="G148" s="24">
        <v>0</v>
      </c>
      <c r="H148" s="24">
        <v>400000</v>
      </c>
      <c r="I148" s="24">
        <v>21233.82</v>
      </c>
      <c r="J148" s="18">
        <f t="shared" si="21"/>
        <v>5.3084550000000001E-2</v>
      </c>
      <c r="K148" s="24">
        <v>21233.82</v>
      </c>
      <c r="L148" s="24">
        <v>0</v>
      </c>
      <c r="M148" s="24">
        <v>21233.82</v>
      </c>
      <c r="N148" s="18">
        <f t="shared" si="18"/>
        <v>1</v>
      </c>
      <c r="O148" s="24">
        <v>0</v>
      </c>
      <c r="P148" s="19">
        <f t="shared" si="19"/>
        <v>-378766.18</v>
      </c>
    </row>
    <row r="149" spans="1:16">
      <c r="A149" s="22" t="s">
        <v>255</v>
      </c>
      <c r="B149" s="14" t="str">
        <f t="shared" si="14"/>
        <v>8</v>
      </c>
      <c r="C149" s="14" t="str">
        <f t="shared" si="15"/>
        <v>87</v>
      </c>
      <c r="D149" s="14" t="str">
        <f t="shared" si="16"/>
        <v>870</v>
      </c>
      <c r="E149" s="23" t="s">
        <v>256</v>
      </c>
      <c r="F149" s="24">
        <v>0</v>
      </c>
      <c r="G149" s="24">
        <v>9633763.5199999996</v>
      </c>
      <c r="H149" s="24">
        <v>9633763.5199999996</v>
      </c>
      <c r="I149" s="24">
        <v>0</v>
      </c>
      <c r="J149" s="18">
        <f t="shared" si="21"/>
        <v>0</v>
      </c>
      <c r="K149" s="24">
        <v>0</v>
      </c>
      <c r="L149" s="24">
        <v>0</v>
      </c>
      <c r="M149" s="24">
        <v>0</v>
      </c>
      <c r="N149" s="18" t="str">
        <f t="shared" si="18"/>
        <v xml:space="preserve"> </v>
      </c>
      <c r="O149" s="24">
        <v>0</v>
      </c>
      <c r="P149" s="19">
        <f t="shared" si="19"/>
        <v>-9633763.5199999996</v>
      </c>
    </row>
    <row r="150" spans="1:16">
      <c r="A150" s="22" t="s">
        <v>303</v>
      </c>
      <c r="B150" s="14" t="str">
        <f t="shared" si="14"/>
        <v>9</v>
      </c>
      <c r="C150" s="14" t="str">
        <f t="shared" si="15"/>
        <v>91</v>
      </c>
      <c r="D150" s="14" t="str">
        <f t="shared" si="16"/>
        <v>913</v>
      </c>
      <c r="E150" s="23" t="s">
        <v>304</v>
      </c>
      <c r="F150" s="24">
        <v>12500000</v>
      </c>
      <c r="G150" s="24">
        <v>0</v>
      </c>
      <c r="H150" s="24">
        <v>12500000</v>
      </c>
      <c r="I150" s="24">
        <v>0</v>
      </c>
      <c r="J150" s="18">
        <f t="shared" si="21"/>
        <v>0</v>
      </c>
      <c r="K150" s="24">
        <v>0</v>
      </c>
      <c r="L150" s="24">
        <v>0</v>
      </c>
      <c r="M150" s="24">
        <v>0</v>
      </c>
      <c r="N150" s="18" t="str">
        <f t="shared" si="18"/>
        <v xml:space="preserve"> </v>
      </c>
      <c r="O150" s="24">
        <v>0</v>
      </c>
      <c r="P150" s="19">
        <f t="shared" si="19"/>
        <v>-12500000</v>
      </c>
    </row>
    <row r="151" spans="1:16" s="17" customFormat="1">
      <c r="A151" s="4"/>
      <c r="B151" s="4"/>
      <c r="C151" s="4"/>
      <c r="D151" s="4"/>
      <c r="E151" s="4" t="s">
        <v>266</v>
      </c>
      <c r="F151" s="20">
        <f>SUBTOTAL(9,F143:F150)</f>
        <v>13589500</v>
      </c>
      <c r="G151" s="20">
        <f>SUBTOTAL(9,G143:G150)</f>
        <v>9633763.5199999996</v>
      </c>
      <c r="H151" s="20">
        <f>SUBTOTAL(9,H143:H150)</f>
        <v>23223263.52</v>
      </c>
      <c r="I151" s="20">
        <f>SUBTOTAL(9,I143:I150)</f>
        <v>31834.66</v>
      </c>
      <c r="J151" s="21">
        <f t="shared" si="12"/>
        <v>1.3708090584505412E-3</v>
      </c>
      <c r="K151" s="20">
        <f>SUBTOTAL(9,K143:K150)</f>
        <v>30625.5</v>
      </c>
      <c r="L151" s="20">
        <f>SUBTOTAL(9,L143:L150)</f>
        <v>0</v>
      </c>
      <c r="M151" s="20">
        <f>SUBTOTAL(9,M143:M150)</f>
        <v>30625.5</v>
      </c>
      <c r="N151" s="21">
        <f t="shared" ref="N151" si="22">M151/I151</f>
        <v>0.96201749916600332</v>
      </c>
      <c r="O151" s="20">
        <f>SUBTOTAL(9,O143:O150)</f>
        <v>1209.1600000000001</v>
      </c>
      <c r="P151" s="20">
        <f>SUBTOTAL(9,P143:P150)</f>
        <v>-23191428.859999999</v>
      </c>
    </row>
    <row r="153" spans="1:16" s="17" customFormat="1">
      <c r="E153" s="17" t="s">
        <v>267</v>
      </c>
      <c r="F153" s="20">
        <f>SUBTOTAL(9,F6:F151)</f>
        <v>265030000</v>
      </c>
      <c r="G153" s="20">
        <f>SUBTOTAL(9,G6:G151)</f>
        <v>9663763.5199999996</v>
      </c>
      <c r="H153" s="20">
        <f>SUBTOTAL(9,H6:H151)</f>
        <v>274693763.51999998</v>
      </c>
      <c r="I153" s="20">
        <f>SUBTOTAL(9,I6:I151)</f>
        <v>42768283.540000007</v>
      </c>
      <c r="J153" s="21">
        <f t="shared" ref="J153" si="23">I153/H153</f>
        <v>0.15569441035703063</v>
      </c>
      <c r="K153" s="20">
        <f>SUBTOTAL(9,K6:K151)</f>
        <v>16495755.970000003</v>
      </c>
      <c r="L153" s="20">
        <f>SUBTOTAL(9,L6:L151)</f>
        <v>314700.52000000008</v>
      </c>
      <c r="M153" s="20">
        <f>SUBTOTAL(9,M6:M151)</f>
        <v>16181055.450000001</v>
      </c>
      <c r="N153" s="21">
        <f t="shared" ref="N153" si="24">M153/I153</f>
        <v>0.37834240962385834</v>
      </c>
      <c r="O153" s="20">
        <f>SUBTOTAL(9,O6:O151)</f>
        <v>26587228.090000004</v>
      </c>
      <c r="P153" s="20">
        <f>SUBTOTAL(9,P6:P151)</f>
        <v>-231925479.98000002</v>
      </c>
    </row>
  </sheetData>
  <autoFilter ref="A5:P145">
    <filterColumn colId="1"/>
    <filterColumn colId="2"/>
    <filterColumn colId="3"/>
  </autoFilter>
  <printOptions horizontalCentered="1"/>
  <pageMargins left="0.19685039370078741" right="0.19685039370078741" top="0.39370078740157483" bottom="0.39370078740157483" header="0" footer="0"/>
  <pageSetup paperSize="9" scale="6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EJECUCIÓN INGRESOS 1º TRIMESTRE</vt:lpstr>
      <vt:lpstr>Hoja1</vt:lpstr>
      <vt:lpstr>'EJECUCIÓN INGRESOS 1º TRIMESTRE'!Títulos_a_imprimir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cvalenzuela</cp:lastModifiedBy>
  <cp:lastPrinted>2017-05-17T07:03:19Z</cp:lastPrinted>
  <dcterms:created xsi:type="dcterms:W3CDTF">2016-04-19T12:01:28Z</dcterms:created>
  <dcterms:modified xsi:type="dcterms:W3CDTF">2017-05-17T07:04:49Z</dcterms:modified>
</cp:coreProperties>
</file>