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1\AYUNTAMIENTO\02 - FEBRERO\"/>
    </mc:Choice>
  </mc:AlternateContent>
  <bookViews>
    <workbookView xWindow="0" yWindow="30" windowWidth="7490" windowHeight="4140"/>
  </bookViews>
  <sheets>
    <sheet name="EJECUCIÓN INGRESOS FEBRERO 2021" sheetId="1" r:id="rId1"/>
  </sheets>
  <definedNames>
    <definedName name="_xlnm._FilterDatabase" localSheetId="0" hidden="1">'EJECUCIÓN INGRESOS FEBRERO 2021'!$A$5:$P$129</definedName>
    <definedName name="_xlnm.Print_Titles" localSheetId="0">'EJECUCIÓN INGRESOS FEBRERO 2021'!$1:$5</definedName>
  </definedNames>
  <calcPr calcId="125725"/>
</workbook>
</file>

<file path=xl/calcChain.xml><?xml version="1.0" encoding="utf-8"?>
<calcChain xmlns="http://schemas.openxmlformats.org/spreadsheetml/2006/main">
  <c r="P114" i="1" l="1"/>
  <c r="P115" i="1"/>
  <c r="P116" i="1"/>
  <c r="P117" i="1"/>
  <c r="P118" i="1"/>
  <c r="N114" i="1"/>
  <c r="N115" i="1"/>
  <c r="N116" i="1"/>
  <c r="N117" i="1"/>
  <c r="N118" i="1"/>
  <c r="J115" i="1"/>
  <c r="J116" i="1"/>
  <c r="J117" i="1"/>
  <c r="J118" i="1"/>
  <c r="B116" i="1"/>
  <c r="C116" i="1"/>
  <c r="D116" i="1"/>
  <c r="B117" i="1"/>
  <c r="C117" i="1"/>
  <c r="D117" i="1"/>
  <c r="B118" i="1"/>
  <c r="C118" i="1"/>
  <c r="D118" i="1"/>
  <c r="P8" i="1"/>
  <c r="P9" i="1"/>
  <c r="P10" i="1"/>
  <c r="P11" i="1"/>
  <c r="P12" i="1"/>
  <c r="P13" i="1"/>
  <c r="P14" i="1"/>
  <c r="P15" i="1"/>
  <c r="P16" i="1"/>
  <c r="N8" i="1"/>
  <c r="N9" i="1"/>
  <c r="N10" i="1"/>
  <c r="N11" i="1"/>
  <c r="N12" i="1"/>
  <c r="N13" i="1"/>
  <c r="N14" i="1"/>
  <c r="J8" i="1"/>
  <c r="J9" i="1"/>
  <c r="J10" i="1"/>
  <c r="J11" i="1"/>
  <c r="J12" i="1"/>
  <c r="J13" i="1"/>
  <c r="J14" i="1"/>
  <c r="B8" i="1"/>
  <c r="C8" i="1"/>
  <c r="D8" i="1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P122" i="1" l="1"/>
  <c r="P123" i="1"/>
  <c r="P124" i="1"/>
  <c r="N122" i="1"/>
  <c r="N123" i="1"/>
  <c r="N124" i="1"/>
  <c r="N125" i="1"/>
  <c r="N126" i="1"/>
  <c r="N127" i="1"/>
  <c r="N128" i="1"/>
  <c r="N129" i="1"/>
  <c r="J122" i="1"/>
  <c r="J123" i="1"/>
  <c r="B122" i="1"/>
  <c r="C122" i="1"/>
  <c r="D122" i="1"/>
  <c r="P7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N7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J7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K119" i="1" l="1"/>
  <c r="L119" i="1"/>
  <c r="M119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P125" i="1" l="1"/>
  <c r="P126" i="1"/>
  <c r="P127" i="1"/>
  <c r="P128" i="1"/>
  <c r="P129" i="1"/>
  <c r="J124" i="1"/>
  <c r="J125" i="1"/>
  <c r="J126" i="1"/>
  <c r="J127" i="1"/>
  <c r="J128" i="1"/>
  <c r="J129" i="1"/>
  <c r="J114" i="1"/>
  <c r="B114" i="1"/>
  <c r="C114" i="1"/>
  <c r="D114" i="1"/>
  <c r="B115" i="1"/>
  <c r="C115" i="1"/>
  <c r="D115" i="1"/>
  <c r="D6" i="1"/>
  <c r="D7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C6" i="1"/>
  <c r="C7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B125" i="1" l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J113" i="1"/>
  <c r="B123" i="1" l="1"/>
  <c r="C123" i="1"/>
  <c r="D123" i="1"/>
  <c r="B124" i="1"/>
  <c r="C124" i="1"/>
  <c r="D124" i="1"/>
  <c r="F111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J6" i="1" l="1"/>
  <c r="O111" i="1" l="1"/>
  <c r="M111" i="1"/>
  <c r="L111" i="1"/>
  <c r="K111" i="1"/>
  <c r="I111" i="1"/>
  <c r="H111" i="1"/>
  <c r="G111" i="1"/>
  <c r="N111" i="1" l="1"/>
  <c r="J111" i="1"/>
  <c r="N121" i="1" l="1"/>
  <c r="N113" i="1"/>
  <c r="N6" i="1"/>
  <c r="J121" i="1"/>
  <c r="O130" i="1"/>
  <c r="M130" i="1"/>
  <c r="L130" i="1"/>
  <c r="K130" i="1"/>
  <c r="I130" i="1"/>
  <c r="H130" i="1"/>
  <c r="G130" i="1"/>
  <c r="F130" i="1"/>
  <c r="O119" i="1"/>
  <c r="G119" i="1"/>
  <c r="H119" i="1"/>
  <c r="I119" i="1"/>
  <c r="F119" i="1"/>
  <c r="P113" i="1"/>
  <c r="P121" i="1"/>
  <c r="B7" i="1"/>
  <c r="B113" i="1"/>
  <c r="C113" i="1"/>
  <c r="D113" i="1"/>
  <c r="B121" i="1"/>
  <c r="C121" i="1"/>
  <c r="D121" i="1"/>
  <c r="B6" i="1"/>
  <c r="F132" i="1" l="1"/>
  <c r="I132" i="1"/>
  <c r="K132" i="1"/>
  <c r="O132" i="1"/>
  <c r="G132" i="1"/>
  <c r="L132" i="1"/>
  <c r="H132" i="1"/>
  <c r="M132" i="1"/>
  <c r="N119" i="1"/>
  <c r="P130" i="1"/>
  <c r="P119" i="1"/>
  <c r="N130" i="1"/>
  <c r="J119" i="1"/>
  <c r="J130" i="1"/>
  <c r="P6" i="1"/>
  <c r="P111" i="1" s="1"/>
  <c r="J132" i="1" l="1"/>
  <c r="P132" i="1"/>
  <c r="N132" i="1"/>
</calcChain>
</file>

<file path=xl/sharedStrings.xml><?xml version="1.0" encoding="utf-8"?>
<sst xmlns="http://schemas.openxmlformats.org/spreadsheetml/2006/main" count="263" uniqueCount="260">
  <si>
    <t>Ayuntamiento de Valladolid</t>
  </si>
  <si>
    <t>PRESUPUESTO DE INGRESOS</t>
  </si>
  <si>
    <t>Clasificación</t>
  </si>
  <si>
    <t>DENOMINACIÓN DE LAS APLICACIONES</t>
  </si>
  <si>
    <t>Previsiones Iniciales</t>
  </si>
  <si>
    <t>Modificaciones</t>
  </si>
  <si>
    <t>Previsiones Definitivas</t>
  </si>
  <si>
    <t>Derechos Netos</t>
  </si>
  <si>
    <t>Der/Prev</t>
  </si>
  <si>
    <t>Ingresos Realizados</t>
  </si>
  <si>
    <t>Devoluciones de Ingresos</t>
  </si>
  <si>
    <t>Recaudación Líquida</t>
  </si>
  <si>
    <t>Rec/Der</t>
  </si>
  <si>
    <t>Pendiente de Cobro</t>
  </si>
  <si>
    <t>Estado de Ejecución</t>
  </si>
  <si>
    <t>10000</t>
  </si>
  <si>
    <t>Cesión Impuestos sobre la Renta de las Personas Físicas.</t>
  </si>
  <si>
    <t>11200</t>
  </si>
  <si>
    <t>Impto sobre Bienes Inmuebles. Bienes Inmueb de Nat Rústica</t>
  </si>
  <si>
    <t>11300</t>
  </si>
  <si>
    <t>I.B.I. Urbana</t>
  </si>
  <si>
    <t>11500</t>
  </si>
  <si>
    <t>Impuesto sobre Vehículos de Tracción Mecánica.</t>
  </si>
  <si>
    <t>11600</t>
  </si>
  <si>
    <t>Impuesto sobre Increm del Valor de los Terren de Nat Urbana.</t>
  </si>
  <si>
    <t>13000</t>
  </si>
  <si>
    <t>Impuesto sobre Actividades Económicas.empresariales</t>
  </si>
  <si>
    <t>21000</t>
  </si>
  <si>
    <t>Cesión Impuesto sobre el Valor Añadido.</t>
  </si>
  <si>
    <t>22000</t>
  </si>
  <si>
    <t>Impuesto sobre el alcohol y bebidas derivadas.</t>
  </si>
  <si>
    <t>22001</t>
  </si>
  <si>
    <t>Impuesto sobre la cerveza.</t>
  </si>
  <si>
    <t>22003</t>
  </si>
  <si>
    <t>Impuesto sobre las labores del tabaco.</t>
  </si>
  <si>
    <t>22004</t>
  </si>
  <si>
    <t>Impuesto sobre hidrocarburos.</t>
  </si>
  <si>
    <t>22006</t>
  </si>
  <si>
    <t>Impuesto sobre productos intermedios.</t>
  </si>
  <si>
    <t>29000</t>
  </si>
  <si>
    <t>Impuesto sobre construcciones, instalaciones y obras.</t>
  </si>
  <si>
    <t>31900</t>
  </si>
  <si>
    <t>Tasa por prestación de servicio de extinción de incendios</t>
  </si>
  <si>
    <t>32100</t>
  </si>
  <si>
    <t>Licencias urbanísticas.</t>
  </si>
  <si>
    <t>32300</t>
  </si>
  <si>
    <t>Licencias medioambientales</t>
  </si>
  <si>
    <t>32500</t>
  </si>
  <si>
    <t>Tasa por expedición de documentos.</t>
  </si>
  <si>
    <t>32600</t>
  </si>
  <si>
    <t>Tasa por inmovilización y retirada de vehículos.</t>
  </si>
  <si>
    <t>32900</t>
  </si>
  <si>
    <t>Licencias de autotaxis y vehículos de alquiler</t>
  </si>
  <si>
    <t>32901</t>
  </si>
  <si>
    <t>Mercados</t>
  </si>
  <si>
    <t>32902</t>
  </si>
  <si>
    <t>Servicios especiales de espectáculos y transportes</t>
  </si>
  <si>
    <t>32903</t>
  </si>
  <si>
    <t>32904</t>
  </si>
  <si>
    <t>33000</t>
  </si>
  <si>
    <t>Tasa de estacionamiento de vehículos.</t>
  </si>
  <si>
    <t>33100</t>
  </si>
  <si>
    <t>Tasa por entrada de vehículos: vados, reserva aparcamiento</t>
  </si>
  <si>
    <t>33400</t>
  </si>
  <si>
    <t>33501</t>
  </si>
  <si>
    <t>Tasa por ocupación de la vía pública con terrazas.</t>
  </si>
  <si>
    <t>33502</t>
  </si>
  <si>
    <t>Tasa por ocupación de la vía pública con quioscos</t>
  </si>
  <si>
    <t>33503</t>
  </si>
  <si>
    <t>Tasa por ocupación de la vía pública con puestos, barracas..</t>
  </si>
  <si>
    <t>33504</t>
  </si>
  <si>
    <t>Subsuelo y suelo</t>
  </si>
  <si>
    <t>33505</t>
  </si>
  <si>
    <t>Mercancías, escombros, vallas y andamios</t>
  </si>
  <si>
    <t>33800</t>
  </si>
  <si>
    <t>Compensación de Telefónica de España S.A.</t>
  </si>
  <si>
    <t>34200</t>
  </si>
  <si>
    <t>Servicios educativos diversos</t>
  </si>
  <si>
    <t>34201</t>
  </si>
  <si>
    <t>Servicios educativos: Escuelas infantiles</t>
  </si>
  <si>
    <t>34901</t>
  </si>
  <si>
    <t>Actividades en centros cívicos</t>
  </si>
  <si>
    <t>34902</t>
  </si>
  <si>
    <t>Libros, fotocopias, cartografía...</t>
  </si>
  <si>
    <t>34903</t>
  </si>
  <si>
    <t>Celebración matrimonios civiles</t>
  </si>
  <si>
    <t>35100</t>
  </si>
  <si>
    <t>C. Especiales establecimiento o ampliación de servicios.</t>
  </si>
  <si>
    <t>36002</t>
  </si>
  <si>
    <t>Venta de vidrio</t>
  </si>
  <si>
    <t>36003</t>
  </si>
  <si>
    <t>Venta de efectos inútiles</t>
  </si>
  <si>
    <t>36004</t>
  </si>
  <si>
    <t>Venta de residuos planta de tratamiento</t>
  </si>
  <si>
    <t>36005</t>
  </si>
  <si>
    <t>Venta de energía eléctrica</t>
  </si>
  <si>
    <t>36006</t>
  </si>
  <si>
    <t>Venta de envases ECOEMBES</t>
  </si>
  <si>
    <t>38900</t>
  </si>
  <si>
    <t>Otros reintegros de operaciones corrientes.</t>
  </si>
  <si>
    <t>39101</t>
  </si>
  <si>
    <t>39110</t>
  </si>
  <si>
    <t>Multas por infracciones tributarias y análogas.</t>
  </si>
  <si>
    <t>39120</t>
  </si>
  <si>
    <t>Multas por infracciones de la Ordenanza de circulación.</t>
  </si>
  <si>
    <t>39200</t>
  </si>
  <si>
    <t>Recargo por declaración extemporánea sin requerimi. Previo</t>
  </si>
  <si>
    <t>39210</t>
  </si>
  <si>
    <t>Recargo ejecutivo.</t>
  </si>
  <si>
    <t>39211</t>
  </si>
  <si>
    <t>Recargo de apremio.</t>
  </si>
  <si>
    <t>39300</t>
  </si>
  <si>
    <t>Intereses de demora.</t>
  </si>
  <si>
    <t>39903</t>
  </si>
  <si>
    <t>Recursos eventuales.</t>
  </si>
  <si>
    <t>39906</t>
  </si>
  <si>
    <t>COMPENSACIÓN GASTOS DE NÓMINA</t>
  </si>
  <si>
    <t>39907</t>
  </si>
  <si>
    <t>42010</t>
  </si>
  <si>
    <t>Fondo Complementario de Financiación.</t>
  </si>
  <si>
    <t>42090</t>
  </si>
  <si>
    <t>Subvención para el transporte público</t>
  </si>
  <si>
    <t>45002</t>
  </si>
  <si>
    <t>Junta CyL: Ayuda a domicilio</t>
  </si>
  <si>
    <t>45003</t>
  </si>
  <si>
    <t>Junta CyL: Teleasistencia</t>
  </si>
  <si>
    <t>45004</t>
  </si>
  <si>
    <t>Junta CyL: Equipos de acción social básica</t>
  </si>
  <si>
    <t>45005</t>
  </si>
  <si>
    <t>45006</t>
  </si>
  <si>
    <t>45007</t>
  </si>
  <si>
    <t>Junta CyL: exclusión social</t>
  </si>
  <si>
    <t>45008</t>
  </si>
  <si>
    <t>Junta CyL: Educar en familia</t>
  </si>
  <si>
    <t>45009</t>
  </si>
  <si>
    <t>Junta CyL: Construyendo mi futuro</t>
  </si>
  <si>
    <t>45010</t>
  </si>
  <si>
    <t>Junta CyL: talleres ocupacionales</t>
  </si>
  <si>
    <t>45011</t>
  </si>
  <si>
    <t>Junta CyL: Ayudas económicas de emergencia</t>
  </si>
  <si>
    <t>45016</t>
  </si>
  <si>
    <t>Junta CyL: mantenimiento plazas residenciales</t>
  </si>
  <si>
    <t>45017</t>
  </si>
  <si>
    <t>45018</t>
  </si>
  <si>
    <t>Junta CyL: cursos de formación a cuidadores</t>
  </si>
  <si>
    <t>45060</t>
  </si>
  <si>
    <t>Junta CyL: prevención drogodependencia</t>
  </si>
  <si>
    <t>45081</t>
  </si>
  <si>
    <t>Junta CyL: comedor transeuntes</t>
  </si>
  <si>
    <t>45082</t>
  </si>
  <si>
    <t>45083</t>
  </si>
  <si>
    <t>45084</t>
  </si>
  <si>
    <t>49012</t>
  </si>
  <si>
    <t>52000</t>
  </si>
  <si>
    <t>Intereses de cuentas corrientes</t>
  </si>
  <si>
    <t>53400</t>
  </si>
  <si>
    <t>De soc y entidades dependientes de las entidades locales.</t>
  </si>
  <si>
    <t>54100</t>
  </si>
  <si>
    <t>54101</t>
  </si>
  <si>
    <t>55000</t>
  </si>
  <si>
    <t>Concesiones admtivas con contraprestación periódica</t>
  </si>
  <si>
    <t>55400</t>
  </si>
  <si>
    <t>Producto de explotaciones forestales.</t>
  </si>
  <si>
    <t>59901</t>
  </si>
  <si>
    <t>Ingresos por publicidad en vallas y marquesinas</t>
  </si>
  <si>
    <t>60301</t>
  </si>
  <si>
    <t>Patrimonio público del suelo.</t>
  </si>
  <si>
    <t>82091</t>
  </si>
  <si>
    <t>Reintegros anticipos entidades del sector público municipal</t>
  </si>
  <si>
    <t>83000</t>
  </si>
  <si>
    <t>Reintegro de anuncios por cuenta de particulares</t>
  </si>
  <si>
    <t>83001</t>
  </si>
  <si>
    <t>Reintregro de anticipos al personal</t>
  </si>
  <si>
    <t>83002</t>
  </si>
  <si>
    <t>Reintegros indemnización daños asegurados</t>
  </si>
  <si>
    <t>83100</t>
  </si>
  <si>
    <t>Reintegros de obras por cuenta de particulares</t>
  </si>
  <si>
    <t>83101</t>
  </si>
  <si>
    <t>Reintegros de préstamos al personal</t>
  </si>
  <si>
    <t>ESTADO DE EJECUCIÓN HASTA</t>
  </si>
  <si>
    <t>CAP</t>
  </si>
  <si>
    <t>ART</t>
  </si>
  <si>
    <t>CONC</t>
  </si>
  <si>
    <t>Total operaciones corrientes</t>
  </si>
  <si>
    <t>Total operaciones de capital</t>
  </si>
  <si>
    <t>Total operaciones financieras</t>
  </si>
  <si>
    <t>TOTALES</t>
  </si>
  <si>
    <t>Junta CyL: Apoyo a familias</t>
  </si>
  <si>
    <t>91300</t>
  </si>
  <si>
    <t>Préstam recibidos a l/p de entes de fuera del sector público</t>
  </si>
  <si>
    <t>39102</t>
  </si>
  <si>
    <t>39103</t>
  </si>
  <si>
    <t>39105</t>
  </si>
  <si>
    <t>39910</t>
  </si>
  <si>
    <t>53700</t>
  </si>
  <si>
    <t>79703</t>
  </si>
  <si>
    <t>Tasa por ejecuc. excavac.y obras en dominio público mpal.</t>
  </si>
  <si>
    <t>Aportación Junta CyL: Fondo participación tributos Comunidad</t>
  </si>
  <si>
    <t>49703</t>
  </si>
  <si>
    <t>Proyecto URBAN GREEN UP</t>
  </si>
  <si>
    <t>59900</t>
  </si>
  <si>
    <t>Otros ingresos patrimoniales.</t>
  </si>
  <si>
    <t>60900</t>
  </si>
  <si>
    <t>Otros terrenos.</t>
  </si>
  <si>
    <t>75062</t>
  </si>
  <si>
    <t>42093</t>
  </si>
  <si>
    <t>Multas por infracción ordenanza convivencia</t>
  </si>
  <si>
    <t>Multas por infracciones ordenanza salud y consumo</t>
  </si>
  <si>
    <t>Multas por infracciones ordenanza urbanística</t>
  </si>
  <si>
    <t>Multas por infracciones ordenanza de ruidos</t>
  </si>
  <si>
    <t>Ingresos por publicidad en pantallas</t>
  </si>
  <si>
    <t>Junta CyL: Participación tributos comunidad (incondicionada)</t>
  </si>
  <si>
    <t>Dividendos y participación beneficios de empresas privadas</t>
  </si>
  <si>
    <t>39610</t>
  </si>
  <si>
    <t>Cuotas de urbanización.</t>
  </si>
  <si>
    <t>39904</t>
  </si>
  <si>
    <t>Derechos de exámen</t>
  </si>
  <si>
    <t>45143</t>
  </si>
  <si>
    <t>49014</t>
  </si>
  <si>
    <t>34907</t>
  </si>
  <si>
    <t>34908</t>
  </si>
  <si>
    <t>34909</t>
  </si>
  <si>
    <t>45147</t>
  </si>
  <si>
    <t>Tasa prestación servicio Centro de protección animal</t>
  </si>
  <si>
    <t>Ayudas a domicilio</t>
  </si>
  <si>
    <t>Servicios de estancias diurnas</t>
  </si>
  <si>
    <t>Servicios de envejecimiento activo</t>
  </si>
  <si>
    <t>Compensación gasto luz Cúpula del Milenio</t>
  </si>
  <si>
    <t>EXCYL .Contr.temp.percp.renta garantiz.ciudad. PER-479-19</t>
  </si>
  <si>
    <t>EXCYL55, perceptores renta de ciudadanía mayores de 55 años</t>
  </si>
  <si>
    <t>Proyecto CENCYL+</t>
  </si>
  <si>
    <t>Proyecto PE4TRANS</t>
  </si>
  <si>
    <t>49015</t>
  </si>
  <si>
    <t>Proyecto CENCYL CIUDADES VERDES</t>
  </si>
  <si>
    <t>49016</t>
  </si>
  <si>
    <t>Proyecto INDNATUR</t>
  </si>
  <si>
    <t>49017</t>
  </si>
  <si>
    <t>Proyecto CIRCULAR LABS</t>
  </si>
  <si>
    <t>Arrendamientos de fincas urbanas.</t>
  </si>
  <si>
    <t>ARRENDAMIENTO CUPULA DEL MILENIO</t>
  </si>
  <si>
    <t>Junta CyL: Convenio ARU 29 de Octubre 2ª fase</t>
  </si>
  <si>
    <t>79709</t>
  </si>
  <si>
    <t>83102</t>
  </si>
  <si>
    <t>Reintegros de anticipo sistema de compensación Ariza</t>
  </si>
  <si>
    <t>45155</t>
  </si>
  <si>
    <t>45156</t>
  </si>
  <si>
    <t>45157</t>
  </si>
  <si>
    <t>83103</t>
  </si>
  <si>
    <t>Protección del medio ambiente</t>
  </si>
  <si>
    <t>34911</t>
  </si>
  <si>
    <t>Servicio de teleasistencia</t>
  </si>
  <si>
    <t>Subvención Mº Sanidad. Juntas Arbitrales de Consumo</t>
  </si>
  <si>
    <t>Junta CyL: Apoyo a inmigrantes</t>
  </si>
  <si>
    <t>Junta CyL: Atención a la Dependencia (EPAP)</t>
  </si>
  <si>
    <t>Junta CyL: Centros de personas mayores</t>
  </si>
  <si>
    <t>ECYL. Programa mixto: parques y jardines II</t>
  </si>
  <si>
    <t>ECYL: programa mixto Valladolid Cuida IV</t>
  </si>
  <si>
    <t>ECYL: programa mixto Pintura III</t>
  </si>
  <si>
    <t>79710</t>
  </si>
  <si>
    <t>Reintegro anticipo gastos mantenimiento Mercado del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</si>
</sst>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/&quot;mm&quot;/&quot;yyyy"/>
  </numFmts>
  <fonts count="13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theme="0"/>
      <name val="Arial Narrow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0"/>
      <name val="Arial Narrow"/>
      <family val="2"/>
    </font>
    <font>
      <b/>
      <sz val="18"/>
      <color theme="3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9" fillId="0" borderId="1" applyNumberFormat="0" applyFill="0" applyAlignment="0" applyProtection="0"/>
    <xf numFmtId="0" fontId="2" fillId="0" borderId="0"/>
    <xf numFmtId="0" fontId="1" fillId="0" borderId="0"/>
  </cellStyleXfs>
  <cellXfs count="30">
    <xf numFmtId="0" fontId="0" fillId="0" borderId="0" xfId="0" applyNumberFormat="1" applyFill="1" applyBorder="1" applyAlignment="1" applyProtection="1"/>
    <xf numFmtId="1" fontId="5" fillId="0" borderId="0" xfId="1" applyNumberFormat="1" applyFont="1"/>
    <xf numFmtId="49" fontId="5" fillId="0" borderId="0" xfId="1" applyNumberFormat="1" applyFont="1"/>
    <xf numFmtId="4" fontId="5" fillId="0" borderId="0" xfId="1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21" fontId="7" fillId="0" borderId="0" xfId="0" applyNumberFormat="1" applyFont="1" applyAlignment="1">
      <alignment horizontal="right" vertical="center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1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0" borderId="0" xfId="0" applyNumberFormat="1" applyFont="1" applyFill="1" applyBorder="1" applyAlignment="1" applyProtection="1"/>
    <xf numFmtId="10" fontId="7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10" fontId="6" fillId="0" borderId="0" xfId="0" applyNumberFormat="1" applyFont="1" applyAlignment="1">
      <alignment horizontal="right" vertical="center"/>
    </xf>
    <xf numFmtId="14" fontId="11" fillId="0" borderId="0" xfId="0" applyNumberFormat="1" applyFont="1" applyAlignment="1">
      <alignment horizontal="center" vertical="center"/>
    </xf>
    <xf numFmtId="10" fontId="11" fillId="0" borderId="0" xfId="0" applyNumberFormat="1" applyFont="1" applyAlignment="1">
      <alignment horizontal="right" vertical="center"/>
    </xf>
    <xf numFmtId="10" fontId="7" fillId="0" borderId="0" xfId="0" applyNumberFormat="1" applyFont="1" applyFill="1" applyBorder="1" applyAlignment="1" applyProtection="1"/>
    <xf numFmtId="10" fontId="8" fillId="2" borderId="0" xfId="0" applyNumberFormat="1" applyFont="1" applyFill="1" applyAlignment="1">
      <alignment horizontal="center" vertical="center" wrapText="1"/>
    </xf>
    <xf numFmtId="1" fontId="5" fillId="0" borderId="0" xfId="4" applyNumberFormat="1" applyFont="1"/>
    <xf numFmtId="49" fontId="5" fillId="0" borderId="0" xfId="4" applyNumberFormat="1" applyFont="1"/>
    <xf numFmtId="4" fontId="5" fillId="0" borderId="0" xfId="4" applyNumberFormat="1" applyFont="1"/>
    <xf numFmtId="49" fontId="5" fillId="0" borderId="0" xfId="5" applyNumberFormat="1" applyFont="1"/>
    <xf numFmtId="4" fontId="5" fillId="0" borderId="0" xfId="5" applyNumberFormat="1" applyFont="1"/>
  </cellXfs>
  <cellStyles count="6">
    <cellStyle name="Buena" xfId="2"/>
    <cellStyle name="Normal" xfId="0" builtinId="0"/>
    <cellStyle name="Normal_EJECUCIÓN INGRESOS" xfId="1"/>
    <cellStyle name="Normal_EJECUCIÓN INGRESOS FEBRERO 2021" xfId="4"/>
    <cellStyle name="Normal_EJECUCIÓN INGRESOS FEBRERO 2021_1" xfId="5"/>
    <cellStyle name="Título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4"/>
  <sheetViews>
    <sheetView tabSelected="1" view="pageLayout" zoomScaleNormal="85" workbookViewId="0"/>
  </sheetViews>
  <sheetFormatPr baseColWidth="10" defaultColWidth="11.3984375" defaultRowHeight="13" x14ac:dyDescent="0.3"/>
  <cols>
    <col min="1" max="1" width="10.296875" style="8" customWidth="1"/>
    <col min="2" max="2" width="6.8984375" style="8" customWidth="1"/>
    <col min="3" max="3" width="5.69921875" style="8" customWidth="1"/>
    <col min="4" max="4" width="8.3984375" style="8" customWidth="1"/>
    <col min="5" max="5" width="56.296875" style="9" customWidth="1"/>
    <col min="6" max="7" width="14.8984375" style="8" customWidth="1"/>
    <col min="8" max="8" width="14.69921875" style="8" customWidth="1"/>
    <col min="9" max="9" width="14.3984375" style="8" customWidth="1"/>
    <col min="10" max="10" width="13.8984375" style="8" customWidth="1"/>
    <col min="11" max="11" width="13.59765625" style="8" customWidth="1"/>
    <col min="12" max="12" width="13.8984375" style="8" customWidth="1"/>
    <col min="13" max="13" width="13.59765625" style="8" customWidth="1"/>
    <col min="14" max="14" width="13" style="23" customWidth="1"/>
    <col min="15" max="15" width="13.59765625" style="8" customWidth="1"/>
    <col min="16" max="16" width="14.09765625" style="8" customWidth="1"/>
    <col min="17" max="16384" width="11.3984375" style="8"/>
  </cols>
  <sheetData>
    <row r="1" spans="1:16" x14ac:dyDescent="0.3">
      <c r="A1" s="4" t="s">
        <v>0</v>
      </c>
      <c r="B1" s="4"/>
      <c r="C1" s="4"/>
      <c r="D1" s="4"/>
      <c r="E1" s="5"/>
      <c r="F1" s="6"/>
      <c r="G1" s="7"/>
    </row>
    <row r="2" spans="1:16" x14ac:dyDescent="0.3">
      <c r="A2" s="4" t="s">
        <v>1</v>
      </c>
      <c r="B2" s="4"/>
      <c r="C2" s="4"/>
      <c r="D2" s="4"/>
      <c r="F2" s="10">
        <v>2021</v>
      </c>
      <c r="G2" s="11"/>
    </row>
    <row r="3" spans="1:16" x14ac:dyDescent="0.3">
      <c r="A3" s="12" t="s">
        <v>179</v>
      </c>
      <c r="B3" s="12"/>
      <c r="C3" s="12"/>
      <c r="D3" s="12"/>
      <c r="F3" s="21">
        <v>44255</v>
      </c>
      <c r="G3" s="13"/>
    </row>
    <row r="5" spans="1:16" s="16" customFormat="1" ht="36" customHeight="1" x14ac:dyDescent="0.3">
      <c r="A5" s="14" t="s">
        <v>2</v>
      </c>
      <c r="B5" s="14" t="s">
        <v>180</v>
      </c>
      <c r="C5" s="14" t="s">
        <v>181</v>
      </c>
      <c r="D5" s="14" t="s">
        <v>182</v>
      </c>
      <c r="E5" s="15" t="s">
        <v>3</v>
      </c>
      <c r="F5" s="15" t="s">
        <v>4</v>
      </c>
      <c r="G5" s="14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24" t="s">
        <v>12</v>
      </c>
      <c r="O5" s="15" t="s">
        <v>13</v>
      </c>
      <c r="P5" s="15" t="s">
        <v>14</v>
      </c>
    </row>
    <row r="6" spans="1:16" x14ac:dyDescent="0.3">
      <c r="A6" s="25" t="s">
        <v>15</v>
      </c>
      <c r="B6" s="13" t="str">
        <f>LEFT(A6,1)</f>
        <v>1</v>
      </c>
      <c r="C6" s="13" t="str">
        <f>LEFT(A6,2)</f>
        <v>10</v>
      </c>
      <c r="D6" s="13" t="str">
        <f>LEFT(A6,3)</f>
        <v>100</v>
      </c>
      <c r="E6" s="26" t="s">
        <v>16</v>
      </c>
      <c r="F6" s="27">
        <v>7985440</v>
      </c>
      <c r="G6" s="27">
        <v>0</v>
      </c>
      <c r="H6" s="27">
        <v>7985440</v>
      </c>
      <c r="I6" s="27">
        <v>661094.86</v>
      </c>
      <c r="J6" s="17">
        <f>IF(H6=0," ",I6/H6)</f>
        <v>8.2787530806067045E-2</v>
      </c>
      <c r="K6" s="27">
        <v>665453.02</v>
      </c>
      <c r="L6" s="27">
        <v>4358.16</v>
      </c>
      <c r="M6" s="27">
        <v>661094.86</v>
      </c>
      <c r="N6" s="17">
        <f>IF(I6=0," ",M6/I6)</f>
        <v>1</v>
      </c>
      <c r="O6" s="27">
        <v>0</v>
      </c>
      <c r="P6" s="18">
        <f>I6-H6</f>
        <v>-7324345.1399999997</v>
      </c>
    </row>
    <row r="7" spans="1:16" x14ac:dyDescent="0.3">
      <c r="A7" s="25" t="s">
        <v>17</v>
      </c>
      <c r="B7" s="13" t="str">
        <f t="shared" ref="B7:B25" si="0">LEFT(A7,1)</f>
        <v>1</v>
      </c>
      <c r="C7" s="13" t="str">
        <f t="shared" ref="C7:C25" si="1">LEFT(A7,2)</f>
        <v>11</v>
      </c>
      <c r="D7" s="13" t="str">
        <f t="shared" ref="D7:D25" si="2">LEFT(A7,3)</f>
        <v>112</v>
      </c>
      <c r="E7" s="26" t="s">
        <v>18</v>
      </c>
      <c r="F7" s="27">
        <v>330000</v>
      </c>
      <c r="G7" s="27">
        <v>0</v>
      </c>
      <c r="H7" s="27">
        <v>330000</v>
      </c>
      <c r="I7" s="27">
        <v>0</v>
      </c>
      <c r="J7" s="17">
        <f t="shared" ref="J7:J77" si="3">IF(H7=0," ",I7/H7)</f>
        <v>0</v>
      </c>
      <c r="K7" s="27">
        <v>0</v>
      </c>
      <c r="L7" s="27">
        <v>0</v>
      </c>
      <c r="M7" s="27">
        <v>0</v>
      </c>
      <c r="N7" s="17" t="str">
        <f t="shared" ref="N7:N77" si="4">IF(I7=0," ",M7/I7)</f>
        <v xml:space="preserve"> </v>
      </c>
      <c r="O7" s="27">
        <v>0</v>
      </c>
      <c r="P7" s="18">
        <f t="shared" ref="P7:P77" si="5">I7-H7</f>
        <v>-330000</v>
      </c>
    </row>
    <row r="8" spans="1:16" x14ac:dyDescent="0.3">
      <c r="A8" s="25" t="s">
        <v>19</v>
      </c>
      <c r="B8" s="13" t="str">
        <f t="shared" si="0"/>
        <v>1</v>
      </c>
      <c r="C8" s="13" t="str">
        <f t="shared" si="1"/>
        <v>11</v>
      </c>
      <c r="D8" s="13" t="str">
        <f t="shared" si="2"/>
        <v>113</v>
      </c>
      <c r="E8" s="26" t="s">
        <v>20</v>
      </c>
      <c r="F8" s="27">
        <v>74000000</v>
      </c>
      <c r="G8" s="27">
        <v>0</v>
      </c>
      <c r="H8" s="27">
        <v>74000000</v>
      </c>
      <c r="I8" s="27">
        <v>-75886.7</v>
      </c>
      <c r="J8" s="17">
        <f t="shared" si="3"/>
        <v>-1.0254959459459459E-3</v>
      </c>
      <c r="K8" s="27">
        <v>0</v>
      </c>
      <c r="L8" s="27">
        <v>75886.7</v>
      </c>
      <c r="M8" s="27">
        <v>-75886.7</v>
      </c>
      <c r="N8" s="17">
        <f t="shared" si="4"/>
        <v>1</v>
      </c>
      <c r="O8" s="27">
        <v>0</v>
      </c>
      <c r="P8" s="18">
        <f t="shared" si="5"/>
        <v>-74075886.700000003</v>
      </c>
    </row>
    <row r="9" spans="1:16" x14ac:dyDescent="0.3">
      <c r="A9" s="25" t="s">
        <v>21</v>
      </c>
      <c r="B9" s="13" t="str">
        <f t="shared" ref="B9:B14" si="6">LEFT(A9,1)</f>
        <v>1</v>
      </c>
      <c r="C9" s="13" t="str">
        <f t="shared" ref="C9:C14" si="7">LEFT(A9,2)</f>
        <v>11</v>
      </c>
      <c r="D9" s="13" t="str">
        <f t="shared" ref="D9:D14" si="8">LEFT(A9,3)</f>
        <v>115</v>
      </c>
      <c r="E9" s="26" t="s">
        <v>22</v>
      </c>
      <c r="F9" s="27">
        <v>16000000</v>
      </c>
      <c r="G9" s="27">
        <v>0</v>
      </c>
      <c r="H9" s="27">
        <v>16000000</v>
      </c>
      <c r="I9" s="27">
        <v>-1406.47</v>
      </c>
      <c r="J9" s="17">
        <f t="shared" si="3"/>
        <v>-8.7904374999999996E-5</v>
      </c>
      <c r="K9" s="27">
        <v>0</v>
      </c>
      <c r="L9" s="27">
        <v>1406.47</v>
      </c>
      <c r="M9" s="27">
        <v>-1406.47</v>
      </c>
      <c r="N9" s="17">
        <f t="shared" si="4"/>
        <v>1</v>
      </c>
      <c r="O9" s="27">
        <v>0</v>
      </c>
      <c r="P9" s="18">
        <f t="shared" si="5"/>
        <v>-16001406.470000001</v>
      </c>
    </row>
    <row r="10" spans="1:16" x14ac:dyDescent="0.3">
      <c r="A10" s="25" t="s">
        <v>23</v>
      </c>
      <c r="B10" s="13" t="str">
        <f t="shared" si="6"/>
        <v>1</v>
      </c>
      <c r="C10" s="13" t="str">
        <f t="shared" si="7"/>
        <v>11</v>
      </c>
      <c r="D10" s="13" t="str">
        <f t="shared" si="8"/>
        <v>116</v>
      </c>
      <c r="E10" s="26" t="s">
        <v>24</v>
      </c>
      <c r="F10" s="27">
        <v>4500000</v>
      </c>
      <c r="G10" s="27">
        <v>0</v>
      </c>
      <c r="H10" s="27">
        <v>4500000</v>
      </c>
      <c r="I10" s="27">
        <v>-42228.79</v>
      </c>
      <c r="J10" s="17">
        <f t="shared" si="3"/>
        <v>-9.3841755555555562E-3</v>
      </c>
      <c r="K10" s="27">
        <v>0</v>
      </c>
      <c r="L10" s="27">
        <v>42228.79</v>
      </c>
      <c r="M10" s="27">
        <v>-42228.79</v>
      </c>
      <c r="N10" s="17">
        <f t="shared" si="4"/>
        <v>1</v>
      </c>
      <c r="O10" s="27">
        <v>0</v>
      </c>
      <c r="P10" s="18">
        <f t="shared" si="5"/>
        <v>-4542228.79</v>
      </c>
    </row>
    <row r="11" spans="1:16" x14ac:dyDescent="0.3">
      <c r="A11" s="25" t="s">
        <v>25</v>
      </c>
      <c r="B11" s="13" t="str">
        <f t="shared" si="6"/>
        <v>1</v>
      </c>
      <c r="C11" s="13" t="str">
        <f t="shared" si="7"/>
        <v>13</v>
      </c>
      <c r="D11" s="13" t="str">
        <f t="shared" si="8"/>
        <v>130</v>
      </c>
      <c r="E11" s="26" t="s">
        <v>26</v>
      </c>
      <c r="F11" s="27">
        <v>11500000</v>
      </c>
      <c r="G11" s="27">
        <v>0</v>
      </c>
      <c r="H11" s="27">
        <v>11500000</v>
      </c>
      <c r="I11" s="27">
        <v>19627.259999999998</v>
      </c>
      <c r="J11" s="17">
        <f t="shared" si="3"/>
        <v>1.7067182608695652E-3</v>
      </c>
      <c r="K11" s="27">
        <v>24741.279999999999</v>
      </c>
      <c r="L11" s="27">
        <v>5114.0200000000004</v>
      </c>
      <c r="M11" s="27">
        <v>19627.259999999998</v>
      </c>
      <c r="N11" s="17">
        <f t="shared" si="4"/>
        <v>1</v>
      </c>
      <c r="O11" s="27">
        <v>0</v>
      </c>
      <c r="P11" s="18">
        <f t="shared" si="5"/>
        <v>-11480372.74</v>
      </c>
    </row>
    <row r="12" spans="1:16" x14ac:dyDescent="0.3">
      <c r="A12" s="25" t="s">
        <v>27</v>
      </c>
      <c r="B12" s="13" t="str">
        <f t="shared" si="6"/>
        <v>2</v>
      </c>
      <c r="C12" s="13" t="str">
        <f t="shared" si="7"/>
        <v>21</v>
      </c>
      <c r="D12" s="13" t="str">
        <f t="shared" si="8"/>
        <v>210</v>
      </c>
      <c r="E12" s="26" t="s">
        <v>28</v>
      </c>
      <c r="F12" s="27">
        <v>5922320</v>
      </c>
      <c r="G12" s="27">
        <v>0</v>
      </c>
      <c r="H12" s="27">
        <v>5922320</v>
      </c>
      <c r="I12" s="27">
        <v>483457.85</v>
      </c>
      <c r="J12" s="17">
        <f t="shared" si="3"/>
        <v>8.1633185981169532E-2</v>
      </c>
      <c r="K12" s="27">
        <v>495894.31</v>
      </c>
      <c r="L12" s="27">
        <v>12436.46</v>
      </c>
      <c r="M12" s="27">
        <v>483457.85</v>
      </c>
      <c r="N12" s="17">
        <f t="shared" si="4"/>
        <v>1</v>
      </c>
      <c r="O12" s="27">
        <v>0</v>
      </c>
      <c r="P12" s="18">
        <f t="shared" si="5"/>
        <v>-5438862.1500000004</v>
      </c>
    </row>
    <row r="13" spans="1:16" x14ac:dyDescent="0.3">
      <c r="A13" s="25" t="s">
        <v>29</v>
      </c>
      <c r="B13" s="13" t="str">
        <f t="shared" si="6"/>
        <v>2</v>
      </c>
      <c r="C13" s="13" t="str">
        <f t="shared" si="7"/>
        <v>22</v>
      </c>
      <c r="D13" s="13" t="str">
        <f t="shared" si="8"/>
        <v>220</v>
      </c>
      <c r="E13" s="26" t="s">
        <v>30</v>
      </c>
      <c r="F13" s="27">
        <v>78280</v>
      </c>
      <c r="G13" s="27">
        <v>0</v>
      </c>
      <c r="H13" s="27">
        <v>78280</v>
      </c>
      <c r="I13" s="27">
        <v>6515.28</v>
      </c>
      <c r="J13" s="17">
        <f t="shared" si="3"/>
        <v>8.3230454777720994E-2</v>
      </c>
      <c r="K13" s="27">
        <v>6554.79</v>
      </c>
      <c r="L13" s="27">
        <v>39.51</v>
      </c>
      <c r="M13" s="27">
        <v>6515.28</v>
      </c>
      <c r="N13" s="17">
        <f t="shared" si="4"/>
        <v>1</v>
      </c>
      <c r="O13" s="27">
        <v>0</v>
      </c>
      <c r="P13" s="18">
        <f t="shared" si="5"/>
        <v>-71764.72</v>
      </c>
    </row>
    <row r="14" spans="1:16" x14ac:dyDescent="0.3">
      <c r="A14" s="25" t="s">
        <v>31</v>
      </c>
      <c r="B14" s="13" t="str">
        <f t="shared" si="6"/>
        <v>2</v>
      </c>
      <c r="C14" s="13" t="str">
        <f t="shared" si="7"/>
        <v>22</v>
      </c>
      <c r="D14" s="13" t="str">
        <f t="shared" si="8"/>
        <v>220</v>
      </c>
      <c r="E14" s="26" t="s">
        <v>32</v>
      </c>
      <c r="F14" s="27">
        <v>28000</v>
      </c>
      <c r="G14" s="27">
        <v>0</v>
      </c>
      <c r="H14" s="27">
        <v>28000</v>
      </c>
      <c r="I14" s="27">
        <v>2344.5300000000002</v>
      </c>
      <c r="J14" s="17">
        <f t="shared" si="3"/>
        <v>8.37332142857143E-2</v>
      </c>
      <c r="K14" s="27">
        <v>2344.5300000000002</v>
      </c>
      <c r="L14" s="27">
        <v>0</v>
      </c>
      <c r="M14" s="27">
        <v>2344.5300000000002</v>
      </c>
      <c r="N14" s="17">
        <f t="shared" si="4"/>
        <v>1</v>
      </c>
      <c r="O14" s="27">
        <v>0</v>
      </c>
      <c r="P14" s="18">
        <f t="shared" si="5"/>
        <v>-25655.47</v>
      </c>
    </row>
    <row r="15" spans="1:16" x14ac:dyDescent="0.3">
      <c r="A15" s="25" t="s">
        <v>33</v>
      </c>
      <c r="B15" s="13" t="str">
        <f t="shared" ref="B15:B24" si="9">LEFT(A15,1)</f>
        <v>2</v>
      </c>
      <c r="C15" s="13" t="str">
        <f t="shared" ref="C15:C24" si="10">LEFT(A15,2)</f>
        <v>22</v>
      </c>
      <c r="D15" s="13" t="str">
        <f t="shared" ref="D15:D24" si="11">LEFT(A15,3)</f>
        <v>220</v>
      </c>
      <c r="E15" s="26" t="s">
        <v>34</v>
      </c>
      <c r="F15" s="27">
        <v>564720</v>
      </c>
      <c r="G15" s="27">
        <v>0</v>
      </c>
      <c r="H15" s="27">
        <v>564720</v>
      </c>
      <c r="I15" s="27">
        <v>47059.95</v>
      </c>
      <c r="J15" s="17">
        <f t="shared" si="3"/>
        <v>8.3333244793880143E-2</v>
      </c>
      <c r="K15" s="27">
        <v>47059.95</v>
      </c>
      <c r="L15" s="27">
        <v>0</v>
      </c>
      <c r="M15" s="27">
        <v>47059.95</v>
      </c>
      <c r="N15" s="17">
        <f t="shared" si="4"/>
        <v>1</v>
      </c>
      <c r="O15" s="27">
        <v>0</v>
      </c>
      <c r="P15" s="18">
        <f t="shared" si="5"/>
        <v>-517660.05</v>
      </c>
    </row>
    <row r="16" spans="1:16" x14ac:dyDescent="0.3">
      <c r="A16" s="25" t="s">
        <v>35</v>
      </c>
      <c r="B16" s="13" t="str">
        <f t="shared" si="9"/>
        <v>2</v>
      </c>
      <c r="C16" s="13" t="str">
        <f t="shared" si="10"/>
        <v>22</v>
      </c>
      <c r="D16" s="13" t="str">
        <f t="shared" si="11"/>
        <v>220</v>
      </c>
      <c r="E16" s="26" t="s">
        <v>36</v>
      </c>
      <c r="F16" s="27">
        <v>1509320</v>
      </c>
      <c r="G16" s="27">
        <v>0</v>
      </c>
      <c r="H16" s="27">
        <v>1509320</v>
      </c>
      <c r="I16" s="27">
        <v>126113.32</v>
      </c>
      <c r="J16" s="17">
        <f t="shared" si="3"/>
        <v>8.355638300691702E-2</v>
      </c>
      <c r="K16" s="27">
        <v>126380.44</v>
      </c>
      <c r="L16" s="27">
        <v>267.12</v>
      </c>
      <c r="M16" s="27">
        <v>126113.32</v>
      </c>
      <c r="N16" s="17">
        <f t="shared" si="4"/>
        <v>1</v>
      </c>
      <c r="O16" s="27">
        <v>0</v>
      </c>
      <c r="P16" s="18">
        <f t="shared" si="5"/>
        <v>-1383206.68</v>
      </c>
    </row>
    <row r="17" spans="1:16" x14ac:dyDescent="0.3">
      <c r="A17" s="25" t="s">
        <v>37</v>
      </c>
      <c r="B17" s="13" t="str">
        <f t="shared" si="9"/>
        <v>2</v>
      </c>
      <c r="C17" s="13" t="str">
        <f t="shared" si="10"/>
        <v>22</v>
      </c>
      <c r="D17" s="13" t="str">
        <f t="shared" si="11"/>
        <v>220</v>
      </c>
      <c r="E17" s="26" t="s">
        <v>38</v>
      </c>
      <c r="F17" s="27">
        <v>1870</v>
      </c>
      <c r="G17" s="27">
        <v>0</v>
      </c>
      <c r="H17" s="27">
        <v>1870</v>
      </c>
      <c r="I17" s="27">
        <v>156.87</v>
      </c>
      <c r="J17" s="17">
        <f t="shared" si="3"/>
        <v>8.3887700534759357E-2</v>
      </c>
      <c r="K17" s="27">
        <v>156.87</v>
      </c>
      <c r="L17" s="27">
        <v>0</v>
      </c>
      <c r="M17" s="27">
        <v>156.87</v>
      </c>
      <c r="N17" s="17">
        <f t="shared" si="4"/>
        <v>1</v>
      </c>
      <c r="O17" s="27">
        <v>0</v>
      </c>
      <c r="P17" s="18">
        <f t="shared" si="5"/>
        <v>-1713.13</v>
      </c>
    </row>
    <row r="18" spans="1:16" x14ac:dyDescent="0.3">
      <c r="A18" s="25" t="s">
        <v>39</v>
      </c>
      <c r="B18" s="13" t="str">
        <f t="shared" si="9"/>
        <v>2</v>
      </c>
      <c r="C18" s="13" t="str">
        <f t="shared" si="10"/>
        <v>29</v>
      </c>
      <c r="D18" s="13" t="str">
        <f t="shared" si="11"/>
        <v>290</v>
      </c>
      <c r="E18" s="26" t="s">
        <v>40</v>
      </c>
      <c r="F18" s="27">
        <v>4000000</v>
      </c>
      <c r="G18" s="27">
        <v>0</v>
      </c>
      <c r="H18" s="27">
        <v>4000000</v>
      </c>
      <c r="I18" s="27">
        <v>-100640.93</v>
      </c>
      <c r="J18" s="17">
        <f t="shared" si="3"/>
        <v>-2.5160232499999997E-2</v>
      </c>
      <c r="K18" s="27">
        <v>0</v>
      </c>
      <c r="L18" s="27">
        <v>100640.93</v>
      </c>
      <c r="M18" s="27">
        <v>-100640.93</v>
      </c>
      <c r="N18" s="17">
        <f t="shared" si="4"/>
        <v>1</v>
      </c>
      <c r="O18" s="27">
        <v>0</v>
      </c>
      <c r="P18" s="18">
        <f t="shared" si="5"/>
        <v>-4100640.93</v>
      </c>
    </row>
    <row r="19" spans="1:16" x14ac:dyDescent="0.3">
      <c r="A19" s="25" t="s">
        <v>41</v>
      </c>
      <c r="B19" s="13" t="str">
        <f t="shared" si="9"/>
        <v>3</v>
      </c>
      <c r="C19" s="13" t="str">
        <f t="shared" si="10"/>
        <v>31</v>
      </c>
      <c r="D19" s="13" t="str">
        <f t="shared" si="11"/>
        <v>319</v>
      </c>
      <c r="E19" s="26" t="s">
        <v>42</v>
      </c>
      <c r="F19" s="27">
        <v>45000</v>
      </c>
      <c r="G19" s="27">
        <v>0</v>
      </c>
      <c r="H19" s="27">
        <v>45000</v>
      </c>
      <c r="I19" s="27">
        <v>0</v>
      </c>
      <c r="J19" s="17">
        <f t="shared" si="3"/>
        <v>0</v>
      </c>
      <c r="K19" s="27">
        <v>0</v>
      </c>
      <c r="L19" s="27">
        <v>0</v>
      </c>
      <c r="M19" s="27">
        <v>0</v>
      </c>
      <c r="N19" s="17" t="str">
        <f t="shared" si="4"/>
        <v xml:space="preserve"> </v>
      </c>
      <c r="O19" s="27">
        <v>0</v>
      </c>
      <c r="P19" s="18">
        <f t="shared" si="5"/>
        <v>-45000</v>
      </c>
    </row>
    <row r="20" spans="1:16" x14ac:dyDescent="0.3">
      <c r="A20" s="25" t="s">
        <v>43</v>
      </c>
      <c r="B20" s="13" t="str">
        <f t="shared" si="9"/>
        <v>3</v>
      </c>
      <c r="C20" s="13" t="str">
        <f t="shared" si="10"/>
        <v>32</v>
      </c>
      <c r="D20" s="13" t="str">
        <f t="shared" si="11"/>
        <v>321</v>
      </c>
      <c r="E20" s="26" t="s">
        <v>44</v>
      </c>
      <c r="F20" s="27">
        <v>3000000</v>
      </c>
      <c r="G20" s="27">
        <v>0</v>
      </c>
      <c r="H20" s="27">
        <v>3000000</v>
      </c>
      <c r="I20" s="27">
        <v>-174.06</v>
      </c>
      <c r="J20" s="17">
        <f t="shared" si="3"/>
        <v>-5.8020000000000004E-5</v>
      </c>
      <c r="K20" s="27">
        <v>0</v>
      </c>
      <c r="L20" s="27">
        <v>174.06</v>
      </c>
      <c r="M20" s="27">
        <v>-174.06</v>
      </c>
      <c r="N20" s="17">
        <f t="shared" si="4"/>
        <v>1</v>
      </c>
      <c r="O20" s="27">
        <v>0</v>
      </c>
      <c r="P20" s="18">
        <f t="shared" si="5"/>
        <v>-3000174.06</v>
      </c>
    </row>
    <row r="21" spans="1:16" x14ac:dyDescent="0.3">
      <c r="A21" s="25" t="s">
        <v>45</v>
      </c>
      <c r="B21" s="13" t="str">
        <f t="shared" si="9"/>
        <v>3</v>
      </c>
      <c r="C21" s="13" t="str">
        <f t="shared" si="10"/>
        <v>32</v>
      </c>
      <c r="D21" s="13" t="str">
        <f t="shared" si="11"/>
        <v>323</v>
      </c>
      <c r="E21" s="26" t="s">
        <v>46</v>
      </c>
      <c r="F21" s="27">
        <v>180000</v>
      </c>
      <c r="G21" s="27">
        <v>0</v>
      </c>
      <c r="H21" s="27">
        <v>180000</v>
      </c>
      <c r="I21" s="27">
        <v>-727.5</v>
      </c>
      <c r="J21" s="17">
        <f t="shared" si="3"/>
        <v>-4.0416666666666665E-3</v>
      </c>
      <c r="K21" s="27">
        <v>0</v>
      </c>
      <c r="L21" s="27">
        <v>727.5</v>
      </c>
      <c r="M21" s="27">
        <v>-727.5</v>
      </c>
      <c r="N21" s="17">
        <f t="shared" si="4"/>
        <v>1</v>
      </c>
      <c r="O21" s="27">
        <v>0</v>
      </c>
      <c r="P21" s="18">
        <f t="shared" si="5"/>
        <v>-180727.5</v>
      </c>
    </row>
    <row r="22" spans="1:16" x14ac:dyDescent="0.3">
      <c r="A22" s="25" t="s">
        <v>47</v>
      </c>
      <c r="B22" s="13" t="str">
        <f t="shared" si="9"/>
        <v>3</v>
      </c>
      <c r="C22" s="13" t="str">
        <f t="shared" si="10"/>
        <v>32</v>
      </c>
      <c r="D22" s="13" t="str">
        <f t="shared" si="11"/>
        <v>325</v>
      </c>
      <c r="E22" s="26" t="s">
        <v>48</v>
      </c>
      <c r="F22" s="27">
        <v>120000</v>
      </c>
      <c r="G22" s="27">
        <v>0</v>
      </c>
      <c r="H22" s="27">
        <v>120000</v>
      </c>
      <c r="I22" s="27">
        <v>-144.61000000000001</v>
      </c>
      <c r="J22" s="17">
        <f t="shared" si="3"/>
        <v>-1.2050833333333334E-3</v>
      </c>
      <c r="K22" s="27">
        <v>0</v>
      </c>
      <c r="L22" s="27">
        <v>144.61000000000001</v>
      </c>
      <c r="M22" s="27">
        <v>-144.61000000000001</v>
      </c>
      <c r="N22" s="17">
        <f t="shared" si="4"/>
        <v>1</v>
      </c>
      <c r="O22" s="27">
        <v>0</v>
      </c>
      <c r="P22" s="18">
        <f t="shared" si="5"/>
        <v>-120144.61</v>
      </c>
    </row>
    <row r="23" spans="1:16" x14ac:dyDescent="0.3">
      <c r="A23" s="25" t="s">
        <v>49</v>
      </c>
      <c r="B23" s="13" t="str">
        <f t="shared" si="9"/>
        <v>3</v>
      </c>
      <c r="C23" s="13" t="str">
        <f t="shared" si="10"/>
        <v>32</v>
      </c>
      <c r="D23" s="13" t="str">
        <f t="shared" si="11"/>
        <v>326</v>
      </c>
      <c r="E23" s="26" t="s">
        <v>50</v>
      </c>
      <c r="F23" s="27">
        <v>250000</v>
      </c>
      <c r="G23" s="27">
        <v>0</v>
      </c>
      <c r="H23" s="27">
        <v>250000</v>
      </c>
      <c r="I23" s="27">
        <v>0</v>
      </c>
      <c r="J23" s="17">
        <f t="shared" si="3"/>
        <v>0</v>
      </c>
      <c r="K23" s="27">
        <v>0</v>
      </c>
      <c r="L23" s="27">
        <v>0</v>
      </c>
      <c r="M23" s="27">
        <v>0</v>
      </c>
      <c r="N23" s="17" t="str">
        <f t="shared" si="4"/>
        <v xml:space="preserve"> </v>
      </c>
      <c r="O23" s="27">
        <v>0</v>
      </c>
      <c r="P23" s="18">
        <f t="shared" si="5"/>
        <v>-250000</v>
      </c>
    </row>
    <row r="24" spans="1:16" x14ac:dyDescent="0.3">
      <c r="A24" s="25" t="s">
        <v>51</v>
      </c>
      <c r="B24" s="13" t="str">
        <f t="shared" si="9"/>
        <v>3</v>
      </c>
      <c r="C24" s="13" t="str">
        <f t="shared" si="10"/>
        <v>32</v>
      </c>
      <c r="D24" s="13" t="str">
        <f t="shared" si="11"/>
        <v>329</v>
      </c>
      <c r="E24" s="26" t="s">
        <v>52</v>
      </c>
      <c r="F24" s="27">
        <v>10000</v>
      </c>
      <c r="G24" s="27">
        <v>0</v>
      </c>
      <c r="H24" s="27">
        <v>10000</v>
      </c>
      <c r="I24" s="27">
        <v>0</v>
      </c>
      <c r="J24" s="17">
        <f t="shared" si="3"/>
        <v>0</v>
      </c>
      <c r="K24" s="27">
        <v>0</v>
      </c>
      <c r="L24" s="27">
        <v>0</v>
      </c>
      <c r="M24" s="27">
        <v>0</v>
      </c>
      <c r="N24" s="17" t="str">
        <f t="shared" si="4"/>
        <v xml:space="preserve"> </v>
      </c>
      <c r="O24" s="27">
        <v>0</v>
      </c>
      <c r="P24" s="18">
        <f t="shared" si="5"/>
        <v>-10000</v>
      </c>
    </row>
    <row r="25" spans="1:16" x14ac:dyDescent="0.3">
      <c r="A25" s="25" t="s">
        <v>53</v>
      </c>
      <c r="B25" s="13" t="str">
        <f t="shared" si="0"/>
        <v>3</v>
      </c>
      <c r="C25" s="13" t="str">
        <f t="shared" si="1"/>
        <v>32</v>
      </c>
      <c r="D25" s="13" t="str">
        <f t="shared" si="2"/>
        <v>329</v>
      </c>
      <c r="E25" s="26" t="s">
        <v>54</v>
      </c>
      <c r="F25" s="27">
        <v>200000</v>
      </c>
      <c r="G25" s="27">
        <v>0</v>
      </c>
      <c r="H25" s="27">
        <v>200000</v>
      </c>
      <c r="I25" s="27">
        <v>0</v>
      </c>
      <c r="J25" s="17">
        <f t="shared" si="3"/>
        <v>0</v>
      </c>
      <c r="K25" s="27">
        <v>0</v>
      </c>
      <c r="L25" s="27">
        <v>0</v>
      </c>
      <c r="M25" s="27">
        <v>0</v>
      </c>
      <c r="N25" s="17" t="str">
        <f t="shared" si="4"/>
        <v xml:space="preserve"> </v>
      </c>
      <c r="O25" s="27">
        <v>0</v>
      </c>
      <c r="P25" s="18">
        <f t="shared" si="5"/>
        <v>-200000</v>
      </c>
    </row>
    <row r="26" spans="1:16" x14ac:dyDescent="0.3">
      <c r="A26" s="25" t="s">
        <v>55</v>
      </c>
      <c r="B26" s="13" t="str">
        <f t="shared" ref="B26:B89" si="12">LEFT(A26,1)</f>
        <v>3</v>
      </c>
      <c r="C26" s="13" t="str">
        <f t="shared" ref="C26:C89" si="13">LEFT(A26,2)</f>
        <v>32</v>
      </c>
      <c r="D26" s="13" t="str">
        <f t="shared" ref="D26:D89" si="14">LEFT(A26,3)</f>
        <v>329</v>
      </c>
      <c r="E26" s="26" t="s">
        <v>56</v>
      </c>
      <c r="F26" s="27">
        <v>10000</v>
      </c>
      <c r="G26" s="27">
        <v>0</v>
      </c>
      <c r="H26" s="27">
        <v>10000</v>
      </c>
      <c r="I26" s="27">
        <v>0</v>
      </c>
      <c r="J26" s="17">
        <f t="shared" si="3"/>
        <v>0</v>
      </c>
      <c r="K26" s="27">
        <v>0</v>
      </c>
      <c r="L26" s="27">
        <v>0</v>
      </c>
      <c r="M26" s="27">
        <v>0</v>
      </c>
      <c r="N26" s="17" t="str">
        <f t="shared" si="4"/>
        <v xml:space="preserve"> </v>
      </c>
      <c r="O26" s="27">
        <v>0</v>
      </c>
      <c r="P26" s="18">
        <f t="shared" si="5"/>
        <v>-10000</v>
      </c>
    </row>
    <row r="27" spans="1:16" x14ac:dyDescent="0.3">
      <c r="A27" s="25" t="s">
        <v>57</v>
      </c>
      <c r="B27" s="13" t="str">
        <f t="shared" si="12"/>
        <v>3</v>
      </c>
      <c r="C27" s="13" t="str">
        <f t="shared" si="13"/>
        <v>32</v>
      </c>
      <c r="D27" s="13" t="str">
        <f t="shared" si="14"/>
        <v>329</v>
      </c>
      <c r="E27" s="26" t="s">
        <v>248</v>
      </c>
      <c r="F27" s="27">
        <v>10000</v>
      </c>
      <c r="G27" s="27">
        <v>0</v>
      </c>
      <c r="H27" s="27">
        <v>10000</v>
      </c>
      <c r="I27" s="27">
        <v>0</v>
      </c>
      <c r="J27" s="17">
        <f t="shared" si="3"/>
        <v>0</v>
      </c>
      <c r="K27" s="27">
        <v>0</v>
      </c>
      <c r="L27" s="27">
        <v>0</v>
      </c>
      <c r="M27" s="27">
        <v>0</v>
      </c>
      <c r="N27" s="17" t="str">
        <f t="shared" si="4"/>
        <v xml:space="preserve"> </v>
      </c>
      <c r="O27" s="27">
        <v>0</v>
      </c>
      <c r="P27" s="18">
        <f t="shared" si="5"/>
        <v>-10000</v>
      </c>
    </row>
    <row r="28" spans="1:16" x14ac:dyDescent="0.3">
      <c r="A28" s="25" t="s">
        <v>58</v>
      </c>
      <c r="B28" s="13" t="str">
        <f t="shared" si="12"/>
        <v>3</v>
      </c>
      <c r="C28" s="13" t="str">
        <f t="shared" si="13"/>
        <v>32</v>
      </c>
      <c r="D28" s="13" t="str">
        <f t="shared" si="14"/>
        <v>329</v>
      </c>
      <c r="E28" s="26" t="s">
        <v>223</v>
      </c>
      <c r="F28" s="27">
        <v>5000</v>
      </c>
      <c r="G28" s="27">
        <v>0</v>
      </c>
      <c r="H28" s="27">
        <v>5000</v>
      </c>
      <c r="I28" s="27">
        <v>0</v>
      </c>
      <c r="J28" s="17">
        <f t="shared" si="3"/>
        <v>0</v>
      </c>
      <c r="K28" s="27">
        <v>0</v>
      </c>
      <c r="L28" s="27">
        <v>0</v>
      </c>
      <c r="M28" s="27">
        <v>0</v>
      </c>
      <c r="N28" s="17" t="str">
        <f t="shared" si="4"/>
        <v xml:space="preserve"> </v>
      </c>
      <c r="O28" s="27">
        <v>0</v>
      </c>
      <c r="P28" s="18">
        <f t="shared" si="5"/>
        <v>-5000</v>
      </c>
    </row>
    <row r="29" spans="1:16" x14ac:dyDescent="0.3">
      <c r="A29" s="25" t="s">
        <v>59</v>
      </c>
      <c r="B29" s="13" t="str">
        <f t="shared" si="12"/>
        <v>3</v>
      </c>
      <c r="C29" s="13" t="str">
        <f t="shared" si="13"/>
        <v>33</v>
      </c>
      <c r="D29" s="13" t="str">
        <f t="shared" si="14"/>
        <v>330</v>
      </c>
      <c r="E29" s="26" t="s">
        <v>60</v>
      </c>
      <c r="F29" s="27">
        <v>5000000</v>
      </c>
      <c r="G29" s="27">
        <v>0</v>
      </c>
      <c r="H29" s="27">
        <v>5000000</v>
      </c>
      <c r="I29" s="27">
        <v>0</v>
      </c>
      <c r="J29" s="17">
        <f t="shared" si="3"/>
        <v>0</v>
      </c>
      <c r="K29" s="27">
        <v>0</v>
      </c>
      <c r="L29" s="27">
        <v>0</v>
      </c>
      <c r="M29" s="27">
        <v>0</v>
      </c>
      <c r="N29" s="17" t="str">
        <f t="shared" si="4"/>
        <v xml:space="preserve"> </v>
      </c>
      <c r="O29" s="27">
        <v>0</v>
      </c>
      <c r="P29" s="18">
        <f t="shared" si="5"/>
        <v>-5000000</v>
      </c>
    </row>
    <row r="30" spans="1:16" x14ac:dyDescent="0.3">
      <c r="A30" s="25" t="s">
        <v>61</v>
      </c>
      <c r="B30" s="13" t="str">
        <f t="shared" si="12"/>
        <v>3</v>
      </c>
      <c r="C30" s="13" t="str">
        <f t="shared" si="13"/>
        <v>33</v>
      </c>
      <c r="D30" s="13" t="str">
        <f t="shared" si="14"/>
        <v>331</v>
      </c>
      <c r="E30" s="26" t="s">
        <v>62</v>
      </c>
      <c r="F30" s="27">
        <v>1600000</v>
      </c>
      <c r="G30" s="27">
        <v>0</v>
      </c>
      <c r="H30" s="27">
        <v>1600000</v>
      </c>
      <c r="I30" s="27">
        <v>0</v>
      </c>
      <c r="J30" s="17">
        <f t="shared" si="3"/>
        <v>0</v>
      </c>
      <c r="K30" s="27">
        <v>0</v>
      </c>
      <c r="L30" s="27">
        <v>0</v>
      </c>
      <c r="M30" s="27">
        <v>0</v>
      </c>
      <c r="N30" s="17" t="str">
        <f t="shared" si="4"/>
        <v xml:space="preserve"> </v>
      </c>
      <c r="O30" s="27">
        <v>0</v>
      </c>
      <c r="P30" s="18">
        <f t="shared" si="5"/>
        <v>-1600000</v>
      </c>
    </row>
    <row r="31" spans="1:16" x14ac:dyDescent="0.3">
      <c r="A31" s="25" t="s">
        <v>63</v>
      </c>
      <c r="B31" s="13" t="str">
        <f t="shared" si="12"/>
        <v>3</v>
      </c>
      <c r="C31" s="13" t="str">
        <f t="shared" si="13"/>
        <v>33</v>
      </c>
      <c r="D31" s="13" t="str">
        <f t="shared" si="14"/>
        <v>334</v>
      </c>
      <c r="E31" s="26" t="s">
        <v>196</v>
      </c>
      <c r="F31" s="27">
        <v>40000</v>
      </c>
      <c r="G31" s="27">
        <v>0</v>
      </c>
      <c r="H31" s="27">
        <v>40000</v>
      </c>
      <c r="I31" s="27">
        <v>0</v>
      </c>
      <c r="J31" s="17">
        <f t="shared" si="3"/>
        <v>0</v>
      </c>
      <c r="K31" s="27">
        <v>0</v>
      </c>
      <c r="L31" s="27">
        <v>0</v>
      </c>
      <c r="M31" s="27">
        <v>0</v>
      </c>
      <c r="N31" s="17" t="str">
        <f t="shared" si="4"/>
        <v xml:space="preserve"> </v>
      </c>
      <c r="O31" s="27">
        <v>0</v>
      </c>
      <c r="P31" s="18">
        <f t="shared" si="5"/>
        <v>-40000</v>
      </c>
    </row>
    <row r="32" spans="1:16" x14ac:dyDescent="0.3">
      <c r="A32" s="25" t="s">
        <v>64</v>
      </c>
      <c r="B32" s="13" t="str">
        <f t="shared" si="12"/>
        <v>3</v>
      </c>
      <c r="C32" s="13" t="str">
        <f t="shared" si="13"/>
        <v>33</v>
      </c>
      <c r="D32" s="13" t="str">
        <f t="shared" si="14"/>
        <v>335</v>
      </c>
      <c r="E32" s="26" t="s">
        <v>65</v>
      </c>
      <c r="F32" s="27">
        <v>950000</v>
      </c>
      <c r="G32" s="27">
        <v>0</v>
      </c>
      <c r="H32" s="27">
        <v>950000</v>
      </c>
      <c r="I32" s="27">
        <v>-2460.2399999999998</v>
      </c>
      <c r="J32" s="17">
        <f t="shared" si="3"/>
        <v>-2.5897263157894737E-3</v>
      </c>
      <c r="K32" s="27">
        <v>0</v>
      </c>
      <c r="L32" s="27">
        <v>2460.2399999999998</v>
      </c>
      <c r="M32" s="27">
        <v>-2460.2399999999998</v>
      </c>
      <c r="N32" s="17">
        <f t="shared" si="4"/>
        <v>1</v>
      </c>
      <c r="O32" s="27">
        <v>0</v>
      </c>
      <c r="P32" s="18">
        <f t="shared" si="5"/>
        <v>-952460.24</v>
      </c>
    </row>
    <row r="33" spans="1:16" x14ac:dyDescent="0.3">
      <c r="A33" s="25" t="s">
        <v>66</v>
      </c>
      <c r="B33" s="13" t="str">
        <f t="shared" si="12"/>
        <v>3</v>
      </c>
      <c r="C33" s="13" t="str">
        <f t="shared" si="13"/>
        <v>33</v>
      </c>
      <c r="D33" s="13" t="str">
        <f t="shared" si="14"/>
        <v>335</v>
      </c>
      <c r="E33" s="26" t="s">
        <v>67</v>
      </c>
      <c r="F33" s="27">
        <v>50000</v>
      </c>
      <c r="G33" s="27">
        <v>0</v>
      </c>
      <c r="H33" s="27">
        <v>50000</v>
      </c>
      <c r="I33" s="27">
        <v>0</v>
      </c>
      <c r="J33" s="17">
        <f t="shared" si="3"/>
        <v>0</v>
      </c>
      <c r="K33" s="27">
        <v>0</v>
      </c>
      <c r="L33" s="27">
        <v>0</v>
      </c>
      <c r="M33" s="27">
        <v>0</v>
      </c>
      <c r="N33" s="17" t="str">
        <f t="shared" si="4"/>
        <v xml:space="preserve"> </v>
      </c>
      <c r="O33" s="27">
        <v>0</v>
      </c>
      <c r="P33" s="18">
        <f t="shared" si="5"/>
        <v>-50000</v>
      </c>
    </row>
    <row r="34" spans="1:16" x14ac:dyDescent="0.3">
      <c r="A34" s="25" t="s">
        <v>68</v>
      </c>
      <c r="B34" s="13" t="str">
        <f t="shared" si="12"/>
        <v>3</v>
      </c>
      <c r="C34" s="13" t="str">
        <f t="shared" si="13"/>
        <v>33</v>
      </c>
      <c r="D34" s="13" t="str">
        <f t="shared" si="14"/>
        <v>335</v>
      </c>
      <c r="E34" s="26" t="s">
        <v>69</v>
      </c>
      <c r="F34" s="27">
        <v>400000</v>
      </c>
      <c r="G34" s="27">
        <v>0</v>
      </c>
      <c r="H34" s="27">
        <v>400000</v>
      </c>
      <c r="I34" s="27">
        <v>-4829.5</v>
      </c>
      <c r="J34" s="17">
        <f t="shared" si="3"/>
        <v>-1.2073749999999999E-2</v>
      </c>
      <c r="K34" s="27">
        <v>0</v>
      </c>
      <c r="L34" s="27">
        <v>4829.5</v>
      </c>
      <c r="M34" s="27">
        <v>-4829.5</v>
      </c>
      <c r="N34" s="17">
        <f t="shared" si="4"/>
        <v>1</v>
      </c>
      <c r="O34" s="27">
        <v>0</v>
      </c>
      <c r="P34" s="18">
        <f t="shared" si="5"/>
        <v>-404829.5</v>
      </c>
    </row>
    <row r="35" spans="1:16" x14ac:dyDescent="0.3">
      <c r="A35" s="25" t="s">
        <v>70</v>
      </c>
      <c r="B35" s="13" t="str">
        <f t="shared" si="12"/>
        <v>3</v>
      </c>
      <c r="C35" s="13" t="str">
        <f t="shared" si="13"/>
        <v>33</v>
      </c>
      <c r="D35" s="13" t="str">
        <f t="shared" si="14"/>
        <v>335</v>
      </c>
      <c r="E35" s="26" t="s">
        <v>71</v>
      </c>
      <c r="F35" s="27">
        <v>4500000</v>
      </c>
      <c r="G35" s="27">
        <v>0</v>
      </c>
      <c r="H35" s="27">
        <v>4500000</v>
      </c>
      <c r="I35" s="27">
        <v>0</v>
      </c>
      <c r="J35" s="17">
        <f t="shared" si="3"/>
        <v>0</v>
      </c>
      <c r="K35" s="27">
        <v>0</v>
      </c>
      <c r="L35" s="27">
        <v>0</v>
      </c>
      <c r="M35" s="27">
        <v>0</v>
      </c>
      <c r="N35" s="17" t="str">
        <f t="shared" si="4"/>
        <v xml:space="preserve"> </v>
      </c>
      <c r="O35" s="27">
        <v>0</v>
      </c>
      <c r="P35" s="18">
        <f t="shared" si="5"/>
        <v>-4500000</v>
      </c>
    </row>
    <row r="36" spans="1:16" x14ac:dyDescent="0.3">
      <c r="A36" s="25" t="s">
        <v>72</v>
      </c>
      <c r="B36" s="13" t="str">
        <f t="shared" si="12"/>
        <v>3</v>
      </c>
      <c r="C36" s="13" t="str">
        <f t="shared" si="13"/>
        <v>33</v>
      </c>
      <c r="D36" s="13" t="str">
        <f t="shared" si="14"/>
        <v>335</v>
      </c>
      <c r="E36" s="26" t="s">
        <v>73</v>
      </c>
      <c r="F36" s="27">
        <v>300000</v>
      </c>
      <c r="G36" s="27">
        <v>0</v>
      </c>
      <c r="H36" s="27">
        <v>300000</v>
      </c>
      <c r="I36" s="27">
        <v>-403</v>
      </c>
      <c r="J36" s="17">
        <f t="shared" si="3"/>
        <v>-1.3433333333333333E-3</v>
      </c>
      <c r="K36" s="27">
        <v>0</v>
      </c>
      <c r="L36" s="27">
        <v>403</v>
      </c>
      <c r="M36" s="27">
        <v>-403</v>
      </c>
      <c r="N36" s="17">
        <f t="shared" si="4"/>
        <v>1</v>
      </c>
      <c r="O36" s="27">
        <v>0</v>
      </c>
      <c r="P36" s="18">
        <f t="shared" si="5"/>
        <v>-300403</v>
      </c>
    </row>
    <row r="37" spans="1:16" x14ac:dyDescent="0.3">
      <c r="A37" s="25" t="s">
        <v>74</v>
      </c>
      <c r="B37" s="13" t="str">
        <f t="shared" si="12"/>
        <v>3</v>
      </c>
      <c r="C37" s="13" t="str">
        <f t="shared" si="13"/>
        <v>33</v>
      </c>
      <c r="D37" s="13" t="str">
        <f t="shared" si="14"/>
        <v>338</v>
      </c>
      <c r="E37" s="26" t="s">
        <v>75</v>
      </c>
      <c r="F37" s="27">
        <v>750000</v>
      </c>
      <c r="G37" s="27">
        <v>0</v>
      </c>
      <c r="H37" s="27">
        <v>750000</v>
      </c>
      <c r="I37" s="27">
        <v>0</v>
      </c>
      <c r="J37" s="17">
        <f t="shared" si="3"/>
        <v>0</v>
      </c>
      <c r="K37" s="27">
        <v>0</v>
      </c>
      <c r="L37" s="27">
        <v>0</v>
      </c>
      <c r="M37" s="27">
        <v>0</v>
      </c>
      <c r="N37" s="17" t="str">
        <f t="shared" si="4"/>
        <v xml:space="preserve"> </v>
      </c>
      <c r="O37" s="27">
        <v>0</v>
      </c>
      <c r="P37" s="18">
        <f t="shared" si="5"/>
        <v>-750000</v>
      </c>
    </row>
    <row r="38" spans="1:16" x14ac:dyDescent="0.3">
      <c r="A38" s="25" t="s">
        <v>76</v>
      </c>
      <c r="B38" s="13" t="str">
        <f t="shared" si="12"/>
        <v>3</v>
      </c>
      <c r="C38" s="13" t="str">
        <f t="shared" si="13"/>
        <v>34</v>
      </c>
      <c r="D38" s="13" t="str">
        <f t="shared" si="14"/>
        <v>342</v>
      </c>
      <c r="E38" s="26" t="s">
        <v>77</v>
      </c>
      <c r="F38" s="27">
        <v>98355</v>
      </c>
      <c r="G38" s="27">
        <v>0</v>
      </c>
      <c r="H38" s="27">
        <v>98355</v>
      </c>
      <c r="I38" s="27">
        <v>0</v>
      </c>
      <c r="J38" s="17">
        <f t="shared" si="3"/>
        <v>0</v>
      </c>
      <c r="K38" s="27">
        <v>0</v>
      </c>
      <c r="L38" s="27">
        <v>0</v>
      </c>
      <c r="M38" s="27">
        <v>0</v>
      </c>
      <c r="N38" s="17" t="str">
        <f t="shared" si="4"/>
        <v xml:space="preserve"> </v>
      </c>
      <c r="O38" s="27">
        <v>0</v>
      </c>
      <c r="P38" s="18">
        <f t="shared" si="5"/>
        <v>-98355</v>
      </c>
    </row>
    <row r="39" spans="1:16" x14ac:dyDescent="0.3">
      <c r="A39" s="25" t="s">
        <v>78</v>
      </c>
      <c r="B39" s="13" t="str">
        <f t="shared" si="12"/>
        <v>3</v>
      </c>
      <c r="C39" s="13" t="str">
        <f t="shared" si="13"/>
        <v>34</v>
      </c>
      <c r="D39" s="13" t="str">
        <f t="shared" si="14"/>
        <v>342</v>
      </c>
      <c r="E39" s="26" t="s">
        <v>79</v>
      </c>
      <c r="F39" s="27">
        <v>1138070</v>
      </c>
      <c r="G39" s="27">
        <v>0</v>
      </c>
      <c r="H39" s="27">
        <v>1138070</v>
      </c>
      <c r="I39" s="27">
        <v>0</v>
      </c>
      <c r="J39" s="17">
        <f t="shared" si="3"/>
        <v>0</v>
      </c>
      <c r="K39" s="27">
        <v>0</v>
      </c>
      <c r="L39" s="27">
        <v>0</v>
      </c>
      <c r="M39" s="27">
        <v>0</v>
      </c>
      <c r="N39" s="17" t="str">
        <f t="shared" si="4"/>
        <v xml:space="preserve"> </v>
      </c>
      <c r="O39" s="27">
        <v>0</v>
      </c>
      <c r="P39" s="18">
        <f t="shared" si="5"/>
        <v>-1138070</v>
      </c>
    </row>
    <row r="40" spans="1:16" x14ac:dyDescent="0.3">
      <c r="A40" s="25" t="s">
        <v>80</v>
      </c>
      <c r="B40" s="13" t="str">
        <f t="shared" si="12"/>
        <v>3</v>
      </c>
      <c r="C40" s="13" t="str">
        <f t="shared" si="13"/>
        <v>34</v>
      </c>
      <c r="D40" s="13" t="str">
        <f t="shared" si="14"/>
        <v>349</v>
      </c>
      <c r="E40" s="26" t="s">
        <v>81</v>
      </c>
      <c r="F40" s="27">
        <v>10000</v>
      </c>
      <c r="G40" s="27">
        <v>0</v>
      </c>
      <c r="H40" s="27">
        <v>10000</v>
      </c>
      <c r="I40" s="27">
        <v>-18</v>
      </c>
      <c r="J40" s="17">
        <f t="shared" si="3"/>
        <v>-1.8E-3</v>
      </c>
      <c r="K40" s="27">
        <v>0</v>
      </c>
      <c r="L40" s="27">
        <v>18</v>
      </c>
      <c r="M40" s="27">
        <v>-18</v>
      </c>
      <c r="N40" s="17">
        <f t="shared" si="4"/>
        <v>1</v>
      </c>
      <c r="O40" s="27">
        <v>0</v>
      </c>
      <c r="P40" s="18">
        <f t="shared" si="5"/>
        <v>-10018</v>
      </c>
    </row>
    <row r="41" spans="1:16" x14ac:dyDescent="0.3">
      <c r="A41" s="25" t="s">
        <v>82</v>
      </c>
      <c r="B41" s="13" t="str">
        <f t="shared" si="12"/>
        <v>3</v>
      </c>
      <c r="C41" s="13" t="str">
        <f t="shared" si="13"/>
        <v>34</v>
      </c>
      <c r="D41" s="13" t="str">
        <f t="shared" si="14"/>
        <v>349</v>
      </c>
      <c r="E41" s="26" t="s">
        <v>83</v>
      </c>
      <c r="F41" s="27">
        <v>20000</v>
      </c>
      <c r="G41" s="27">
        <v>0</v>
      </c>
      <c r="H41" s="27">
        <v>20000</v>
      </c>
      <c r="I41" s="27">
        <v>651.22</v>
      </c>
      <c r="J41" s="17">
        <f t="shared" si="3"/>
        <v>3.2561E-2</v>
      </c>
      <c r="K41" s="27">
        <v>100.17</v>
      </c>
      <c r="L41" s="27">
        <v>0</v>
      </c>
      <c r="M41" s="27">
        <v>100.17</v>
      </c>
      <c r="N41" s="17">
        <f t="shared" si="4"/>
        <v>0.15381898590338133</v>
      </c>
      <c r="O41" s="27">
        <v>551.04999999999995</v>
      </c>
      <c r="P41" s="18">
        <f t="shared" si="5"/>
        <v>-19348.78</v>
      </c>
    </row>
    <row r="42" spans="1:16" x14ac:dyDescent="0.3">
      <c r="A42" s="25" t="s">
        <v>84</v>
      </c>
      <c r="B42" s="13" t="str">
        <f t="shared" si="12"/>
        <v>3</v>
      </c>
      <c r="C42" s="13" t="str">
        <f t="shared" si="13"/>
        <v>34</v>
      </c>
      <c r="D42" s="13" t="str">
        <f t="shared" si="14"/>
        <v>349</v>
      </c>
      <c r="E42" s="26" t="s">
        <v>85</v>
      </c>
      <c r="F42" s="27">
        <v>10000</v>
      </c>
      <c r="G42" s="27">
        <v>0</v>
      </c>
      <c r="H42" s="27">
        <v>10000</v>
      </c>
      <c r="I42" s="27">
        <v>0</v>
      </c>
      <c r="J42" s="17">
        <f t="shared" si="3"/>
        <v>0</v>
      </c>
      <c r="K42" s="27">
        <v>0</v>
      </c>
      <c r="L42" s="27">
        <v>0</v>
      </c>
      <c r="M42" s="27">
        <v>0</v>
      </c>
      <c r="N42" s="17" t="str">
        <f t="shared" si="4"/>
        <v xml:space="preserve"> </v>
      </c>
      <c r="O42" s="27">
        <v>0</v>
      </c>
      <c r="P42" s="18">
        <f t="shared" si="5"/>
        <v>-10000</v>
      </c>
    </row>
    <row r="43" spans="1:16" x14ac:dyDescent="0.3">
      <c r="A43" s="25" t="s">
        <v>219</v>
      </c>
      <c r="B43" s="13" t="str">
        <f t="shared" si="12"/>
        <v>3</v>
      </c>
      <c r="C43" s="13" t="str">
        <f t="shared" si="13"/>
        <v>34</v>
      </c>
      <c r="D43" s="13" t="str">
        <f t="shared" si="14"/>
        <v>349</v>
      </c>
      <c r="E43" s="26" t="s">
        <v>224</v>
      </c>
      <c r="F43" s="27">
        <v>1955000</v>
      </c>
      <c r="G43" s="27">
        <v>0</v>
      </c>
      <c r="H43" s="27">
        <v>1955000</v>
      </c>
      <c r="I43" s="27">
        <v>13592.31</v>
      </c>
      <c r="J43" s="17">
        <f t="shared" si="3"/>
        <v>6.9525882352941175E-3</v>
      </c>
      <c r="K43" s="27">
        <v>13592.31</v>
      </c>
      <c r="L43" s="27">
        <v>0</v>
      </c>
      <c r="M43" s="27">
        <v>13592.31</v>
      </c>
      <c r="N43" s="17">
        <f t="shared" si="4"/>
        <v>1</v>
      </c>
      <c r="O43" s="27">
        <v>0</v>
      </c>
      <c r="P43" s="18">
        <f t="shared" si="5"/>
        <v>-1941407.69</v>
      </c>
    </row>
    <row r="44" spans="1:16" x14ac:dyDescent="0.3">
      <c r="A44" s="25" t="s">
        <v>220</v>
      </c>
      <c r="B44" s="13" t="str">
        <f t="shared" si="12"/>
        <v>3</v>
      </c>
      <c r="C44" s="13" t="str">
        <f t="shared" si="13"/>
        <v>34</v>
      </c>
      <c r="D44" s="13" t="str">
        <f t="shared" si="14"/>
        <v>349</v>
      </c>
      <c r="E44" s="26" t="s">
        <v>225</v>
      </c>
      <c r="F44" s="27">
        <v>292295</v>
      </c>
      <c r="G44" s="27">
        <v>0</v>
      </c>
      <c r="H44" s="27">
        <v>292295</v>
      </c>
      <c r="I44" s="27">
        <v>0</v>
      </c>
      <c r="J44" s="17">
        <f t="shared" si="3"/>
        <v>0</v>
      </c>
      <c r="K44" s="27">
        <v>0</v>
      </c>
      <c r="L44" s="27">
        <v>0</v>
      </c>
      <c r="M44" s="27">
        <v>0</v>
      </c>
      <c r="N44" s="17" t="str">
        <f t="shared" si="4"/>
        <v xml:space="preserve"> </v>
      </c>
      <c r="O44" s="27">
        <v>0</v>
      </c>
      <c r="P44" s="18">
        <f t="shared" si="5"/>
        <v>-292295</v>
      </c>
    </row>
    <row r="45" spans="1:16" x14ac:dyDescent="0.3">
      <c r="A45" s="25" t="s">
        <v>221</v>
      </c>
      <c r="B45" s="13" t="str">
        <f t="shared" si="12"/>
        <v>3</v>
      </c>
      <c r="C45" s="13" t="str">
        <f t="shared" si="13"/>
        <v>34</v>
      </c>
      <c r="D45" s="13" t="str">
        <f t="shared" si="14"/>
        <v>349</v>
      </c>
      <c r="E45" s="26" t="s">
        <v>226</v>
      </c>
      <c r="F45" s="27">
        <v>180000</v>
      </c>
      <c r="G45" s="27">
        <v>0</v>
      </c>
      <c r="H45" s="27">
        <v>180000</v>
      </c>
      <c r="I45" s="27">
        <v>0</v>
      </c>
      <c r="J45" s="17">
        <f t="shared" si="3"/>
        <v>0</v>
      </c>
      <c r="K45" s="27">
        <v>0</v>
      </c>
      <c r="L45" s="27">
        <v>0</v>
      </c>
      <c r="M45" s="27">
        <v>0</v>
      </c>
      <c r="N45" s="17" t="str">
        <f t="shared" si="4"/>
        <v xml:space="preserve"> </v>
      </c>
      <c r="O45" s="27">
        <v>0</v>
      </c>
      <c r="P45" s="18">
        <f t="shared" si="5"/>
        <v>-180000</v>
      </c>
    </row>
    <row r="46" spans="1:16" x14ac:dyDescent="0.3">
      <c r="A46" s="25" t="s">
        <v>249</v>
      </c>
      <c r="B46" s="13" t="str">
        <f t="shared" si="12"/>
        <v>3</v>
      </c>
      <c r="C46" s="13" t="str">
        <f t="shared" si="13"/>
        <v>34</v>
      </c>
      <c r="D46" s="13" t="str">
        <f t="shared" si="14"/>
        <v>349</v>
      </c>
      <c r="E46" s="26" t="s">
        <v>250</v>
      </c>
      <c r="F46" s="27">
        <v>173500</v>
      </c>
      <c r="G46" s="27">
        <v>0</v>
      </c>
      <c r="H46" s="27">
        <v>173500</v>
      </c>
      <c r="I46" s="27">
        <v>0</v>
      </c>
      <c r="J46" s="17">
        <f t="shared" si="3"/>
        <v>0</v>
      </c>
      <c r="K46" s="27">
        <v>0</v>
      </c>
      <c r="L46" s="27">
        <v>0</v>
      </c>
      <c r="M46" s="27">
        <v>0</v>
      </c>
      <c r="N46" s="17" t="str">
        <f t="shared" si="4"/>
        <v xml:space="preserve"> </v>
      </c>
      <c r="O46" s="27">
        <v>0</v>
      </c>
      <c r="P46" s="18">
        <f t="shared" si="5"/>
        <v>-173500</v>
      </c>
    </row>
    <row r="47" spans="1:16" x14ac:dyDescent="0.3">
      <c r="A47" s="25" t="s">
        <v>86</v>
      </c>
      <c r="B47" s="13" t="str">
        <f t="shared" si="12"/>
        <v>3</v>
      </c>
      <c r="C47" s="13" t="str">
        <f t="shared" si="13"/>
        <v>35</v>
      </c>
      <c r="D47" s="13" t="str">
        <f t="shared" si="14"/>
        <v>351</v>
      </c>
      <c r="E47" s="26" t="s">
        <v>87</v>
      </c>
      <c r="F47" s="27">
        <v>1250000</v>
      </c>
      <c r="G47" s="27">
        <v>0</v>
      </c>
      <c r="H47" s="27">
        <v>1250000</v>
      </c>
      <c r="I47" s="27">
        <v>0</v>
      </c>
      <c r="J47" s="17">
        <f t="shared" si="3"/>
        <v>0</v>
      </c>
      <c r="K47" s="27">
        <v>0</v>
      </c>
      <c r="L47" s="27">
        <v>0</v>
      </c>
      <c r="M47" s="27">
        <v>0</v>
      </c>
      <c r="N47" s="17" t="str">
        <f t="shared" si="4"/>
        <v xml:space="preserve"> </v>
      </c>
      <c r="O47" s="27">
        <v>0</v>
      </c>
      <c r="P47" s="18">
        <f t="shared" si="5"/>
        <v>-1250000</v>
      </c>
    </row>
    <row r="48" spans="1:16" x14ac:dyDescent="0.3">
      <c r="A48" s="25" t="s">
        <v>88</v>
      </c>
      <c r="B48" s="13" t="str">
        <f t="shared" si="12"/>
        <v>3</v>
      </c>
      <c r="C48" s="13" t="str">
        <f t="shared" si="13"/>
        <v>36</v>
      </c>
      <c r="D48" s="13" t="str">
        <f t="shared" si="14"/>
        <v>360</v>
      </c>
      <c r="E48" s="26" t="s">
        <v>89</v>
      </c>
      <c r="F48" s="27">
        <v>230000</v>
      </c>
      <c r="G48" s="27">
        <v>0</v>
      </c>
      <c r="H48" s="27">
        <v>230000</v>
      </c>
      <c r="I48" s="27">
        <v>17253.93</v>
      </c>
      <c r="J48" s="17">
        <f t="shared" si="3"/>
        <v>7.5017086956521734E-2</v>
      </c>
      <c r="K48" s="27">
        <v>0</v>
      </c>
      <c r="L48" s="27">
        <v>0</v>
      </c>
      <c r="M48" s="27">
        <v>0</v>
      </c>
      <c r="N48" s="17">
        <f t="shared" si="4"/>
        <v>0</v>
      </c>
      <c r="O48" s="27">
        <v>17253.93</v>
      </c>
      <c r="P48" s="18">
        <f t="shared" si="5"/>
        <v>-212746.07</v>
      </c>
    </row>
    <row r="49" spans="1:16" x14ac:dyDescent="0.3">
      <c r="A49" s="25" t="s">
        <v>90</v>
      </c>
      <c r="B49" s="13" t="str">
        <f t="shared" si="12"/>
        <v>3</v>
      </c>
      <c r="C49" s="13" t="str">
        <f t="shared" si="13"/>
        <v>36</v>
      </c>
      <c r="D49" s="13" t="str">
        <f t="shared" si="14"/>
        <v>360</v>
      </c>
      <c r="E49" s="26" t="s">
        <v>91</v>
      </c>
      <c r="F49" s="27">
        <v>42220</v>
      </c>
      <c r="G49" s="27">
        <v>0</v>
      </c>
      <c r="H49" s="27">
        <v>42220</v>
      </c>
      <c r="I49" s="27">
        <v>0</v>
      </c>
      <c r="J49" s="17">
        <f t="shared" si="3"/>
        <v>0</v>
      </c>
      <c r="K49" s="27">
        <v>0</v>
      </c>
      <c r="L49" s="27">
        <v>0</v>
      </c>
      <c r="M49" s="27">
        <v>0</v>
      </c>
      <c r="N49" s="17" t="str">
        <f t="shared" si="4"/>
        <v xml:space="preserve"> </v>
      </c>
      <c r="O49" s="27">
        <v>0</v>
      </c>
      <c r="P49" s="18">
        <f t="shared" si="5"/>
        <v>-42220</v>
      </c>
    </row>
    <row r="50" spans="1:16" x14ac:dyDescent="0.3">
      <c r="A50" s="25" t="s">
        <v>92</v>
      </c>
      <c r="B50" s="13" t="str">
        <f t="shared" si="12"/>
        <v>3</v>
      </c>
      <c r="C50" s="13" t="str">
        <f t="shared" si="13"/>
        <v>36</v>
      </c>
      <c r="D50" s="13" t="str">
        <f t="shared" si="14"/>
        <v>360</v>
      </c>
      <c r="E50" s="26" t="s">
        <v>93</v>
      </c>
      <c r="F50" s="27">
        <v>11000</v>
      </c>
      <c r="G50" s="27">
        <v>0</v>
      </c>
      <c r="H50" s="27">
        <v>11000</v>
      </c>
      <c r="I50" s="27">
        <v>0</v>
      </c>
      <c r="J50" s="17">
        <f t="shared" si="3"/>
        <v>0</v>
      </c>
      <c r="K50" s="27">
        <v>0</v>
      </c>
      <c r="L50" s="27">
        <v>0</v>
      </c>
      <c r="M50" s="27">
        <v>0</v>
      </c>
      <c r="N50" s="17" t="str">
        <f t="shared" si="4"/>
        <v xml:space="preserve"> </v>
      </c>
      <c r="O50" s="27">
        <v>0</v>
      </c>
      <c r="P50" s="18">
        <f t="shared" si="5"/>
        <v>-11000</v>
      </c>
    </row>
    <row r="51" spans="1:16" x14ac:dyDescent="0.3">
      <c r="A51" s="25" t="s">
        <v>94</v>
      </c>
      <c r="B51" s="13" t="str">
        <f t="shared" si="12"/>
        <v>3</v>
      </c>
      <c r="C51" s="13" t="str">
        <f t="shared" si="13"/>
        <v>36</v>
      </c>
      <c r="D51" s="13" t="str">
        <f t="shared" si="14"/>
        <v>360</v>
      </c>
      <c r="E51" s="26" t="s">
        <v>95</v>
      </c>
      <c r="F51" s="27">
        <v>153800</v>
      </c>
      <c r="G51" s="27">
        <v>0</v>
      </c>
      <c r="H51" s="27">
        <v>153800</v>
      </c>
      <c r="I51" s="27">
        <v>11980.3</v>
      </c>
      <c r="J51" s="17">
        <f t="shared" si="3"/>
        <v>7.7895318595578675E-2</v>
      </c>
      <c r="K51" s="27">
        <v>0</v>
      </c>
      <c r="L51" s="27">
        <v>0</v>
      </c>
      <c r="M51" s="27">
        <v>0</v>
      </c>
      <c r="N51" s="17">
        <f t="shared" si="4"/>
        <v>0</v>
      </c>
      <c r="O51" s="27">
        <v>11980.3</v>
      </c>
      <c r="P51" s="18">
        <f t="shared" si="5"/>
        <v>-141819.70000000001</v>
      </c>
    </row>
    <row r="52" spans="1:16" x14ac:dyDescent="0.3">
      <c r="A52" s="25" t="s">
        <v>96</v>
      </c>
      <c r="B52" s="13" t="str">
        <f t="shared" si="12"/>
        <v>3</v>
      </c>
      <c r="C52" s="13" t="str">
        <f t="shared" si="13"/>
        <v>36</v>
      </c>
      <c r="D52" s="13" t="str">
        <f t="shared" si="14"/>
        <v>360</v>
      </c>
      <c r="E52" s="26" t="s">
        <v>97</v>
      </c>
      <c r="F52" s="27">
        <v>1150000</v>
      </c>
      <c r="G52" s="27">
        <v>0</v>
      </c>
      <c r="H52" s="27">
        <v>1150000</v>
      </c>
      <c r="I52" s="27">
        <v>0</v>
      </c>
      <c r="J52" s="17">
        <f t="shared" si="3"/>
        <v>0</v>
      </c>
      <c r="K52" s="27">
        <v>0</v>
      </c>
      <c r="L52" s="27">
        <v>0</v>
      </c>
      <c r="M52" s="27">
        <v>0</v>
      </c>
      <c r="N52" s="17" t="str">
        <f t="shared" si="4"/>
        <v xml:space="preserve"> </v>
      </c>
      <c r="O52" s="27">
        <v>0</v>
      </c>
      <c r="P52" s="18">
        <f t="shared" si="5"/>
        <v>-1150000</v>
      </c>
    </row>
    <row r="53" spans="1:16" x14ac:dyDescent="0.3">
      <c r="A53" s="25" t="s">
        <v>98</v>
      </c>
      <c r="B53" s="13" t="str">
        <f t="shared" si="12"/>
        <v>3</v>
      </c>
      <c r="C53" s="13" t="str">
        <f t="shared" si="13"/>
        <v>38</v>
      </c>
      <c r="D53" s="13" t="str">
        <f t="shared" si="14"/>
        <v>389</v>
      </c>
      <c r="E53" s="26" t="s">
        <v>99</v>
      </c>
      <c r="F53" s="27">
        <v>300000</v>
      </c>
      <c r="G53" s="27">
        <v>0</v>
      </c>
      <c r="H53" s="27">
        <v>300000</v>
      </c>
      <c r="I53" s="27">
        <v>39328.36</v>
      </c>
      <c r="J53" s="17">
        <f t="shared" si="3"/>
        <v>0.13109453333333335</v>
      </c>
      <c r="K53" s="27">
        <v>39328.36</v>
      </c>
      <c r="L53" s="27">
        <v>0</v>
      </c>
      <c r="M53" s="27">
        <v>39328.36</v>
      </c>
      <c r="N53" s="17">
        <f t="shared" si="4"/>
        <v>1</v>
      </c>
      <c r="O53" s="27">
        <v>0</v>
      </c>
      <c r="P53" s="18">
        <f t="shared" si="5"/>
        <v>-260671.64</v>
      </c>
    </row>
    <row r="54" spans="1:16" x14ac:dyDescent="0.3">
      <c r="A54" s="25" t="s">
        <v>100</v>
      </c>
      <c r="B54" s="13" t="str">
        <f t="shared" si="12"/>
        <v>3</v>
      </c>
      <c r="C54" s="13" t="str">
        <f t="shared" si="13"/>
        <v>39</v>
      </c>
      <c r="D54" s="13" t="str">
        <f t="shared" si="14"/>
        <v>391</v>
      </c>
      <c r="E54" s="26" t="s">
        <v>206</v>
      </c>
      <c r="F54" s="27">
        <v>100000</v>
      </c>
      <c r="G54" s="27">
        <v>0</v>
      </c>
      <c r="H54" s="27">
        <v>100000</v>
      </c>
      <c r="I54" s="27">
        <v>0</v>
      </c>
      <c r="J54" s="17">
        <f t="shared" si="3"/>
        <v>0</v>
      </c>
      <c r="K54" s="27">
        <v>0</v>
      </c>
      <c r="L54" s="27">
        <v>0</v>
      </c>
      <c r="M54" s="27">
        <v>0</v>
      </c>
      <c r="N54" s="17" t="str">
        <f t="shared" si="4"/>
        <v xml:space="preserve"> </v>
      </c>
      <c r="O54" s="27">
        <v>0</v>
      </c>
      <c r="P54" s="18">
        <f t="shared" si="5"/>
        <v>-100000</v>
      </c>
    </row>
    <row r="55" spans="1:16" x14ac:dyDescent="0.3">
      <c r="A55" s="25" t="s">
        <v>190</v>
      </c>
      <c r="B55" s="13" t="str">
        <f t="shared" si="12"/>
        <v>3</v>
      </c>
      <c r="C55" s="13" t="str">
        <f t="shared" si="13"/>
        <v>39</v>
      </c>
      <c r="D55" s="13" t="str">
        <f t="shared" si="14"/>
        <v>391</v>
      </c>
      <c r="E55" s="26" t="s">
        <v>207</v>
      </c>
      <c r="F55" s="27">
        <v>50000</v>
      </c>
      <c r="G55" s="27">
        <v>0</v>
      </c>
      <c r="H55" s="27">
        <v>50000</v>
      </c>
      <c r="I55" s="27">
        <v>0</v>
      </c>
      <c r="J55" s="17">
        <f t="shared" si="3"/>
        <v>0</v>
      </c>
      <c r="K55" s="27">
        <v>0</v>
      </c>
      <c r="L55" s="27">
        <v>0</v>
      </c>
      <c r="M55" s="27">
        <v>0</v>
      </c>
      <c r="N55" s="17" t="str">
        <f t="shared" si="4"/>
        <v xml:space="preserve"> </v>
      </c>
      <c r="O55" s="27">
        <v>0</v>
      </c>
      <c r="P55" s="18">
        <f t="shared" si="5"/>
        <v>-50000</v>
      </c>
    </row>
    <row r="56" spans="1:16" x14ac:dyDescent="0.3">
      <c r="A56" s="25" t="s">
        <v>191</v>
      </c>
      <c r="B56" s="13" t="str">
        <f t="shared" si="12"/>
        <v>3</v>
      </c>
      <c r="C56" s="13" t="str">
        <f t="shared" si="13"/>
        <v>39</v>
      </c>
      <c r="D56" s="13" t="str">
        <f t="shared" si="14"/>
        <v>391</v>
      </c>
      <c r="E56" s="26" t="s">
        <v>208</v>
      </c>
      <c r="F56" s="27">
        <v>75000</v>
      </c>
      <c r="G56" s="27">
        <v>0</v>
      </c>
      <c r="H56" s="27">
        <v>75000</v>
      </c>
      <c r="I56" s="27">
        <v>0</v>
      </c>
      <c r="J56" s="17">
        <f t="shared" si="3"/>
        <v>0</v>
      </c>
      <c r="K56" s="27">
        <v>0</v>
      </c>
      <c r="L56" s="27">
        <v>0</v>
      </c>
      <c r="M56" s="27">
        <v>0</v>
      </c>
      <c r="N56" s="17" t="str">
        <f t="shared" si="4"/>
        <v xml:space="preserve"> </v>
      </c>
      <c r="O56" s="27">
        <v>0</v>
      </c>
      <c r="P56" s="18">
        <f t="shared" si="5"/>
        <v>-75000</v>
      </c>
    </row>
    <row r="57" spans="1:16" x14ac:dyDescent="0.3">
      <c r="A57" s="25" t="s">
        <v>192</v>
      </c>
      <c r="B57" s="13" t="str">
        <f t="shared" si="12"/>
        <v>3</v>
      </c>
      <c r="C57" s="13" t="str">
        <f t="shared" si="13"/>
        <v>39</v>
      </c>
      <c r="D57" s="13" t="str">
        <f t="shared" si="14"/>
        <v>391</v>
      </c>
      <c r="E57" s="26" t="s">
        <v>209</v>
      </c>
      <c r="F57" s="27">
        <v>60000</v>
      </c>
      <c r="G57" s="27">
        <v>0</v>
      </c>
      <c r="H57" s="27">
        <v>60000</v>
      </c>
      <c r="I57" s="27">
        <v>0</v>
      </c>
      <c r="J57" s="17">
        <f t="shared" si="3"/>
        <v>0</v>
      </c>
      <c r="K57" s="27">
        <v>0</v>
      </c>
      <c r="L57" s="27">
        <v>0</v>
      </c>
      <c r="M57" s="27">
        <v>0</v>
      </c>
      <c r="N57" s="17" t="str">
        <f t="shared" si="4"/>
        <v xml:space="preserve"> </v>
      </c>
      <c r="O57" s="27">
        <v>0</v>
      </c>
      <c r="P57" s="18">
        <f t="shared" si="5"/>
        <v>-60000</v>
      </c>
    </row>
    <row r="58" spans="1:16" x14ac:dyDescent="0.3">
      <c r="A58" s="25" t="s">
        <v>101</v>
      </c>
      <c r="B58" s="13" t="str">
        <f t="shared" si="12"/>
        <v>3</v>
      </c>
      <c r="C58" s="13" t="str">
        <f t="shared" si="13"/>
        <v>39</v>
      </c>
      <c r="D58" s="13" t="str">
        <f t="shared" si="14"/>
        <v>391</v>
      </c>
      <c r="E58" s="26" t="s">
        <v>102</v>
      </c>
      <c r="F58" s="27">
        <v>150000</v>
      </c>
      <c r="G58" s="27">
        <v>0</v>
      </c>
      <c r="H58" s="27">
        <v>150000</v>
      </c>
      <c r="I58" s="27">
        <v>0</v>
      </c>
      <c r="J58" s="17">
        <f t="shared" si="3"/>
        <v>0</v>
      </c>
      <c r="K58" s="27">
        <v>0</v>
      </c>
      <c r="L58" s="27">
        <v>0</v>
      </c>
      <c r="M58" s="27">
        <v>0</v>
      </c>
      <c r="N58" s="17" t="str">
        <f t="shared" si="4"/>
        <v xml:space="preserve"> </v>
      </c>
      <c r="O58" s="27">
        <v>0</v>
      </c>
      <c r="P58" s="18">
        <f t="shared" si="5"/>
        <v>-150000</v>
      </c>
    </row>
    <row r="59" spans="1:16" x14ac:dyDescent="0.3">
      <c r="A59" s="25" t="s">
        <v>103</v>
      </c>
      <c r="B59" s="13" t="str">
        <f t="shared" si="12"/>
        <v>3</v>
      </c>
      <c r="C59" s="13" t="str">
        <f t="shared" si="13"/>
        <v>39</v>
      </c>
      <c r="D59" s="13" t="str">
        <f t="shared" si="14"/>
        <v>391</v>
      </c>
      <c r="E59" s="26" t="s">
        <v>104</v>
      </c>
      <c r="F59" s="27">
        <v>3500000</v>
      </c>
      <c r="G59" s="27">
        <v>0</v>
      </c>
      <c r="H59" s="27">
        <v>3500000</v>
      </c>
      <c r="I59" s="27">
        <v>-212.65</v>
      </c>
      <c r="J59" s="17">
        <f t="shared" si="3"/>
        <v>-6.0757142857142858E-5</v>
      </c>
      <c r="K59" s="27">
        <v>0</v>
      </c>
      <c r="L59" s="27">
        <v>212.65</v>
      </c>
      <c r="M59" s="27">
        <v>-212.65</v>
      </c>
      <c r="N59" s="17">
        <f t="shared" si="4"/>
        <v>1</v>
      </c>
      <c r="O59" s="27">
        <v>0</v>
      </c>
      <c r="P59" s="18">
        <f t="shared" si="5"/>
        <v>-3500212.65</v>
      </c>
    </row>
    <row r="60" spans="1:16" x14ac:dyDescent="0.3">
      <c r="A60" s="25" t="s">
        <v>105</v>
      </c>
      <c r="B60" s="13" t="str">
        <f t="shared" si="12"/>
        <v>3</v>
      </c>
      <c r="C60" s="13" t="str">
        <f t="shared" si="13"/>
        <v>39</v>
      </c>
      <c r="D60" s="13" t="str">
        <f t="shared" si="14"/>
        <v>392</v>
      </c>
      <c r="E60" s="26" t="s">
        <v>106</v>
      </c>
      <c r="F60" s="27">
        <v>20000</v>
      </c>
      <c r="G60" s="27">
        <v>0</v>
      </c>
      <c r="H60" s="27">
        <v>20000</v>
      </c>
      <c r="I60" s="27">
        <v>-423.16</v>
      </c>
      <c r="J60" s="17">
        <f t="shared" si="3"/>
        <v>-2.1158E-2</v>
      </c>
      <c r="K60" s="27">
        <v>0</v>
      </c>
      <c r="L60" s="27">
        <v>423.16</v>
      </c>
      <c r="M60" s="27">
        <v>-423.16</v>
      </c>
      <c r="N60" s="17">
        <f t="shared" si="4"/>
        <v>1</v>
      </c>
      <c r="O60" s="27">
        <v>0</v>
      </c>
      <c r="P60" s="18">
        <f t="shared" si="5"/>
        <v>-20423.16</v>
      </c>
    </row>
    <row r="61" spans="1:16" x14ac:dyDescent="0.3">
      <c r="A61" s="25" t="s">
        <v>107</v>
      </c>
      <c r="B61" s="13" t="str">
        <f t="shared" si="12"/>
        <v>3</v>
      </c>
      <c r="C61" s="13" t="str">
        <f t="shared" si="13"/>
        <v>39</v>
      </c>
      <c r="D61" s="13" t="str">
        <f t="shared" si="14"/>
        <v>392</v>
      </c>
      <c r="E61" s="26" t="s">
        <v>108</v>
      </c>
      <c r="F61" s="27">
        <v>50000</v>
      </c>
      <c r="G61" s="27">
        <v>0</v>
      </c>
      <c r="H61" s="27">
        <v>50000</v>
      </c>
      <c r="I61" s="27">
        <v>-31.18</v>
      </c>
      <c r="J61" s="17">
        <f t="shared" si="3"/>
        <v>-6.2359999999999998E-4</v>
      </c>
      <c r="K61" s="27">
        <v>0</v>
      </c>
      <c r="L61" s="27">
        <v>31.18</v>
      </c>
      <c r="M61" s="27">
        <v>-31.18</v>
      </c>
      <c r="N61" s="17">
        <f t="shared" si="4"/>
        <v>1</v>
      </c>
      <c r="O61" s="27">
        <v>0</v>
      </c>
      <c r="P61" s="18">
        <f t="shared" si="5"/>
        <v>-50031.18</v>
      </c>
    </row>
    <row r="62" spans="1:16" x14ac:dyDescent="0.3">
      <c r="A62" s="25" t="s">
        <v>109</v>
      </c>
      <c r="B62" s="13" t="str">
        <f t="shared" si="12"/>
        <v>3</v>
      </c>
      <c r="C62" s="13" t="str">
        <f t="shared" si="13"/>
        <v>39</v>
      </c>
      <c r="D62" s="13" t="str">
        <f t="shared" si="14"/>
        <v>392</v>
      </c>
      <c r="E62" s="26" t="s">
        <v>110</v>
      </c>
      <c r="F62" s="27">
        <v>600000</v>
      </c>
      <c r="G62" s="27">
        <v>0</v>
      </c>
      <c r="H62" s="27">
        <v>600000</v>
      </c>
      <c r="I62" s="27">
        <v>-2875.14</v>
      </c>
      <c r="J62" s="17">
        <f t="shared" si="3"/>
        <v>-4.7919E-3</v>
      </c>
      <c r="K62" s="27">
        <v>0</v>
      </c>
      <c r="L62" s="27">
        <v>2875.14</v>
      </c>
      <c r="M62" s="27">
        <v>-2875.14</v>
      </c>
      <c r="N62" s="17">
        <f t="shared" si="4"/>
        <v>1</v>
      </c>
      <c r="O62" s="27">
        <v>0</v>
      </c>
      <c r="P62" s="18">
        <f t="shared" si="5"/>
        <v>-602875.14</v>
      </c>
    </row>
    <row r="63" spans="1:16" x14ac:dyDescent="0.3">
      <c r="A63" s="25" t="s">
        <v>111</v>
      </c>
      <c r="B63" s="13" t="str">
        <f t="shared" si="12"/>
        <v>3</v>
      </c>
      <c r="C63" s="13" t="str">
        <f t="shared" si="13"/>
        <v>39</v>
      </c>
      <c r="D63" s="13" t="str">
        <f t="shared" si="14"/>
        <v>393</v>
      </c>
      <c r="E63" s="26" t="s">
        <v>112</v>
      </c>
      <c r="F63" s="27">
        <v>300000</v>
      </c>
      <c r="G63" s="27">
        <v>0</v>
      </c>
      <c r="H63" s="27">
        <v>300000</v>
      </c>
      <c r="I63" s="27">
        <v>-600.94000000000005</v>
      </c>
      <c r="J63" s="17">
        <f t="shared" si="3"/>
        <v>-2.0031333333333334E-3</v>
      </c>
      <c r="K63" s="27">
        <v>0</v>
      </c>
      <c r="L63" s="27">
        <v>600.94000000000005</v>
      </c>
      <c r="M63" s="27">
        <v>-600.94000000000005</v>
      </c>
      <c r="N63" s="17">
        <f t="shared" si="4"/>
        <v>1</v>
      </c>
      <c r="O63" s="27">
        <v>0</v>
      </c>
      <c r="P63" s="18">
        <f t="shared" si="5"/>
        <v>-300600.94</v>
      </c>
    </row>
    <row r="64" spans="1:16" x14ac:dyDescent="0.3">
      <c r="A64" s="25" t="s">
        <v>213</v>
      </c>
      <c r="B64" s="13" t="str">
        <f t="shared" si="12"/>
        <v>3</v>
      </c>
      <c r="C64" s="13" t="str">
        <f t="shared" si="13"/>
        <v>39</v>
      </c>
      <c r="D64" s="13" t="str">
        <f t="shared" si="14"/>
        <v>396</v>
      </c>
      <c r="E64" s="26" t="s">
        <v>214</v>
      </c>
      <c r="F64" s="27">
        <v>1500000</v>
      </c>
      <c r="G64" s="27">
        <v>0</v>
      </c>
      <c r="H64" s="27">
        <v>1500000</v>
      </c>
      <c r="I64" s="27">
        <v>0</v>
      </c>
      <c r="J64" s="17">
        <f t="shared" si="3"/>
        <v>0</v>
      </c>
      <c r="K64" s="27">
        <v>0</v>
      </c>
      <c r="L64" s="27">
        <v>0</v>
      </c>
      <c r="M64" s="27">
        <v>0</v>
      </c>
      <c r="N64" s="17" t="str">
        <f t="shared" si="4"/>
        <v xml:space="preserve"> </v>
      </c>
      <c r="O64" s="27">
        <v>0</v>
      </c>
      <c r="P64" s="18">
        <f t="shared" si="5"/>
        <v>-1500000</v>
      </c>
    </row>
    <row r="65" spans="1:16" x14ac:dyDescent="0.3">
      <c r="A65" s="25" t="s">
        <v>113</v>
      </c>
      <c r="B65" s="13" t="str">
        <f t="shared" si="12"/>
        <v>3</v>
      </c>
      <c r="C65" s="13" t="str">
        <f t="shared" si="13"/>
        <v>39</v>
      </c>
      <c r="D65" s="13" t="str">
        <f t="shared" si="14"/>
        <v>399</v>
      </c>
      <c r="E65" s="26" t="s">
        <v>114</v>
      </c>
      <c r="F65" s="27">
        <v>100000</v>
      </c>
      <c r="G65" s="27">
        <v>0</v>
      </c>
      <c r="H65" s="27">
        <v>100000</v>
      </c>
      <c r="I65" s="27">
        <v>0</v>
      </c>
      <c r="J65" s="17">
        <f t="shared" si="3"/>
        <v>0</v>
      </c>
      <c r="K65" s="27">
        <v>0</v>
      </c>
      <c r="L65" s="27">
        <v>0</v>
      </c>
      <c r="M65" s="27">
        <v>0</v>
      </c>
      <c r="N65" s="17" t="str">
        <f t="shared" si="4"/>
        <v xml:space="preserve"> </v>
      </c>
      <c r="O65" s="27">
        <v>0</v>
      </c>
      <c r="P65" s="18">
        <f t="shared" si="5"/>
        <v>-100000</v>
      </c>
    </row>
    <row r="66" spans="1:16" x14ac:dyDescent="0.3">
      <c r="A66" s="25" t="s">
        <v>215</v>
      </c>
      <c r="B66" s="13" t="str">
        <f t="shared" si="12"/>
        <v>3</v>
      </c>
      <c r="C66" s="13" t="str">
        <f t="shared" si="13"/>
        <v>39</v>
      </c>
      <c r="D66" s="13" t="str">
        <f t="shared" si="14"/>
        <v>399</v>
      </c>
      <c r="E66" s="26" t="s">
        <v>216</v>
      </c>
      <c r="F66" s="27">
        <v>10000</v>
      </c>
      <c r="G66" s="27">
        <v>0</v>
      </c>
      <c r="H66" s="27">
        <v>10000</v>
      </c>
      <c r="I66" s="27">
        <v>0</v>
      </c>
      <c r="J66" s="17">
        <f t="shared" si="3"/>
        <v>0</v>
      </c>
      <c r="K66" s="27">
        <v>0</v>
      </c>
      <c r="L66" s="27">
        <v>0</v>
      </c>
      <c r="M66" s="27">
        <v>0</v>
      </c>
      <c r="N66" s="17" t="str">
        <f t="shared" si="4"/>
        <v xml:space="preserve"> </v>
      </c>
      <c r="O66" s="27">
        <v>0</v>
      </c>
      <c r="P66" s="18">
        <f t="shared" si="5"/>
        <v>-10000</v>
      </c>
    </row>
    <row r="67" spans="1:16" x14ac:dyDescent="0.3">
      <c r="A67" s="25" t="s">
        <v>115</v>
      </c>
      <c r="B67" s="13" t="str">
        <f t="shared" si="12"/>
        <v>3</v>
      </c>
      <c r="C67" s="13" t="str">
        <f t="shared" si="13"/>
        <v>39</v>
      </c>
      <c r="D67" s="13" t="str">
        <f t="shared" si="14"/>
        <v>399</v>
      </c>
      <c r="E67" s="26" t="s">
        <v>116</v>
      </c>
      <c r="F67" s="27">
        <v>0</v>
      </c>
      <c r="G67" s="27">
        <v>0</v>
      </c>
      <c r="H67" s="27">
        <v>0</v>
      </c>
      <c r="I67" s="27">
        <v>782.74</v>
      </c>
      <c r="J67" s="17" t="str">
        <f t="shared" si="3"/>
        <v xml:space="preserve"> </v>
      </c>
      <c r="K67" s="27">
        <v>782.74</v>
      </c>
      <c r="L67" s="27">
        <v>0</v>
      </c>
      <c r="M67" s="27">
        <v>782.74</v>
      </c>
      <c r="N67" s="17">
        <f t="shared" si="4"/>
        <v>1</v>
      </c>
      <c r="O67" s="27">
        <v>0</v>
      </c>
      <c r="P67" s="18">
        <f t="shared" si="5"/>
        <v>782.74</v>
      </c>
    </row>
    <row r="68" spans="1:16" x14ac:dyDescent="0.3">
      <c r="A68" s="25" t="s">
        <v>117</v>
      </c>
      <c r="B68" s="13" t="str">
        <f t="shared" si="12"/>
        <v>3</v>
      </c>
      <c r="C68" s="13" t="str">
        <f t="shared" si="13"/>
        <v>39</v>
      </c>
      <c r="D68" s="13" t="str">
        <f t="shared" si="14"/>
        <v>399</v>
      </c>
      <c r="E68" s="26" t="s">
        <v>227</v>
      </c>
      <c r="F68" s="27">
        <v>20000</v>
      </c>
      <c r="G68" s="27">
        <v>0</v>
      </c>
      <c r="H68" s="27">
        <v>20000</v>
      </c>
      <c r="I68" s="27">
        <v>0</v>
      </c>
      <c r="J68" s="17">
        <f t="shared" si="3"/>
        <v>0</v>
      </c>
      <c r="K68" s="27">
        <v>0</v>
      </c>
      <c r="L68" s="27">
        <v>0</v>
      </c>
      <c r="M68" s="27">
        <v>0</v>
      </c>
      <c r="N68" s="17" t="str">
        <f t="shared" si="4"/>
        <v xml:space="preserve"> </v>
      </c>
      <c r="O68" s="27">
        <v>0</v>
      </c>
      <c r="P68" s="18">
        <f t="shared" si="5"/>
        <v>-20000</v>
      </c>
    </row>
    <row r="69" spans="1:16" x14ac:dyDescent="0.3">
      <c r="A69" s="25" t="s">
        <v>193</v>
      </c>
      <c r="B69" s="13" t="str">
        <f t="shared" si="12"/>
        <v>3</v>
      </c>
      <c r="C69" s="13" t="str">
        <f t="shared" si="13"/>
        <v>39</v>
      </c>
      <c r="D69" s="13" t="str">
        <f t="shared" si="14"/>
        <v>399</v>
      </c>
      <c r="E69" s="26" t="s">
        <v>210</v>
      </c>
      <c r="F69" s="27">
        <v>500</v>
      </c>
      <c r="G69" s="27">
        <v>0</v>
      </c>
      <c r="H69" s="27">
        <v>500</v>
      </c>
      <c r="I69" s="27">
        <v>0</v>
      </c>
      <c r="J69" s="17">
        <f t="shared" si="3"/>
        <v>0</v>
      </c>
      <c r="K69" s="27">
        <v>0</v>
      </c>
      <c r="L69" s="27">
        <v>0</v>
      </c>
      <c r="M69" s="27">
        <v>0</v>
      </c>
      <c r="N69" s="17" t="str">
        <f t="shared" si="4"/>
        <v xml:space="preserve"> </v>
      </c>
      <c r="O69" s="27">
        <v>0</v>
      </c>
      <c r="P69" s="18">
        <f t="shared" si="5"/>
        <v>-500</v>
      </c>
    </row>
    <row r="70" spans="1:16" x14ac:dyDescent="0.3">
      <c r="A70" s="25" t="s">
        <v>118</v>
      </c>
      <c r="B70" s="13" t="str">
        <f t="shared" si="12"/>
        <v>4</v>
      </c>
      <c r="C70" s="13" t="str">
        <f t="shared" si="13"/>
        <v>42</v>
      </c>
      <c r="D70" s="13" t="str">
        <f t="shared" si="14"/>
        <v>420</v>
      </c>
      <c r="E70" s="26" t="s">
        <v>119</v>
      </c>
      <c r="F70" s="27">
        <v>76441000</v>
      </c>
      <c r="G70" s="27">
        <v>0</v>
      </c>
      <c r="H70" s="27">
        <v>76441000</v>
      </c>
      <c r="I70" s="27">
        <v>6142174.0899999999</v>
      </c>
      <c r="J70" s="17">
        <f t="shared" si="3"/>
        <v>8.0351828076555776E-2</v>
      </c>
      <c r="K70" s="27">
        <v>6223424.6799999997</v>
      </c>
      <c r="L70" s="27">
        <v>81250.59</v>
      </c>
      <c r="M70" s="27">
        <v>6142174.0899999999</v>
      </c>
      <c r="N70" s="17">
        <f t="shared" si="4"/>
        <v>1</v>
      </c>
      <c r="O70" s="27">
        <v>0</v>
      </c>
      <c r="P70" s="18">
        <f t="shared" si="5"/>
        <v>-70298825.909999996</v>
      </c>
    </row>
    <row r="71" spans="1:16" x14ac:dyDescent="0.3">
      <c r="A71" s="25" t="s">
        <v>120</v>
      </c>
      <c r="B71" s="13" t="str">
        <f t="shared" si="12"/>
        <v>4</v>
      </c>
      <c r="C71" s="13" t="str">
        <f t="shared" si="13"/>
        <v>42</v>
      </c>
      <c r="D71" s="13" t="str">
        <f t="shared" si="14"/>
        <v>420</v>
      </c>
      <c r="E71" s="26" t="s">
        <v>121</v>
      </c>
      <c r="F71" s="27">
        <v>1500000</v>
      </c>
      <c r="G71" s="27">
        <v>0</v>
      </c>
      <c r="H71" s="27">
        <v>1500000</v>
      </c>
      <c r="I71" s="27">
        <v>0</v>
      </c>
      <c r="J71" s="17">
        <f t="shared" si="3"/>
        <v>0</v>
      </c>
      <c r="K71" s="27">
        <v>0</v>
      </c>
      <c r="L71" s="27">
        <v>0</v>
      </c>
      <c r="M71" s="27">
        <v>0</v>
      </c>
      <c r="N71" s="17" t="str">
        <f t="shared" si="4"/>
        <v xml:space="preserve"> </v>
      </c>
      <c r="O71" s="27">
        <v>0</v>
      </c>
      <c r="P71" s="18">
        <f t="shared" si="5"/>
        <v>-1500000</v>
      </c>
    </row>
    <row r="72" spans="1:16" x14ac:dyDescent="0.3">
      <c r="A72" s="25" t="s">
        <v>205</v>
      </c>
      <c r="B72" s="13" t="str">
        <f t="shared" si="12"/>
        <v>4</v>
      </c>
      <c r="C72" s="13" t="str">
        <f t="shared" si="13"/>
        <v>42</v>
      </c>
      <c r="D72" s="13" t="str">
        <f t="shared" si="14"/>
        <v>420</v>
      </c>
      <c r="E72" s="26" t="s">
        <v>251</v>
      </c>
      <c r="F72" s="27">
        <v>34000</v>
      </c>
      <c r="G72" s="27">
        <v>0</v>
      </c>
      <c r="H72" s="27">
        <v>34000</v>
      </c>
      <c r="I72" s="27">
        <v>0</v>
      </c>
      <c r="J72" s="17">
        <f t="shared" si="3"/>
        <v>0</v>
      </c>
      <c r="K72" s="27">
        <v>0</v>
      </c>
      <c r="L72" s="27">
        <v>0</v>
      </c>
      <c r="M72" s="27">
        <v>0</v>
      </c>
      <c r="N72" s="17" t="str">
        <f t="shared" si="4"/>
        <v xml:space="preserve"> </v>
      </c>
      <c r="O72" s="27">
        <v>0</v>
      </c>
      <c r="P72" s="18">
        <f t="shared" si="5"/>
        <v>-34000</v>
      </c>
    </row>
    <row r="73" spans="1:16" x14ac:dyDescent="0.3">
      <c r="A73" s="25" t="s">
        <v>122</v>
      </c>
      <c r="B73" s="13" t="str">
        <f t="shared" si="12"/>
        <v>4</v>
      </c>
      <c r="C73" s="13" t="str">
        <f t="shared" si="13"/>
        <v>45</v>
      </c>
      <c r="D73" s="13" t="str">
        <f t="shared" si="14"/>
        <v>450</v>
      </c>
      <c r="E73" s="26" t="s">
        <v>123</v>
      </c>
      <c r="F73" s="27">
        <v>5571085</v>
      </c>
      <c r="G73" s="27">
        <v>0</v>
      </c>
      <c r="H73" s="27">
        <v>5571085</v>
      </c>
      <c r="I73" s="27">
        <v>0</v>
      </c>
      <c r="J73" s="17">
        <f t="shared" si="3"/>
        <v>0</v>
      </c>
      <c r="K73" s="27">
        <v>0</v>
      </c>
      <c r="L73" s="27">
        <v>0</v>
      </c>
      <c r="M73" s="27">
        <v>0</v>
      </c>
      <c r="N73" s="17" t="str">
        <f t="shared" si="4"/>
        <v xml:space="preserve"> </v>
      </c>
      <c r="O73" s="27">
        <v>0</v>
      </c>
      <c r="P73" s="18">
        <f t="shared" si="5"/>
        <v>-5571085</v>
      </c>
    </row>
    <row r="74" spans="1:16" x14ac:dyDescent="0.3">
      <c r="A74" s="25" t="s">
        <v>124</v>
      </c>
      <c r="B74" s="13" t="str">
        <f t="shared" si="12"/>
        <v>4</v>
      </c>
      <c r="C74" s="13" t="str">
        <f t="shared" si="13"/>
        <v>45</v>
      </c>
      <c r="D74" s="13" t="str">
        <f t="shared" si="14"/>
        <v>450</v>
      </c>
      <c r="E74" s="26" t="s">
        <v>125</v>
      </c>
      <c r="F74" s="27">
        <v>128700</v>
      </c>
      <c r="G74" s="27">
        <v>0</v>
      </c>
      <c r="H74" s="27">
        <v>128700</v>
      </c>
      <c r="I74" s="27">
        <v>0</v>
      </c>
      <c r="J74" s="17">
        <f t="shared" si="3"/>
        <v>0</v>
      </c>
      <c r="K74" s="27">
        <v>0</v>
      </c>
      <c r="L74" s="27">
        <v>0</v>
      </c>
      <c r="M74" s="27">
        <v>0</v>
      </c>
      <c r="N74" s="17" t="str">
        <f t="shared" si="4"/>
        <v xml:space="preserve"> </v>
      </c>
      <c r="O74" s="27">
        <v>0</v>
      </c>
      <c r="P74" s="18">
        <f t="shared" si="5"/>
        <v>-128700</v>
      </c>
    </row>
    <row r="75" spans="1:16" x14ac:dyDescent="0.3">
      <c r="A75" s="25" t="s">
        <v>126</v>
      </c>
      <c r="B75" s="13" t="str">
        <f t="shared" si="12"/>
        <v>4</v>
      </c>
      <c r="C75" s="13" t="str">
        <f t="shared" si="13"/>
        <v>45</v>
      </c>
      <c r="D75" s="13" t="str">
        <f t="shared" si="14"/>
        <v>450</v>
      </c>
      <c r="E75" s="26" t="s">
        <v>127</v>
      </c>
      <c r="F75" s="27">
        <v>2602732</v>
      </c>
      <c r="G75" s="27">
        <v>0</v>
      </c>
      <c r="H75" s="27">
        <v>2602732</v>
      </c>
      <c r="I75" s="27">
        <v>0</v>
      </c>
      <c r="J75" s="17">
        <f t="shared" si="3"/>
        <v>0</v>
      </c>
      <c r="K75" s="27">
        <v>0</v>
      </c>
      <c r="L75" s="27">
        <v>0</v>
      </c>
      <c r="M75" s="27">
        <v>0</v>
      </c>
      <c r="N75" s="17" t="str">
        <f t="shared" si="4"/>
        <v xml:space="preserve"> </v>
      </c>
      <c r="O75" s="27">
        <v>0</v>
      </c>
      <c r="P75" s="18">
        <f t="shared" si="5"/>
        <v>-2602732</v>
      </c>
    </row>
    <row r="76" spans="1:16" x14ac:dyDescent="0.3">
      <c r="A76" s="25" t="s">
        <v>128</v>
      </c>
      <c r="B76" s="13" t="str">
        <f t="shared" si="12"/>
        <v>4</v>
      </c>
      <c r="C76" s="13" t="str">
        <f t="shared" si="13"/>
        <v>45</v>
      </c>
      <c r="D76" s="13" t="str">
        <f t="shared" si="14"/>
        <v>450</v>
      </c>
      <c r="E76" s="26" t="s">
        <v>187</v>
      </c>
      <c r="F76" s="27">
        <v>498487</v>
      </c>
      <c r="G76" s="27">
        <v>0</v>
      </c>
      <c r="H76" s="27">
        <v>498487</v>
      </c>
      <c r="I76" s="27">
        <v>0</v>
      </c>
      <c r="J76" s="17">
        <f t="shared" si="3"/>
        <v>0</v>
      </c>
      <c r="K76" s="27">
        <v>0</v>
      </c>
      <c r="L76" s="27">
        <v>0</v>
      </c>
      <c r="M76" s="27">
        <v>0</v>
      </c>
      <c r="N76" s="17" t="str">
        <f t="shared" si="4"/>
        <v xml:space="preserve"> </v>
      </c>
      <c r="O76" s="27">
        <v>0</v>
      </c>
      <c r="P76" s="18">
        <f t="shared" si="5"/>
        <v>-498487</v>
      </c>
    </row>
    <row r="77" spans="1:16" x14ac:dyDescent="0.3">
      <c r="A77" s="25" t="s">
        <v>129</v>
      </c>
      <c r="B77" s="13" t="str">
        <f t="shared" si="12"/>
        <v>4</v>
      </c>
      <c r="C77" s="13" t="str">
        <f t="shared" si="13"/>
        <v>45</v>
      </c>
      <c r="D77" s="13" t="str">
        <f t="shared" si="14"/>
        <v>450</v>
      </c>
      <c r="E77" s="26" t="s">
        <v>252</v>
      </c>
      <c r="F77" s="27">
        <v>3000</v>
      </c>
      <c r="G77" s="27">
        <v>0</v>
      </c>
      <c r="H77" s="27">
        <v>3000</v>
      </c>
      <c r="I77" s="27">
        <v>0</v>
      </c>
      <c r="J77" s="17">
        <f t="shared" si="3"/>
        <v>0</v>
      </c>
      <c r="K77" s="27">
        <v>0</v>
      </c>
      <c r="L77" s="27">
        <v>0</v>
      </c>
      <c r="M77" s="27">
        <v>0</v>
      </c>
      <c r="N77" s="17" t="str">
        <f t="shared" si="4"/>
        <v xml:space="preserve"> </v>
      </c>
      <c r="O77" s="27">
        <v>0</v>
      </c>
      <c r="P77" s="18">
        <f t="shared" si="5"/>
        <v>-3000</v>
      </c>
    </row>
    <row r="78" spans="1:16" x14ac:dyDescent="0.3">
      <c r="A78" s="25" t="s">
        <v>130</v>
      </c>
      <c r="B78" s="13" t="str">
        <f t="shared" si="12"/>
        <v>4</v>
      </c>
      <c r="C78" s="13" t="str">
        <f t="shared" si="13"/>
        <v>45</v>
      </c>
      <c r="D78" s="13" t="str">
        <f t="shared" si="14"/>
        <v>450</v>
      </c>
      <c r="E78" s="26" t="s">
        <v>131</v>
      </c>
      <c r="F78" s="27">
        <v>533258</v>
      </c>
      <c r="G78" s="27">
        <v>0</v>
      </c>
      <c r="H78" s="27">
        <v>533258</v>
      </c>
      <c r="I78" s="27">
        <v>0</v>
      </c>
      <c r="J78" s="17">
        <f t="shared" ref="J78:J110" si="15">IF(H78=0," ",I78/H78)</f>
        <v>0</v>
      </c>
      <c r="K78" s="27">
        <v>0</v>
      </c>
      <c r="L78" s="27">
        <v>0</v>
      </c>
      <c r="M78" s="27">
        <v>0</v>
      </c>
      <c r="N78" s="17" t="str">
        <f t="shared" ref="N78:N110" si="16">IF(I78=0," ",M78/I78)</f>
        <v xml:space="preserve"> </v>
      </c>
      <c r="O78" s="27">
        <v>0</v>
      </c>
      <c r="P78" s="18">
        <f t="shared" ref="P78:P110" si="17">I78-H78</f>
        <v>-533258</v>
      </c>
    </row>
    <row r="79" spans="1:16" x14ac:dyDescent="0.3">
      <c r="A79" s="25" t="s">
        <v>132</v>
      </c>
      <c r="B79" s="13" t="str">
        <f t="shared" si="12"/>
        <v>4</v>
      </c>
      <c r="C79" s="13" t="str">
        <f t="shared" si="13"/>
        <v>45</v>
      </c>
      <c r="D79" s="13" t="str">
        <f t="shared" si="14"/>
        <v>450</v>
      </c>
      <c r="E79" s="26" t="s">
        <v>133</v>
      </c>
      <c r="F79" s="27">
        <v>1374</v>
      </c>
      <c r="G79" s="27">
        <v>0</v>
      </c>
      <c r="H79" s="27">
        <v>1374</v>
      </c>
      <c r="I79" s="27">
        <v>0</v>
      </c>
      <c r="J79" s="17">
        <f t="shared" si="15"/>
        <v>0</v>
      </c>
      <c r="K79" s="27">
        <v>0</v>
      </c>
      <c r="L79" s="27">
        <v>0</v>
      </c>
      <c r="M79" s="27">
        <v>0</v>
      </c>
      <c r="N79" s="17" t="str">
        <f t="shared" si="16"/>
        <v xml:space="preserve"> </v>
      </c>
      <c r="O79" s="27">
        <v>0</v>
      </c>
      <c r="P79" s="18">
        <f t="shared" si="17"/>
        <v>-1374</v>
      </c>
    </row>
    <row r="80" spans="1:16" x14ac:dyDescent="0.3">
      <c r="A80" s="25" t="s">
        <v>134</v>
      </c>
      <c r="B80" s="13" t="str">
        <f t="shared" si="12"/>
        <v>4</v>
      </c>
      <c r="C80" s="13" t="str">
        <f t="shared" si="13"/>
        <v>45</v>
      </c>
      <c r="D80" s="13" t="str">
        <f t="shared" si="14"/>
        <v>450</v>
      </c>
      <c r="E80" s="26" t="s">
        <v>135</v>
      </c>
      <c r="F80" s="27">
        <v>9750</v>
      </c>
      <c r="G80" s="27">
        <v>0</v>
      </c>
      <c r="H80" s="27">
        <v>9750</v>
      </c>
      <c r="I80" s="27">
        <v>0</v>
      </c>
      <c r="J80" s="17">
        <f t="shared" si="15"/>
        <v>0</v>
      </c>
      <c r="K80" s="27">
        <v>0</v>
      </c>
      <c r="L80" s="27">
        <v>0</v>
      </c>
      <c r="M80" s="27">
        <v>0</v>
      </c>
      <c r="N80" s="17" t="str">
        <f t="shared" si="16"/>
        <v xml:space="preserve"> </v>
      </c>
      <c r="O80" s="27">
        <v>0</v>
      </c>
      <c r="P80" s="18">
        <f t="shared" si="17"/>
        <v>-9750</v>
      </c>
    </row>
    <row r="81" spans="1:16" x14ac:dyDescent="0.3">
      <c r="A81" s="25" t="s">
        <v>136</v>
      </c>
      <c r="B81" s="13" t="str">
        <f t="shared" si="12"/>
        <v>4</v>
      </c>
      <c r="C81" s="13" t="str">
        <f t="shared" si="13"/>
        <v>45</v>
      </c>
      <c r="D81" s="13" t="str">
        <f t="shared" si="14"/>
        <v>450</v>
      </c>
      <c r="E81" s="26" t="s">
        <v>137</v>
      </c>
      <c r="F81" s="27">
        <v>88000</v>
      </c>
      <c r="G81" s="27">
        <v>0</v>
      </c>
      <c r="H81" s="27">
        <v>88000</v>
      </c>
      <c r="I81" s="27">
        <v>0</v>
      </c>
      <c r="J81" s="17">
        <f t="shared" si="15"/>
        <v>0</v>
      </c>
      <c r="K81" s="27">
        <v>0</v>
      </c>
      <c r="L81" s="27">
        <v>0</v>
      </c>
      <c r="M81" s="27">
        <v>0</v>
      </c>
      <c r="N81" s="17" t="str">
        <f t="shared" si="16"/>
        <v xml:space="preserve"> </v>
      </c>
      <c r="O81" s="27">
        <v>0</v>
      </c>
      <c r="P81" s="18">
        <f t="shared" si="17"/>
        <v>-88000</v>
      </c>
    </row>
    <row r="82" spans="1:16" x14ac:dyDescent="0.3">
      <c r="A82" s="25" t="s">
        <v>138</v>
      </c>
      <c r="B82" s="13" t="str">
        <f t="shared" si="12"/>
        <v>4</v>
      </c>
      <c r="C82" s="13" t="str">
        <f t="shared" si="13"/>
        <v>45</v>
      </c>
      <c r="D82" s="13" t="str">
        <f t="shared" si="14"/>
        <v>450</v>
      </c>
      <c r="E82" s="26" t="s">
        <v>139</v>
      </c>
      <c r="F82" s="27">
        <v>810233</v>
      </c>
      <c r="G82" s="27">
        <v>0</v>
      </c>
      <c r="H82" s="27">
        <v>810233</v>
      </c>
      <c r="I82" s="27">
        <v>0</v>
      </c>
      <c r="J82" s="17">
        <f t="shared" si="15"/>
        <v>0</v>
      </c>
      <c r="K82" s="27">
        <v>0</v>
      </c>
      <c r="L82" s="27">
        <v>0</v>
      </c>
      <c r="M82" s="27">
        <v>0</v>
      </c>
      <c r="N82" s="17" t="str">
        <f t="shared" si="16"/>
        <v xml:space="preserve"> </v>
      </c>
      <c r="O82" s="27">
        <v>0</v>
      </c>
      <c r="P82" s="18">
        <f t="shared" si="17"/>
        <v>-810233</v>
      </c>
    </row>
    <row r="83" spans="1:16" x14ac:dyDescent="0.3">
      <c r="A83" s="25" t="s">
        <v>140</v>
      </c>
      <c r="B83" s="13" t="str">
        <f t="shared" si="12"/>
        <v>4</v>
      </c>
      <c r="C83" s="13" t="str">
        <f t="shared" si="13"/>
        <v>45</v>
      </c>
      <c r="D83" s="13" t="str">
        <f t="shared" si="14"/>
        <v>450</v>
      </c>
      <c r="E83" s="26" t="s">
        <v>141</v>
      </c>
      <c r="F83" s="27">
        <v>167198</v>
      </c>
      <c r="G83" s="27">
        <v>0</v>
      </c>
      <c r="H83" s="27">
        <v>167198</v>
      </c>
      <c r="I83" s="27">
        <v>0</v>
      </c>
      <c r="J83" s="17">
        <f t="shared" si="15"/>
        <v>0</v>
      </c>
      <c r="K83" s="27">
        <v>0</v>
      </c>
      <c r="L83" s="27">
        <v>0</v>
      </c>
      <c r="M83" s="27">
        <v>0</v>
      </c>
      <c r="N83" s="17" t="str">
        <f t="shared" si="16"/>
        <v xml:space="preserve"> </v>
      </c>
      <c r="O83" s="27">
        <v>0</v>
      </c>
      <c r="P83" s="18">
        <f t="shared" si="17"/>
        <v>-167198</v>
      </c>
    </row>
    <row r="84" spans="1:16" x14ac:dyDescent="0.3">
      <c r="A84" s="25" t="s">
        <v>142</v>
      </c>
      <c r="B84" s="13" t="str">
        <f t="shared" si="12"/>
        <v>4</v>
      </c>
      <c r="C84" s="13" t="str">
        <f t="shared" si="13"/>
        <v>45</v>
      </c>
      <c r="D84" s="13" t="str">
        <f t="shared" si="14"/>
        <v>450</v>
      </c>
      <c r="E84" s="26" t="s">
        <v>253</v>
      </c>
      <c r="F84" s="27">
        <v>216378</v>
      </c>
      <c r="G84" s="27">
        <v>0</v>
      </c>
      <c r="H84" s="27">
        <v>216378</v>
      </c>
      <c r="I84" s="27">
        <v>0</v>
      </c>
      <c r="J84" s="17">
        <f t="shared" si="15"/>
        <v>0</v>
      </c>
      <c r="K84" s="27">
        <v>0</v>
      </c>
      <c r="L84" s="27">
        <v>0</v>
      </c>
      <c r="M84" s="27">
        <v>0</v>
      </c>
      <c r="N84" s="17" t="str">
        <f t="shared" si="16"/>
        <v xml:space="preserve"> </v>
      </c>
      <c r="O84" s="27">
        <v>0</v>
      </c>
      <c r="P84" s="18">
        <f t="shared" si="17"/>
        <v>-216378</v>
      </c>
    </row>
    <row r="85" spans="1:16" x14ac:dyDescent="0.3">
      <c r="A85" s="25" t="s">
        <v>143</v>
      </c>
      <c r="B85" s="13" t="str">
        <f t="shared" si="12"/>
        <v>4</v>
      </c>
      <c r="C85" s="13" t="str">
        <f t="shared" si="13"/>
        <v>45</v>
      </c>
      <c r="D85" s="13" t="str">
        <f t="shared" si="14"/>
        <v>450</v>
      </c>
      <c r="E85" s="26" t="s">
        <v>144</v>
      </c>
      <c r="F85" s="27">
        <v>10500</v>
      </c>
      <c r="G85" s="27">
        <v>0</v>
      </c>
      <c r="H85" s="27">
        <v>10500</v>
      </c>
      <c r="I85" s="27">
        <v>0</v>
      </c>
      <c r="J85" s="17">
        <f t="shared" si="15"/>
        <v>0</v>
      </c>
      <c r="K85" s="27">
        <v>0</v>
      </c>
      <c r="L85" s="27">
        <v>0</v>
      </c>
      <c r="M85" s="27">
        <v>0</v>
      </c>
      <c r="N85" s="17" t="str">
        <f t="shared" si="16"/>
        <v xml:space="preserve"> </v>
      </c>
      <c r="O85" s="27">
        <v>0</v>
      </c>
      <c r="P85" s="18">
        <f t="shared" si="17"/>
        <v>-10500</v>
      </c>
    </row>
    <row r="86" spans="1:16" x14ac:dyDescent="0.3">
      <c r="A86" s="25" t="s">
        <v>145</v>
      </c>
      <c r="B86" s="13" t="str">
        <f t="shared" si="12"/>
        <v>4</v>
      </c>
      <c r="C86" s="13" t="str">
        <f t="shared" si="13"/>
        <v>45</v>
      </c>
      <c r="D86" s="13" t="str">
        <f t="shared" si="14"/>
        <v>450</v>
      </c>
      <c r="E86" s="26" t="s">
        <v>146</v>
      </c>
      <c r="F86" s="27">
        <v>41540</v>
      </c>
      <c r="G86" s="27">
        <v>0</v>
      </c>
      <c r="H86" s="27">
        <v>41540</v>
      </c>
      <c r="I86" s="27">
        <v>0</v>
      </c>
      <c r="J86" s="17">
        <f t="shared" si="15"/>
        <v>0</v>
      </c>
      <c r="K86" s="27">
        <v>0</v>
      </c>
      <c r="L86" s="27">
        <v>0</v>
      </c>
      <c r="M86" s="27">
        <v>0</v>
      </c>
      <c r="N86" s="17" t="str">
        <f t="shared" si="16"/>
        <v xml:space="preserve"> </v>
      </c>
      <c r="O86" s="27">
        <v>0</v>
      </c>
      <c r="P86" s="18">
        <f t="shared" si="17"/>
        <v>-41540</v>
      </c>
    </row>
    <row r="87" spans="1:16" x14ac:dyDescent="0.3">
      <c r="A87" s="25" t="s">
        <v>147</v>
      </c>
      <c r="B87" s="13" t="str">
        <f t="shared" si="12"/>
        <v>4</v>
      </c>
      <c r="C87" s="13" t="str">
        <f t="shared" si="13"/>
        <v>45</v>
      </c>
      <c r="D87" s="13" t="str">
        <f t="shared" si="14"/>
        <v>450</v>
      </c>
      <c r="E87" s="26" t="s">
        <v>148</v>
      </c>
      <c r="F87" s="27">
        <v>189400</v>
      </c>
      <c r="G87" s="27">
        <v>0</v>
      </c>
      <c r="H87" s="27">
        <v>189400</v>
      </c>
      <c r="I87" s="27">
        <v>0</v>
      </c>
      <c r="J87" s="17">
        <f t="shared" si="15"/>
        <v>0</v>
      </c>
      <c r="K87" s="27">
        <v>0</v>
      </c>
      <c r="L87" s="27">
        <v>0</v>
      </c>
      <c r="M87" s="27">
        <v>0</v>
      </c>
      <c r="N87" s="17" t="str">
        <f t="shared" si="16"/>
        <v xml:space="preserve"> </v>
      </c>
      <c r="O87" s="27">
        <v>0</v>
      </c>
      <c r="P87" s="18">
        <f t="shared" si="17"/>
        <v>-189400</v>
      </c>
    </row>
    <row r="88" spans="1:16" x14ac:dyDescent="0.3">
      <c r="A88" s="25" t="s">
        <v>149</v>
      </c>
      <c r="B88" s="13" t="str">
        <f t="shared" si="12"/>
        <v>4</v>
      </c>
      <c r="C88" s="13" t="str">
        <f t="shared" si="13"/>
        <v>45</v>
      </c>
      <c r="D88" s="13" t="str">
        <f t="shared" si="14"/>
        <v>450</v>
      </c>
      <c r="E88" s="26" t="s">
        <v>254</v>
      </c>
      <c r="F88" s="27">
        <v>1472655</v>
      </c>
      <c r="G88" s="27">
        <v>0</v>
      </c>
      <c r="H88" s="27">
        <v>1472655</v>
      </c>
      <c r="I88" s="27">
        <v>0</v>
      </c>
      <c r="J88" s="17">
        <f t="shared" si="15"/>
        <v>0</v>
      </c>
      <c r="K88" s="27">
        <v>0</v>
      </c>
      <c r="L88" s="27">
        <v>0</v>
      </c>
      <c r="M88" s="27">
        <v>0</v>
      </c>
      <c r="N88" s="17" t="str">
        <f t="shared" si="16"/>
        <v xml:space="preserve"> </v>
      </c>
      <c r="O88" s="27">
        <v>0</v>
      </c>
      <c r="P88" s="18">
        <f t="shared" si="17"/>
        <v>-1472655</v>
      </c>
    </row>
    <row r="89" spans="1:16" x14ac:dyDescent="0.3">
      <c r="A89" s="25" t="s">
        <v>150</v>
      </c>
      <c r="B89" s="13" t="str">
        <f t="shared" si="12"/>
        <v>4</v>
      </c>
      <c r="C89" s="13" t="str">
        <f t="shared" si="13"/>
        <v>45</v>
      </c>
      <c r="D89" s="13" t="str">
        <f t="shared" si="14"/>
        <v>450</v>
      </c>
      <c r="E89" s="26" t="s">
        <v>197</v>
      </c>
      <c r="F89" s="27">
        <v>901330</v>
      </c>
      <c r="G89" s="27">
        <v>0</v>
      </c>
      <c r="H89" s="27">
        <v>901330</v>
      </c>
      <c r="I89" s="27">
        <v>0</v>
      </c>
      <c r="J89" s="17">
        <f t="shared" si="15"/>
        <v>0</v>
      </c>
      <c r="K89" s="27">
        <v>0</v>
      </c>
      <c r="L89" s="27">
        <v>0</v>
      </c>
      <c r="M89" s="27">
        <v>0</v>
      </c>
      <c r="N89" s="17" t="str">
        <f t="shared" si="16"/>
        <v xml:space="preserve"> </v>
      </c>
      <c r="O89" s="27">
        <v>0</v>
      </c>
      <c r="P89" s="18">
        <f t="shared" si="17"/>
        <v>-901330</v>
      </c>
    </row>
    <row r="90" spans="1:16" x14ac:dyDescent="0.3">
      <c r="A90" s="25" t="s">
        <v>151</v>
      </c>
      <c r="B90" s="13" t="str">
        <f t="shared" ref="B90:B110" si="18">LEFT(A90,1)</f>
        <v>4</v>
      </c>
      <c r="C90" s="13" t="str">
        <f t="shared" ref="C90:C110" si="19">LEFT(A90,2)</f>
        <v>45</v>
      </c>
      <c r="D90" s="13" t="str">
        <f t="shared" ref="D90:D110" si="20">LEFT(A90,3)</f>
        <v>450</v>
      </c>
      <c r="E90" s="26" t="s">
        <v>211</v>
      </c>
      <c r="F90" s="27">
        <v>1358855</v>
      </c>
      <c r="G90" s="27">
        <v>0</v>
      </c>
      <c r="H90" s="27">
        <v>1358855</v>
      </c>
      <c r="I90" s="27">
        <v>0</v>
      </c>
      <c r="J90" s="17">
        <f t="shared" si="15"/>
        <v>0</v>
      </c>
      <c r="K90" s="27">
        <v>0</v>
      </c>
      <c r="L90" s="27">
        <v>0</v>
      </c>
      <c r="M90" s="27">
        <v>0</v>
      </c>
      <c r="N90" s="17" t="str">
        <f t="shared" si="16"/>
        <v xml:space="preserve"> </v>
      </c>
      <c r="O90" s="27">
        <v>0</v>
      </c>
      <c r="P90" s="18">
        <f t="shared" si="17"/>
        <v>-1358855</v>
      </c>
    </row>
    <row r="91" spans="1:16" x14ac:dyDescent="0.3">
      <c r="A91" s="25" t="s">
        <v>217</v>
      </c>
      <c r="B91" s="13" t="str">
        <f t="shared" si="18"/>
        <v>4</v>
      </c>
      <c r="C91" s="13" t="str">
        <f t="shared" si="19"/>
        <v>45</v>
      </c>
      <c r="D91" s="13" t="str">
        <f t="shared" si="20"/>
        <v>451</v>
      </c>
      <c r="E91" s="26" t="s">
        <v>228</v>
      </c>
      <c r="F91" s="27">
        <v>100000</v>
      </c>
      <c r="G91" s="27">
        <v>0</v>
      </c>
      <c r="H91" s="27">
        <v>100000</v>
      </c>
      <c r="I91" s="27">
        <v>0</v>
      </c>
      <c r="J91" s="17">
        <f t="shared" si="15"/>
        <v>0</v>
      </c>
      <c r="K91" s="27">
        <v>0</v>
      </c>
      <c r="L91" s="27">
        <v>0</v>
      </c>
      <c r="M91" s="27">
        <v>0</v>
      </c>
      <c r="N91" s="17" t="str">
        <f t="shared" si="16"/>
        <v xml:space="preserve"> </v>
      </c>
      <c r="O91" s="27">
        <v>0</v>
      </c>
      <c r="P91" s="18">
        <f t="shared" si="17"/>
        <v>-100000</v>
      </c>
    </row>
    <row r="92" spans="1:16" x14ac:dyDescent="0.3">
      <c r="A92" s="25" t="s">
        <v>222</v>
      </c>
      <c r="B92" s="13" t="str">
        <f t="shared" si="18"/>
        <v>4</v>
      </c>
      <c r="C92" s="13" t="str">
        <f t="shared" si="19"/>
        <v>45</v>
      </c>
      <c r="D92" s="13" t="str">
        <f t="shared" si="20"/>
        <v>451</v>
      </c>
      <c r="E92" s="26" t="s">
        <v>229</v>
      </c>
      <c r="F92" s="27">
        <v>40000</v>
      </c>
      <c r="G92" s="27">
        <v>0</v>
      </c>
      <c r="H92" s="27">
        <v>40000</v>
      </c>
      <c r="I92" s="27">
        <v>0</v>
      </c>
      <c r="J92" s="17">
        <f t="shared" si="15"/>
        <v>0</v>
      </c>
      <c r="K92" s="27">
        <v>0</v>
      </c>
      <c r="L92" s="27">
        <v>0</v>
      </c>
      <c r="M92" s="27">
        <v>0</v>
      </c>
      <c r="N92" s="17" t="str">
        <f t="shared" si="16"/>
        <v xml:space="preserve"> </v>
      </c>
      <c r="O92" s="27">
        <v>0</v>
      </c>
      <c r="P92" s="18">
        <f t="shared" si="17"/>
        <v>-40000</v>
      </c>
    </row>
    <row r="93" spans="1:16" x14ac:dyDescent="0.3">
      <c r="A93" s="25" t="s">
        <v>244</v>
      </c>
      <c r="B93" s="13" t="str">
        <f t="shared" si="18"/>
        <v>4</v>
      </c>
      <c r="C93" s="13" t="str">
        <f t="shared" si="19"/>
        <v>45</v>
      </c>
      <c r="D93" s="13" t="str">
        <f t="shared" si="20"/>
        <v>451</v>
      </c>
      <c r="E93" s="26" t="s">
        <v>255</v>
      </c>
      <c r="F93" s="27">
        <v>105020</v>
      </c>
      <c r="G93" s="27">
        <v>0</v>
      </c>
      <c r="H93" s="27">
        <v>105020</v>
      </c>
      <c r="I93" s="27">
        <v>0</v>
      </c>
      <c r="J93" s="17">
        <f t="shared" si="15"/>
        <v>0</v>
      </c>
      <c r="K93" s="27">
        <v>0</v>
      </c>
      <c r="L93" s="27">
        <v>0</v>
      </c>
      <c r="M93" s="27">
        <v>0</v>
      </c>
      <c r="N93" s="17" t="str">
        <f t="shared" si="16"/>
        <v xml:space="preserve"> </v>
      </c>
      <c r="O93" s="27">
        <v>0</v>
      </c>
      <c r="P93" s="18">
        <f t="shared" si="17"/>
        <v>-105020</v>
      </c>
    </row>
    <row r="94" spans="1:16" x14ac:dyDescent="0.3">
      <c r="A94" s="25" t="s">
        <v>245</v>
      </c>
      <c r="B94" s="13" t="str">
        <f t="shared" si="18"/>
        <v>4</v>
      </c>
      <c r="C94" s="13" t="str">
        <f t="shared" si="19"/>
        <v>45</v>
      </c>
      <c r="D94" s="13" t="str">
        <f t="shared" si="20"/>
        <v>451</v>
      </c>
      <c r="E94" s="26" t="s">
        <v>256</v>
      </c>
      <c r="F94" s="27">
        <v>122930</v>
      </c>
      <c r="G94" s="27">
        <v>0</v>
      </c>
      <c r="H94" s="27">
        <v>122930</v>
      </c>
      <c r="I94" s="27">
        <v>0</v>
      </c>
      <c r="J94" s="17">
        <f t="shared" si="15"/>
        <v>0</v>
      </c>
      <c r="K94" s="27">
        <v>0</v>
      </c>
      <c r="L94" s="27">
        <v>0</v>
      </c>
      <c r="M94" s="27">
        <v>0</v>
      </c>
      <c r="N94" s="17" t="str">
        <f t="shared" si="16"/>
        <v xml:space="preserve"> </v>
      </c>
      <c r="O94" s="27">
        <v>0</v>
      </c>
      <c r="P94" s="18">
        <f t="shared" si="17"/>
        <v>-122930</v>
      </c>
    </row>
    <row r="95" spans="1:16" x14ac:dyDescent="0.3">
      <c r="A95" s="25" t="s">
        <v>246</v>
      </c>
      <c r="B95" s="13" t="str">
        <f t="shared" si="18"/>
        <v>4</v>
      </c>
      <c r="C95" s="13" t="str">
        <f t="shared" si="19"/>
        <v>45</v>
      </c>
      <c r="D95" s="13" t="str">
        <f t="shared" si="20"/>
        <v>451</v>
      </c>
      <c r="E95" s="26" t="s">
        <v>257</v>
      </c>
      <c r="F95" s="27">
        <v>184395</v>
      </c>
      <c r="G95" s="27">
        <v>0</v>
      </c>
      <c r="H95" s="27">
        <v>184395</v>
      </c>
      <c r="I95" s="27">
        <v>0</v>
      </c>
      <c r="J95" s="17">
        <f t="shared" si="15"/>
        <v>0</v>
      </c>
      <c r="K95" s="27">
        <v>0</v>
      </c>
      <c r="L95" s="27">
        <v>0</v>
      </c>
      <c r="M95" s="27">
        <v>0</v>
      </c>
      <c r="N95" s="17" t="str">
        <f t="shared" si="16"/>
        <v xml:space="preserve"> </v>
      </c>
      <c r="O95" s="27">
        <v>0</v>
      </c>
      <c r="P95" s="18">
        <f t="shared" si="17"/>
        <v>-184395</v>
      </c>
    </row>
    <row r="96" spans="1:16" x14ac:dyDescent="0.3">
      <c r="A96" s="25" t="s">
        <v>152</v>
      </c>
      <c r="B96" s="13" t="str">
        <f t="shared" si="18"/>
        <v>4</v>
      </c>
      <c r="C96" s="13" t="str">
        <f t="shared" si="19"/>
        <v>49</v>
      </c>
      <c r="D96" s="13" t="str">
        <f t="shared" si="20"/>
        <v>490</v>
      </c>
      <c r="E96" s="26" t="s">
        <v>230</v>
      </c>
      <c r="F96" s="27">
        <v>93000</v>
      </c>
      <c r="G96" s="27">
        <v>0</v>
      </c>
      <c r="H96" s="27">
        <v>93000</v>
      </c>
      <c r="I96" s="27">
        <v>0</v>
      </c>
      <c r="J96" s="17">
        <f t="shared" si="15"/>
        <v>0</v>
      </c>
      <c r="K96" s="27">
        <v>0</v>
      </c>
      <c r="L96" s="27">
        <v>0</v>
      </c>
      <c r="M96" s="27">
        <v>0</v>
      </c>
      <c r="N96" s="17" t="str">
        <f t="shared" si="16"/>
        <v xml:space="preserve"> </v>
      </c>
      <c r="O96" s="27">
        <v>0</v>
      </c>
      <c r="P96" s="18">
        <f t="shared" si="17"/>
        <v>-93000</v>
      </c>
    </row>
    <row r="97" spans="1:16" x14ac:dyDescent="0.3">
      <c r="A97" s="25" t="s">
        <v>218</v>
      </c>
      <c r="B97" s="13" t="str">
        <f t="shared" si="18"/>
        <v>4</v>
      </c>
      <c r="C97" s="13" t="str">
        <f t="shared" si="19"/>
        <v>49</v>
      </c>
      <c r="D97" s="13" t="str">
        <f t="shared" si="20"/>
        <v>490</v>
      </c>
      <c r="E97" s="26" t="s">
        <v>231</v>
      </c>
      <c r="F97" s="27">
        <v>54615</v>
      </c>
      <c r="G97" s="27">
        <v>0</v>
      </c>
      <c r="H97" s="27">
        <v>54615</v>
      </c>
      <c r="I97" s="27">
        <v>0</v>
      </c>
      <c r="J97" s="17">
        <f t="shared" si="15"/>
        <v>0</v>
      </c>
      <c r="K97" s="27">
        <v>0</v>
      </c>
      <c r="L97" s="27">
        <v>0</v>
      </c>
      <c r="M97" s="27">
        <v>0</v>
      </c>
      <c r="N97" s="17" t="str">
        <f t="shared" si="16"/>
        <v xml:space="preserve"> </v>
      </c>
      <c r="O97" s="27">
        <v>0</v>
      </c>
      <c r="P97" s="18">
        <f t="shared" si="17"/>
        <v>-54615</v>
      </c>
    </row>
    <row r="98" spans="1:16" x14ac:dyDescent="0.3">
      <c r="A98" s="25" t="s">
        <v>232</v>
      </c>
      <c r="B98" s="13" t="str">
        <f t="shared" si="18"/>
        <v>4</v>
      </c>
      <c r="C98" s="13" t="str">
        <f t="shared" si="19"/>
        <v>49</v>
      </c>
      <c r="D98" s="13" t="str">
        <f t="shared" si="20"/>
        <v>490</v>
      </c>
      <c r="E98" s="26" t="s">
        <v>233</v>
      </c>
      <c r="F98" s="27">
        <v>36000</v>
      </c>
      <c r="G98" s="27">
        <v>0</v>
      </c>
      <c r="H98" s="27">
        <v>36000</v>
      </c>
      <c r="I98" s="27">
        <v>0</v>
      </c>
      <c r="J98" s="17">
        <f t="shared" si="15"/>
        <v>0</v>
      </c>
      <c r="K98" s="27">
        <v>0</v>
      </c>
      <c r="L98" s="27">
        <v>0</v>
      </c>
      <c r="M98" s="27">
        <v>0</v>
      </c>
      <c r="N98" s="17" t="str">
        <f t="shared" si="16"/>
        <v xml:space="preserve"> </v>
      </c>
      <c r="O98" s="27">
        <v>0</v>
      </c>
      <c r="P98" s="18">
        <f t="shared" si="17"/>
        <v>-36000</v>
      </c>
    </row>
    <row r="99" spans="1:16" x14ac:dyDescent="0.3">
      <c r="A99" s="25" t="s">
        <v>234</v>
      </c>
      <c r="B99" s="13" t="str">
        <f t="shared" si="18"/>
        <v>4</v>
      </c>
      <c r="C99" s="13" t="str">
        <f t="shared" si="19"/>
        <v>49</v>
      </c>
      <c r="D99" s="13" t="str">
        <f t="shared" si="20"/>
        <v>490</v>
      </c>
      <c r="E99" s="26" t="s">
        <v>235</v>
      </c>
      <c r="F99" s="27">
        <v>13000</v>
      </c>
      <c r="G99" s="27">
        <v>0</v>
      </c>
      <c r="H99" s="27">
        <v>13000</v>
      </c>
      <c r="I99" s="27">
        <v>0</v>
      </c>
      <c r="J99" s="17">
        <f t="shared" si="15"/>
        <v>0</v>
      </c>
      <c r="K99" s="27">
        <v>0</v>
      </c>
      <c r="L99" s="27">
        <v>0</v>
      </c>
      <c r="M99" s="27">
        <v>0</v>
      </c>
      <c r="N99" s="17" t="str">
        <f t="shared" si="16"/>
        <v xml:space="preserve"> </v>
      </c>
      <c r="O99" s="27">
        <v>0</v>
      </c>
      <c r="P99" s="18">
        <f t="shared" si="17"/>
        <v>-13000</v>
      </c>
    </row>
    <row r="100" spans="1:16" x14ac:dyDescent="0.3">
      <c r="A100" s="25" t="s">
        <v>236</v>
      </c>
      <c r="B100" s="13" t="str">
        <f t="shared" si="18"/>
        <v>4</v>
      </c>
      <c r="C100" s="13" t="str">
        <f t="shared" si="19"/>
        <v>49</v>
      </c>
      <c r="D100" s="13" t="str">
        <f t="shared" si="20"/>
        <v>490</v>
      </c>
      <c r="E100" s="26" t="s">
        <v>237</v>
      </c>
      <c r="F100" s="27">
        <v>65840</v>
      </c>
      <c r="G100" s="27">
        <v>0</v>
      </c>
      <c r="H100" s="27">
        <v>65840</v>
      </c>
      <c r="I100" s="27">
        <v>0</v>
      </c>
      <c r="J100" s="17">
        <f t="shared" si="15"/>
        <v>0</v>
      </c>
      <c r="K100" s="27">
        <v>0</v>
      </c>
      <c r="L100" s="27">
        <v>0</v>
      </c>
      <c r="M100" s="27">
        <v>0</v>
      </c>
      <c r="N100" s="17" t="str">
        <f t="shared" si="16"/>
        <v xml:space="preserve"> </v>
      </c>
      <c r="O100" s="27">
        <v>0</v>
      </c>
      <c r="P100" s="18">
        <f t="shared" si="17"/>
        <v>-65840</v>
      </c>
    </row>
    <row r="101" spans="1:16" x14ac:dyDescent="0.3">
      <c r="A101" s="25" t="s">
        <v>198</v>
      </c>
      <c r="B101" s="13" t="str">
        <f t="shared" si="18"/>
        <v>4</v>
      </c>
      <c r="C101" s="13" t="str">
        <f t="shared" si="19"/>
        <v>49</v>
      </c>
      <c r="D101" s="13" t="str">
        <f t="shared" si="20"/>
        <v>497</v>
      </c>
      <c r="E101" s="26" t="s">
        <v>199</v>
      </c>
      <c r="F101" s="27">
        <v>120385</v>
      </c>
      <c r="G101" s="27">
        <v>0</v>
      </c>
      <c r="H101" s="27">
        <v>120385</v>
      </c>
      <c r="I101" s="27">
        <v>0</v>
      </c>
      <c r="J101" s="17">
        <f t="shared" si="15"/>
        <v>0</v>
      </c>
      <c r="K101" s="27">
        <v>0</v>
      </c>
      <c r="L101" s="27">
        <v>0</v>
      </c>
      <c r="M101" s="27">
        <v>0</v>
      </c>
      <c r="N101" s="17" t="str">
        <f t="shared" si="16"/>
        <v xml:space="preserve"> </v>
      </c>
      <c r="O101" s="27">
        <v>0</v>
      </c>
      <c r="P101" s="18">
        <f t="shared" si="17"/>
        <v>-120385</v>
      </c>
    </row>
    <row r="102" spans="1:16" x14ac:dyDescent="0.3">
      <c r="A102" s="25" t="s">
        <v>153</v>
      </c>
      <c r="B102" s="13" t="str">
        <f t="shared" si="18"/>
        <v>5</v>
      </c>
      <c r="C102" s="13" t="str">
        <f t="shared" si="19"/>
        <v>52</v>
      </c>
      <c r="D102" s="13" t="str">
        <f t="shared" si="20"/>
        <v>520</v>
      </c>
      <c r="E102" s="26" t="s">
        <v>154</v>
      </c>
      <c r="F102" s="27">
        <v>1000</v>
      </c>
      <c r="G102" s="27">
        <v>0</v>
      </c>
      <c r="H102" s="27">
        <v>1000</v>
      </c>
      <c r="I102" s="27">
        <v>0</v>
      </c>
      <c r="J102" s="17">
        <f t="shared" si="15"/>
        <v>0</v>
      </c>
      <c r="K102" s="27">
        <v>0</v>
      </c>
      <c r="L102" s="27">
        <v>0</v>
      </c>
      <c r="M102" s="27">
        <v>0</v>
      </c>
      <c r="N102" s="17" t="str">
        <f t="shared" si="16"/>
        <v xml:space="preserve"> </v>
      </c>
      <c r="O102" s="27">
        <v>0</v>
      </c>
      <c r="P102" s="18">
        <f t="shared" si="17"/>
        <v>-1000</v>
      </c>
    </row>
    <row r="103" spans="1:16" x14ac:dyDescent="0.3">
      <c r="A103" s="25" t="s">
        <v>155</v>
      </c>
      <c r="B103" s="13" t="str">
        <f t="shared" si="18"/>
        <v>5</v>
      </c>
      <c r="C103" s="13" t="str">
        <f t="shared" si="19"/>
        <v>53</v>
      </c>
      <c r="D103" s="13" t="str">
        <f t="shared" si="20"/>
        <v>534</v>
      </c>
      <c r="E103" s="26" t="s">
        <v>156</v>
      </c>
      <c r="F103" s="27">
        <v>300000</v>
      </c>
      <c r="G103" s="27">
        <v>0</v>
      </c>
      <c r="H103" s="27">
        <v>300000</v>
      </c>
      <c r="I103" s="27">
        <v>0</v>
      </c>
      <c r="J103" s="17">
        <f t="shared" si="15"/>
        <v>0</v>
      </c>
      <c r="K103" s="27">
        <v>0</v>
      </c>
      <c r="L103" s="27">
        <v>0</v>
      </c>
      <c r="M103" s="27">
        <v>0</v>
      </c>
      <c r="N103" s="17" t="str">
        <f t="shared" si="16"/>
        <v xml:space="preserve"> </v>
      </c>
      <c r="O103" s="27">
        <v>0</v>
      </c>
      <c r="P103" s="18">
        <f t="shared" si="17"/>
        <v>-300000</v>
      </c>
    </row>
    <row r="104" spans="1:16" x14ac:dyDescent="0.3">
      <c r="A104" s="25" t="s">
        <v>194</v>
      </c>
      <c r="B104" s="13" t="str">
        <f t="shared" si="18"/>
        <v>5</v>
      </c>
      <c r="C104" s="13" t="str">
        <f t="shared" si="19"/>
        <v>53</v>
      </c>
      <c r="D104" s="13" t="str">
        <f t="shared" si="20"/>
        <v>537</v>
      </c>
      <c r="E104" s="26" t="s">
        <v>212</v>
      </c>
      <c r="F104" s="27">
        <v>5000</v>
      </c>
      <c r="G104" s="27">
        <v>0</v>
      </c>
      <c r="H104" s="27">
        <v>5000</v>
      </c>
      <c r="I104" s="27">
        <v>0</v>
      </c>
      <c r="J104" s="17">
        <f t="shared" si="15"/>
        <v>0</v>
      </c>
      <c r="K104" s="27">
        <v>0</v>
      </c>
      <c r="L104" s="27">
        <v>0</v>
      </c>
      <c r="M104" s="27">
        <v>0</v>
      </c>
      <c r="N104" s="17" t="str">
        <f t="shared" si="16"/>
        <v xml:space="preserve"> </v>
      </c>
      <c r="O104" s="27">
        <v>0</v>
      </c>
      <c r="P104" s="18">
        <f t="shared" si="17"/>
        <v>-5000</v>
      </c>
    </row>
    <row r="105" spans="1:16" x14ac:dyDescent="0.3">
      <c r="A105" s="25" t="s">
        <v>157</v>
      </c>
      <c r="B105" s="13" t="str">
        <f t="shared" si="18"/>
        <v>5</v>
      </c>
      <c r="C105" s="13" t="str">
        <f t="shared" si="19"/>
        <v>54</v>
      </c>
      <c r="D105" s="13" t="str">
        <f t="shared" si="20"/>
        <v>541</v>
      </c>
      <c r="E105" s="26" t="s">
        <v>238</v>
      </c>
      <c r="F105" s="27">
        <v>40000</v>
      </c>
      <c r="G105" s="27">
        <v>0</v>
      </c>
      <c r="H105" s="27">
        <v>40000</v>
      </c>
      <c r="I105" s="27">
        <v>0</v>
      </c>
      <c r="J105" s="17">
        <f t="shared" si="15"/>
        <v>0</v>
      </c>
      <c r="K105" s="27">
        <v>0</v>
      </c>
      <c r="L105" s="27">
        <v>0</v>
      </c>
      <c r="M105" s="27">
        <v>0</v>
      </c>
      <c r="N105" s="17" t="str">
        <f t="shared" si="16"/>
        <v xml:space="preserve"> </v>
      </c>
      <c r="O105" s="27">
        <v>0</v>
      </c>
      <c r="P105" s="18">
        <f t="shared" si="17"/>
        <v>-40000</v>
      </c>
    </row>
    <row r="106" spans="1:16" x14ac:dyDescent="0.3">
      <c r="A106" s="25" t="s">
        <v>158</v>
      </c>
      <c r="B106" s="13" t="str">
        <f t="shared" si="18"/>
        <v>5</v>
      </c>
      <c r="C106" s="13" t="str">
        <f t="shared" si="19"/>
        <v>54</v>
      </c>
      <c r="D106" s="13" t="str">
        <f t="shared" si="20"/>
        <v>541</v>
      </c>
      <c r="E106" s="26" t="s">
        <v>239</v>
      </c>
      <c r="F106" s="27">
        <v>20000</v>
      </c>
      <c r="G106" s="27">
        <v>0</v>
      </c>
      <c r="H106" s="27">
        <v>20000</v>
      </c>
      <c r="I106" s="27">
        <v>0</v>
      </c>
      <c r="J106" s="17">
        <f t="shared" si="15"/>
        <v>0</v>
      </c>
      <c r="K106" s="27">
        <v>0</v>
      </c>
      <c r="L106" s="27">
        <v>0</v>
      </c>
      <c r="M106" s="27">
        <v>0</v>
      </c>
      <c r="N106" s="17" t="str">
        <f t="shared" si="16"/>
        <v xml:space="preserve"> </v>
      </c>
      <c r="O106" s="27">
        <v>0</v>
      </c>
      <c r="P106" s="18">
        <f t="shared" si="17"/>
        <v>-20000</v>
      </c>
    </row>
    <row r="107" spans="1:16" x14ac:dyDescent="0.3">
      <c r="A107" s="25" t="s">
        <v>159</v>
      </c>
      <c r="B107" s="13" t="str">
        <f t="shared" si="18"/>
        <v>5</v>
      </c>
      <c r="C107" s="13" t="str">
        <f t="shared" si="19"/>
        <v>55</v>
      </c>
      <c r="D107" s="13" t="str">
        <f t="shared" si="20"/>
        <v>550</v>
      </c>
      <c r="E107" s="26" t="s">
        <v>160</v>
      </c>
      <c r="F107" s="27">
        <v>1500000</v>
      </c>
      <c r="G107" s="27">
        <v>0</v>
      </c>
      <c r="H107" s="27">
        <v>1500000</v>
      </c>
      <c r="I107" s="27">
        <v>0</v>
      </c>
      <c r="J107" s="17">
        <f t="shared" si="15"/>
        <v>0</v>
      </c>
      <c r="K107" s="27">
        <v>0</v>
      </c>
      <c r="L107" s="27">
        <v>0</v>
      </c>
      <c r="M107" s="27">
        <v>0</v>
      </c>
      <c r="N107" s="17" t="str">
        <f t="shared" si="16"/>
        <v xml:space="preserve"> </v>
      </c>
      <c r="O107" s="27">
        <v>0</v>
      </c>
      <c r="P107" s="18">
        <f t="shared" si="17"/>
        <v>-1500000</v>
      </c>
    </row>
    <row r="108" spans="1:16" x14ac:dyDescent="0.3">
      <c r="A108" s="25" t="s">
        <v>161</v>
      </c>
      <c r="B108" s="13" t="str">
        <f t="shared" si="18"/>
        <v>5</v>
      </c>
      <c r="C108" s="13" t="str">
        <f t="shared" si="19"/>
        <v>55</v>
      </c>
      <c r="D108" s="13" t="str">
        <f t="shared" si="20"/>
        <v>554</v>
      </c>
      <c r="E108" s="26" t="s">
        <v>162</v>
      </c>
      <c r="F108" s="27">
        <v>7000</v>
      </c>
      <c r="G108" s="27">
        <v>0</v>
      </c>
      <c r="H108" s="27">
        <v>7000</v>
      </c>
      <c r="I108" s="27">
        <v>0</v>
      </c>
      <c r="J108" s="17">
        <f t="shared" si="15"/>
        <v>0</v>
      </c>
      <c r="K108" s="27">
        <v>0</v>
      </c>
      <c r="L108" s="27">
        <v>0</v>
      </c>
      <c r="M108" s="27">
        <v>0</v>
      </c>
      <c r="N108" s="17" t="str">
        <f t="shared" si="16"/>
        <v xml:space="preserve"> </v>
      </c>
      <c r="O108" s="27">
        <v>0</v>
      </c>
      <c r="P108" s="18">
        <f t="shared" si="17"/>
        <v>-7000</v>
      </c>
    </row>
    <row r="109" spans="1:16" x14ac:dyDescent="0.3">
      <c r="A109" s="25" t="s">
        <v>200</v>
      </c>
      <c r="B109" s="13" t="str">
        <f t="shared" si="18"/>
        <v>5</v>
      </c>
      <c r="C109" s="13" t="str">
        <f t="shared" si="19"/>
        <v>59</v>
      </c>
      <c r="D109" s="13" t="str">
        <f t="shared" si="20"/>
        <v>599</v>
      </c>
      <c r="E109" s="26" t="s">
        <v>201</v>
      </c>
      <c r="F109" s="27">
        <v>5000</v>
      </c>
      <c r="G109" s="27">
        <v>0</v>
      </c>
      <c r="H109" s="27">
        <v>5000</v>
      </c>
      <c r="I109" s="27">
        <v>0</v>
      </c>
      <c r="J109" s="17">
        <f t="shared" si="15"/>
        <v>0</v>
      </c>
      <c r="K109" s="27">
        <v>0</v>
      </c>
      <c r="L109" s="27">
        <v>0</v>
      </c>
      <c r="M109" s="27">
        <v>0</v>
      </c>
      <c r="N109" s="17" t="str">
        <f t="shared" si="16"/>
        <v xml:space="preserve"> </v>
      </c>
      <c r="O109" s="27">
        <v>0</v>
      </c>
      <c r="P109" s="18">
        <f t="shared" si="17"/>
        <v>-5000</v>
      </c>
    </row>
    <row r="110" spans="1:16" x14ac:dyDescent="0.3">
      <c r="A110" s="25" t="s">
        <v>163</v>
      </c>
      <c r="B110" s="13" t="str">
        <f t="shared" si="18"/>
        <v>5</v>
      </c>
      <c r="C110" s="13" t="str">
        <f t="shared" si="19"/>
        <v>59</v>
      </c>
      <c r="D110" s="13" t="str">
        <f t="shared" si="20"/>
        <v>599</v>
      </c>
      <c r="E110" s="26" t="s">
        <v>164</v>
      </c>
      <c r="F110" s="27">
        <v>115000</v>
      </c>
      <c r="G110" s="27">
        <v>0</v>
      </c>
      <c r="H110" s="27">
        <v>115000</v>
      </c>
      <c r="I110" s="27">
        <v>0</v>
      </c>
      <c r="J110" s="17">
        <f t="shared" si="15"/>
        <v>0</v>
      </c>
      <c r="K110" s="27">
        <v>0</v>
      </c>
      <c r="L110" s="27">
        <v>0</v>
      </c>
      <c r="M110" s="27">
        <v>0</v>
      </c>
      <c r="N110" s="17" t="str">
        <f t="shared" si="16"/>
        <v xml:space="preserve"> </v>
      </c>
      <c r="O110" s="27">
        <v>0</v>
      </c>
      <c r="P110" s="18">
        <f t="shared" si="17"/>
        <v>-115000</v>
      </c>
    </row>
    <row r="111" spans="1:16" x14ac:dyDescent="0.3">
      <c r="A111" s="1"/>
      <c r="B111" s="13"/>
      <c r="C111" s="13"/>
      <c r="D111" s="13"/>
      <c r="E111" s="4" t="s">
        <v>183</v>
      </c>
      <c r="F111" s="19">
        <f>SUM(F6:F110)</f>
        <v>252897350</v>
      </c>
      <c r="G111" s="19">
        <f>SUM(G6:G110)</f>
        <v>0</v>
      </c>
      <c r="H111" s="19">
        <f>SUM(H6:H110)</f>
        <v>252897350</v>
      </c>
      <c r="I111" s="19">
        <f>SUM(I6:I110)</f>
        <v>7339070</v>
      </c>
      <c r="J111" s="20">
        <f>I111/H111</f>
        <v>2.9019956120536653E-2</v>
      </c>
      <c r="K111" s="19">
        <f>SUM(K6:K110)</f>
        <v>7645813.4500000002</v>
      </c>
      <c r="L111" s="19">
        <f>SUM(L6:L110)</f>
        <v>336528.73</v>
      </c>
      <c r="M111" s="19">
        <f>SUM(M6:M110)</f>
        <v>7309284.7200000007</v>
      </c>
      <c r="N111" s="22">
        <f t="shared" ref="N111" si="21">IF(I111=0," ",M111/I111)</f>
        <v>0.99594154572718352</v>
      </c>
      <c r="O111" s="19">
        <f>SUM(O6:O110)</f>
        <v>29785.279999999999</v>
      </c>
      <c r="P111" s="19">
        <f>SUM(P6:P110)</f>
        <v>-245558279.99999997</v>
      </c>
    </row>
    <row r="112" spans="1:16" x14ac:dyDescent="0.3">
      <c r="A112" s="1"/>
      <c r="B112" s="13"/>
      <c r="C112" s="13"/>
      <c r="D112" s="13"/>
      <c r="E112" s="2"/>
      <c r="F112" s="3"/>
      <c r="G112" s="3"/>
      <c r="H112" s="3"/>
      <c r="I112" s="3"/>
      <c r="J112" s="17"/>
      <c r="K112" s="3"/>
      <c r="L112" s="3"/>
      <c r="M112" s="3"/>
      <c r="N112" s="17"/>
      <c r="O112" s="3"/>
      <c r="P112" s="18"/>
    </row>
    <row r="113" spans="1:16" x14ac:dyDescent="0.3">
      <c r="A113" s="25" t="s">
        <v>165</v>
      </c>
      <c r="B113" s="13" t="str">
        <f t="shared" ref="B113:B121" si="22">LEFT(A113,1)</f>
        <v>6</v>
      </c>
      <c r="C113" s="13" t="str">
        <f t="shared" ref="C113:C121" si="23">LEFT(A113,2)</f>
        <v>60</v>
      </c>
      <c r="D113" s="13" t="str">
        <f t="shared" ref="D113:D121" si="24">LEFT(A113,3)</f>
        <v>603</v>
      </c>
      <c r="E113" s="26" t="s">
        <v>166</v>
      </c>
      <c r="F113" s="27">
        <v>3713505</v>
      </c>
      <c r="G113" s="27">
        <v>0</v>
      </c>
      <c r="H113" s="27">
        <v>3713505</v>
      </c>
      <c r="I113" s="27">
        <v>0</v>
      </c>
      <c r="J113" s="17">
        <f t="shared" ref="J113:J118" si="25">IF(H113=0," ",I113/H113)</f>
        <v>0</v>
      </c>
      <c r="K113" s="27">
        <v>0</v>
      </c>
      <c r="L113" s="27">
        <v>0</v>
      </c>
      <c r="M113" s="27">
        <v>0</v>
      </c>
      <c r="N113" s="17" t="str">
        <f t="shared" ref="N113:N129" si="26">IF(I113=0," ",M113/I113)</f>
        <v xml:space="preserve"> </v>
      </c>
      <c r="O113" s="27">
        <v>0</v>
      </c>
      <c r="P113" s="18">
        <f t="shared" ref="P113:P129" si="27">I113-H113</f>
        <v>-3713505</v>
      </c>
    </row>
    <row r="114" spans="1:16" x14ac:dyDescent="0.3">
      <c r="A114" s="25" t="s">
        <v>202</v>
      </c>
      <c r="B114" s="13" t="str">
        <f t="shared" ref="B114:B116" si="28">LEFT(A114,1)</f>
        <v>6</v>
      </c>
      <c r="C114" s="13" t="str">
        <f t="shared" ref="C114:C116" si="29">LEFT(A114,2)</f>
        <v>60</v>
      </c>
      <c r="D114" s="13" t="str">
        <f t="shared" ref="D114:D116" si="30">LEFT(A114,3)</f>
        <v>609</v>
      </c>
      <c r="E114" s="26" t="s">
        <v>203</v>
      </c>
      <c r="F114" s="27">
        <v>2050500</v>
      </c>
      <c r="G114" s="27">
        <v>0</v>
      </c>
      <c r="H114" s="27">
        <v>2050500</v>
      </c>
      <c r="I114" s="27">
        <v>0</v>
      </c>
      <c r="J114" s="17">
        <f t="shared" si="25"/>
        <v>0</v>
      </c>
      <c r="K114" s="27">
        <v>0</v>
      </c>
      <c r="L114" s="27">
        <v>0</v>
      </c>
      <c r="M114" s="27">
        <v>0</v>
      </c>
      <c r="N114" s="17" t="str">
        <f t="shared" si="26"/>
        <v xml:space="preserve"> </v>
      </c>
      <c r="O114" s="27">
        <v>0</v>
      </c>
      <c r="P114" s="18">
        <f t="shared" si="27"/>
        <v>-2050500</v>
      </c>
    </row>
    <row r="115" spans="1:16" x14ac:dyDescent="0.3">
      <c r="A115" s="25" t="s">
        <v>204</v>
      </c>
      <c r="B115" s="13" t="str">
        <f t="shared" si="28"/>
        <v>7</v>
      </c>
      <c r="C115" s="13" t="str">
        <f t="shared" si="29"/>
        <v>75</v>
      </c>
      <c r="D115" s="13" t="str">
        <f t="shared" si="30"/>
        <v>750</v>
      </c>
      <c r="E115" s="26" t="s">
        <v>240</v>
      </c>
      <c r="F115" s="27">
        <v>570815</v>
      </c>
      <c r="G115" s="27">
        <v>0</v>
      </c>
      <c r="H115" s="27">
        <v>570815</v>
      </c>
      <c r="I115" s="27">
        <v>0</v>
      </c>
      <c r="J115" s="17">
        <f t="shared" si="25"/>
        <v>0</v>
      </c>
      <c r="K115" s="27">
        <v>0</v>
      </c>
      <c r="L115" s="27">
        <v>0</v>
      </c>
      <c r="M115" s="27">
        <v>0</v>
      </c>
      <c r="N115" s="17" t="str">
        <f t="shared" si="26"/>
        <v xml:space="preserve"> </v>
      </c>
      <c r="O115" s="27">
        <v>0</v>
      </c>
      <c r="P115" s="18">
        <f t="shared" si="27"/>
        <v>-570815</v>
      </c>
    </row>
    <row r="116" spans="1:16" x14ac:dyDescent="0.3">
      <c r="A116" s="25" t="s">
        <v>195</v>
      </c>
      <c r="B116" s="13" t="str">
        <f t="shared" si="28"/>
        <v>7</v>
      </c>
      <c r="C116" s="13" t="str">
        <f t="shared" si="29"/>
        <v>79</v>
      </c>
      <c r="D116" s="13" t="str">
        <f t="shared" si="30"/>
        <v>797</v>
      </c>
      <c r="E116" s="26" t="s">
        <v>199</v>
      </c>
      <c r="F116" s="27">
        <v>397980</v>
      </c>
      <c r="G116" s="27">
        <v>0</v>
      </c>
      <c r="H116" s="27">
        <v>397980</v>
      </c>
      <c r="I116" s="27">
        <v>0</v>
      </c>
      <c r="J116" s="17">
        <f t="shared" si="25"/>
        <v>0</v>
      </c>
      <c r="K116" s="27">
        <v>0</v>
      </c>
      <c r="L116" s="27">
        <v>0</v>
      </c>
      <c r="M116" s="27">
        <v>0</v>
      </c>
      <c r="N116" s="17" t="str">
        <f t="shared" si="26"/>
        <v xml:space="preserve"> </v>
      </c>
      <c r="O116" s="27">
        <v>0</v>
      </c>
      <c r="P116" s="18">
        <f t="shared" si="27"/>
        <v>-397980</v>
      </c>
    </row>
    <row r="117" spans="1:16" x14ac:dyDescent="0.3">
      <c r="A117" s="25" t="s">
        <v>241</v>
      </c>
      <c r="B117" s="13" t="str">
        <f t="shared" ref="B117:B118" si="31">LEFT(A117,1)</f>
        <v>7</v>
      </c>
      <c r="C117" s="13" t="str">
        <f t="shared" ref="C117:C118" si="32">LEFT(A117,2)</f>
        <v>79</v>
      </c>
      <c r="D117" s="13" t="str">
        <f t="shared" ref="D117:D118" si="33">LEFT(A117,3)</f>
        <v>797</v>
      </c>
      <c r="E117" s="26" t="s">
        <v>235</v>
      </c>
      <c r="F117" s="27">
        <v>122300</v>
      </c>
      <c r="G117" s="27">
        <v>0</v>
      </c>
      <c r="H117" s="27">
        <v>122300</v>
      </c>
      <c r="I117" s="27">
        <v>0</v>
      </c>
      <c r="J117" s="17">
        <f t="shared" si="25"/>
        <v>0</v>
      </c>
      <c r="K117" s="27">
        <v>0</v>
      </c>
      <c r="L117" s="27">
        <v>0</v>
      </c>
      <c r="M117" s="27">
        <v>0</v>
      </c>
      <c r="N117" s="17" t="str">
        <f t="shared" si="26"/>
        <v xml:space="preserve"> </v>
      </c>
      <c r="O117" s="27">
        <v>0</v>
      </c>
      <c r="P117" s="18">
        <f t="shared" si="27"/>
        <v>-122300</v>
      </c>
    </row>
    <row r="118" spans="1:16" x14ac:dyDescent="0.3">
      <c r="A118" s="25" t="s">
        <v>258</v>
      </c>
      <c r="B118" s="13" t="str">
        <f t="shared" si="31"/>
        <v>7</v>
      </c>
      <c r="C118" s="13" t="str">
        <f t="shared" si="32"/>
        <v>79</v>
      </c>
      <c r="D118" s="13" t="str">
        <f t="shared" si="33"/>
        <v>797</v>
      </c>
      <c r="E118" s="26" t="s">
        <v>237</v>
      </c>
      <c r="F118" s="27">
        <v>1500</v>
      </c>
      <c r="G118" s="27">
        <v>0</v>
      </c>
      <c r="H118" s="27">
        <v>1500</v>
      </c>
      <c r="I118" s="27">
        <v>0</v>
      </c>
      <c r="J118" s="17">
        <f t="shared" si="25"/>
        <v>0</v>
      </c>
      <c r="K118" s="27">
        <v>0</v>
      </c>
      <c r="L118" s="27">
        <v>0</v>
      </c>
      <c r="M118" s="27">
        <v>0</v>
      </c>
      <c r="N118" s="17" t="str">
        <f t="shared" si="26"/>
        <v xml:space="preserve"> </v>
      </c>
      <c r="O118" s="27">
        <v>0</v>
      </c>
      <c r="P118" s="18">
        <f t="shared" si="27"/>
        <v>-1500</v>
      </c>
    </row>
    <row r="119" spans="1:16" s="16" customFormat="1" x14ac:dyDescent="0.3">
      <c r="A119" s="4"/>
      <c r="B119" s="4"/>
      <c r="C119" s="4"/>
      <c r="D119" s="4"/>
      <c r="E119" s="4" t="s">
        <v>184</v>
      </c>
      <c r="F119" s="19">
        <f>SUBTOTAL(9,F113:F118)</f>
        <v>6856600</v>
      </c>
      <c r="G119" s="19">
        <f>SUBTOTAL(9,G113:G118)</f>
        <v>0</v>
      </c>
      <c r="H119" s="19">
        <f>SUBTOTAL(9,H113:H118)</f>
        <v>6856600</v>
      </c>
      <c r="I119" s="19">
        <f>SUBTOTAL(9,I113:I118)</f>
        <v>0</v>
      </c>
      <c r="J119" s="20">
        <f t="shared" ref="J119" si="34">I119/H119</f>
        <v>0</v>
      </c>
      <c r="K119" s="19">
        <f>SUBTOTAL(9,K113:K118)</f>
        <v>0</v>
      </c>
      <c r="L119" s="19">
        <f>SUBTOTAL(9,L113:L118)</f>
        <v>0</v>
      </c>
      <c r="M119" s="19">
        <f>SUBTOTAL(9,M113:M118)</f>
        <v>0</v>
      </c>
      <c r="N119" s="20" t="str">
        <f t="shared" si="26"/>
        <v xml:space="preserve"> </v>
      </c>
      <c r="O119" s="19">
        <f>SUBTOTAL(9,O113:O118)</f>
        <v>0</v>
      </c>
      <c r="P119" s="19">
        <f>SUBTOTAL(9,P113:P118)</f>
        <v>-6856600</v>
      </c>
    </row>
    <row r="120" spans="1:16" x14ac:dyDescent="0.3">
      <c r="A120" s="1"/>
      <c r="B120" s="13"/>
      <c r="C120" s="13"/>
      <c r="D120" s="13"/>
      <c r="E120" s="2"/>
      <c r="F120" s="3"/>
      <c r="G120" s="3"/>
      <c r="H120" s="3"/>
      <c r="I120" s="3"/>
      <c r="J120" s="17"/>
      <c r="K120" s="3"/>
      <c r="L120" s="3"/>
      <c r="M120" s="3"/>
      <c r="N120" s="17"/>
      <c r="O120" s="3"/>
      <c r="P120" s="18"/>
    </row>
    <row r="121" spans="1:16" x14ac:dyDescent="0.3">
      <c r="A121" s="25" t="s">
        <v>167</v>
      </c>
      <c r="B121" s="13" t="str">
        <f t="shared" si="22"/>
        <v>8</v>
      </c>
      <c r="C121" s="13" t="str">
        <f t="shared" si="23"/>
        <v>82</v>
      </c>
      <c r="D121" s="13" t="str">
        <f t="shared" si="24"/>
        <v>820</v>
      </c>
      <c r="E121" s="28" t="s">
        <v>168</v>
      </c>
      <c r="F121" s="29">
        <v>300000</v>
      </c>
      <c r="G121" s="29">
        <v>0</v>
      </c>
      <c r="H121" s="29">
        <v>300000</v>
      </c>
      <c r="I121" s="29">
        <v>0</v>
      </c>
      <c r="J121" s="17">
        <f t="shared" ref="J121:J129" si="35">IF(H121=0," ",I121/H121)</f>
        <v>0</v>
      </c>
      <c r="K121" s="29">
        <v>0</v>
      </c>
      <c r="L121" s="29">
        <v>0</v>
      </c>
      <c r="M121" s="29">
        <v>0</v>
      </c>
      <c r="N121" s="17" t="str">
        <f t="shared" si="26"/>
        <v xml:space="preserve"> </v>
      </c>
      <c r="O121" s="29">
        <v>0</v>
      </c>
      <c r="P121" s="18">
        <f t="shared" si="27"/>
        <v>-300000</v>
      </c>
    </row>
    <row r="122" spans="1:16" x14ac:dyDescent="0.3">
      <c r="A122" s="25" t="s">
        <v>169</v>
      </c>
      <c r="B122" s="13" t="str">
        <f t="shared" ref="B122" si="36">LEFT(A122,1)</f>
        <v>8</v>
      </c>
      <c r="C122" s="13" t="str">
        <f t="shared" ref="C122" si="37">LEFT(A122,2)</f>
        <v>83</v>
      </c>
      <c r="D122" s="13" t="str">
        <f t="shared" ref="D122" si="38">LEFT(A122,3)</f>
        <v>830</v>
      </c>
      <c r="E122" s="28" t="s">
        <v>170</v>
      </c>
      <c r="F122" s="29">
        <v>18000</v>
      </c>
      <c r="G122" s="29">
        <v>0</v>
      </c>
      <c r="H122" s="29">
        <v>18000</v>
      </c>
      <c r="I122" s="29">
        <v>0</v>
      </c>
      <c r="J122" s="17">
        <f t="shared" si="35"/>
        <v>0</v>
      </c>
      <c r="K122" s="29">
        <v>0</v>
      </c>
      <c r="L122" s="29">
        <v>0</v>
      </c>
      <c r="M122" s="29">
        <v>0</v>
      </c>
      <c r="N122" s="17" t="str">
        <f t="shared" si="26"/>
        <v xml:space="preserve"> </v>
      </c>
      <c r="O122" s="29">
        <v>0</v>
      </c>
      <c r="P122" s="18">
        <f t="shared" si="27"/>
        <v>-18000</v>
      </c>
    </row>
    <row r="123" spans="1:16" x14ac:dyDescent="0.3">
      <c r="A123" s="25" t="s">
        <v>171</v>
      </c>
      <c r="B123" s="13" t="str">
        <f t="shared" ref="B123:B125" si="39">LEFT(A123,1)</f>
        <v>8</v>
      </c>
      <c r="C123" s="13" t="str">
        <f t="shared" ref="C123:C125" si="40">LEFT(A123,2)</f>
        <v>83</v>
      </c>
      <c r="D123" s="13" t="str">
        <f t="shared" ref="D123:D125" si="41">LEFT(A123,3)</f>
        <v>830</v>
      </c>
      <c r="E123" s="28" t="s">
        <v>172</v>
      </c>
      <c r="F123" s="29">
        <v>170000</v>
      </c>
      <c r="G123" s="29">
        <v>0</v>
      </c>
      <c r="H123" s="29">
        <v>170000</v>
      </c>
      <c r="I123" s="29">
        <v>1042.78</v>
      </c>
      <c r="J123" s="17">
        <f t="shared" si="35"/>
        <v>6.1339999999999997E-3</v>
      </c>
      <c r="K123" s="29">
        <v>1042.78</v>
      </c>
      <c r="L123" s="29">
        <v>0</v>
      </c>
      <c r="M123" s="29">
        <v>1042.78</v>
      </c>
      <c r="N123" s="17">
        <f t="shared" si="26"/>
        <v>1</v>
      </c>
      <c r="O123" s="29">
        <v>0</v>
      </c>
      <c r="P123" s="18">
        <f t="shared" si="27"/>
        <v>-168957.22</v>
      </c>
    </row>
    <row r="124" spans="1:16" x14ac:dyDescent="0.3">
      <c r="A124" s="25" t="s">
        <v>173</v>
      </c>
      <c r="B124" s="13" t="str">
        <f t="shared" si="39"/>
        <v>8</v>
      </c>
      <c r="C124" s="13" t="str">
        <f t="shared" si="40"/>
        <v>83</v>
      </c>
      <c r="D124" s="13" t="str">
        <f t="shared" si="41"/>
        <v>830</v>
      </c>
      <c r="E124" s="28" t="s">
        <v>174</v>
      </c>
      <c r="F124" s="29">
        <v>35000</v>
      </c>
      <c r="G124" s="29">
        <v>0</v>
      </c>
      <c r="H124" s="29">
        <v>35000</v>
      </c>
      <c r="I124" s="29">
        <v>0</v>
      </c>
      <c r="J124" s="17">
        <f t="shared" si="35"/>
        <v>0</v>
      </c>
      <c r="K124" s="29">
        <v>0</v>
      </c>
      <c r="L124" s="29">
        <v>0</v>
      </c>
      <c r="M124" s="29">
        <v>0</v>
      </c>
      <c r="N124" s="17" t="str">
        <f t="shared" si="26"/>
        <v xml:space="preserve"> </v>
      </c>
      <c r="O124" s="29">
        <v>0</v>
      </c>
      <c r="P124" s="18">
        <f t="shared" si="27"/>
        <v>-35000</v>
      </c>
    </row>
    <row r="125" spans="1:16" x14ac:dyDescent="0.3">
      <c r="A125" s="25" t="s">
        <v>175</v>
      </c>
      <c r="B125" s="13" t="str">
        <f t="shared" si="39"/>
        <v>8</v>
      </c>
      <c r="C125" s="13" t="str">
        <f t="shared" si="40"/>
        <v>83</v>
      </c>
      <c r="D125" s="13" t="str">
        <f t="shared" si="41"/>
        <v>831</v>
      </c>
      <c r="E125" s="28" t="s">
        <v>176</v>
      </c>
      <c r="F125" s="29">
        <v>480000</v>
      </c>
      <c r="G125" s="29">
        <v>0</v>
      </c>
      <c r="H125" s="29">
        <v>480000</v>
      </c>
      <c r="I125" s="29">
        <v>0</v>
      </c>
      <c r="J125" s="17">
        <f t="shared" si="35"/>
        <v>0</v>
      </c>
      <c r="K125" s="29">
        <v>0</v>
      </c>
      <c r="L125" s="29">
        <v>0</v>
      </c>
      <c r="M125" s="29">
        <v>0</v>
      </c>
      <c r="N125" s="17" t="str">
        <f t="shared" si="26"/>
        <v xml:space="preserve"> </v>
      </c>
      <c r="O125" s="29">
        <v>0</v>
      </c>
      <c r="P125" s="18">
        <f t="shared" si="27"/>
        <v>-480000</v>
      </c>
    </row>
    <row r="126" spans="1:16" x14ac:dyDescent="0.3">
      <c r="A126" s="25" t="s">
        <v>177</v>
      </c>
      <c r="B126" s="13" t="str">
        <f t="shared" ref="B126:B129" si="42">LEFT(A126,1)</f>
        <v>8</v>
      </c>
      <c r="C126" s="13" t="str">
        <f t="shared" ref="C126:C129" si="43">LEFT(A126,2)</f>
        <v>83</v>
      </c>
      <c r="D126" s="13" t="str">
        <f t="shared" ref="D126:D129" si="44">LEFT(A126,3)</f>
        <v>831</v>
      </c>
      <c r="E126" s="28" t="s">
        <v>178</v>
      </c>
      <c r="F126" s="29">
        <v>400000</v>
      </c>
      <c r="G126" s="29">
        <v>0</v>
      </c>
      <c r="H126" s="29">
        <v>400000</v>
      </c>
      <c r="I126" s="29">
        <v>4844.92</v>
      </c>
      <c r="J126" s="17">
        <f t="shared" si="35"/>
        <v>1.2112299999999999E-2</v>
      </c>
      <c r="K126" s="29">
        <v>4844.92</v>
      </c>
      <c r="L126" s="29">
        <v>0</v>
      </c>
      <c r="M126" s="29">
        <v>4844.92</v>
      </c>
      <c r="N126" s="17">
        <f t="shared" si="26"/>
        <v>1</v>
      </c>
      <c r="O126" s="29">
        <v>0</v>
      </c>
      <c r="P126" s="18">
        <f t="shared" si="27"/>
        <v>-395155.08</v>
      </c>
    </row>
    <row r="127" spans="1:16" x14ac:dyDescent="0.3">
      <c r="A127" s="25" t="s">
        <v>242</v>
      </c>
      <c r="B127" s="13" t="str">
        <f t="shared" si="42"/>
        <v>8</v>
      </c>
      <c r="C127" s="13" t="str">
        <f t="shared" si="43"/>
        <v>83</v>
      </c>
      <c r="D127" s="13" t="str">
        <f t="shared" si="44"/>
        <v>831</v>
      </c>
      <c r="E127" s="28" t="s">
        <v>243</v>
      </c>
      <c r="F127" s="29">
        <v>0</v>
      </c>
      <c r="G127" s="29">
        <v>0</v>
      </c>
      <c r="H127" s="29">
        <v>0</v>
      </c>
      <c r="I127" s="29">
        <v>0</v>
      </c>
      <c r="J127" s="17" t="str">
        <f t="shared" si="35"/>
        <v xml:space="preserve"> </v>
      </c>
      <c r="K127" s="29">
        <v>0</v>
      </c>
      <c r="L127" s="29">
        <v>0</v>
      </c>
      <c r="M127" s="29">
        <v>0</v>
      </c>
      <c r="N127" s="17" t="str">
        <f t="shared" si="26"/>
        <v xml:space="preserve"> </v>
      </c>
      <c r="O127" s="29">
        <v>0</v>
      </c>
      <c r="P127" s="18">
        <f t="shared" si="27"/>
        <v>0</v>
      </c>
    </row>
    <row r="128" spans="1:16" x14ac:dyDescent="0.3">
      <c r="A128" s="25" t="s">
        <v>247</v>
      </c>
      <c r="B128" s="13" t="str">
        <f t="shared" si="42"/>
        <v>8</v>
      </c>
      <c r="C128" s="13" t="str">
        <f t="shared" si="43"/>
        <v>83</v>
      </c>
      <c r="D128" s="13" t="str">
        <f t="shared" si="44"/>
        <v>831</v>
      </c>
      <c r="E128" s="28" t="s">
        <v>259</v>
      </c>
      <c r="F128" s="29">
        <v>0</v>
      </c>
      <c r="G128" s="29">
        <v>0</v>
      </c>
      <c r="H128" s="29">
        <v>0</v>
      </c>
      <c r="I128" s="29">
        <v>577977</v>
      </c>
      <c r="J128" s="17" t="str">
        <f t="shared" si="35"/>
        <v xml:space="preserve"> </v>
      </c>
      <c r="K128" s="29">
        <v>577977</v>
      </c>
      <c r="L128" s="29">
        <v>0</v>
      </c>
      <c r="M128" s="29">
        <v>577977</v>
      </c>
      <c r="N128" s="17">
        <f t="shared" si="26"/>
        <v>1</v>
      </c>
      <c r="O128" s="29">
        <v>0</v>
      </c>
      <c r="P128" s="18">
        <f t="shared" si="27"/>
        <v>577977</v>
      </c>
    </row>
    <row r="129" spans="1:16" x14ac:dyDescent="0.3">
      <c r="A129" s="25" t="s">
        <v>188</v>
      </c>
      <c r="B129" s="13" t="str">
        <f t="shared" si="42"/>
        <v>9</v>
      </c>
      <c r="C129" s="13" t="str">
        <f t="shared" si="43"/>
        <v>91</v>
      </c>
      <c r="D129" s="13" t="str">
        <f t="shared" si="44"/>
        <v>913</v>
      </c>
      <c r="E129" s="28" t="s">
        <v>189</v>
      </c>
      <c r="F129" s="29">
        <v>50000000</v>
      </c>
      <c r="G129" s="29">
        <v>0</v>
      </c>
      <c r="H129" s="29">
        <v>50000000</v>
      </c>
      <c r="I129" s="29">
        <v>0</v>
      </c>
      <c r="J129" s="17">
        <f t="shared" si="35"/>
        <v>0</v>
      </c>
      <c r="K129" s="29">
        <v>0</v>
      </c>
      <c r="L129" s="29">
        <v>0</v>
      </c>
      <c r="M129" s="29">
        <v>0</v>
      </c>
      <c r="N129" s="17" t="str">
        <f t="shared" si="26"/>
        <v xml:space="preserve"> </v>
      </c>
      <c r="O129" s="29">
        <v>0</v>
      </c>
      <c r="P129" s="18">
        <f t="shared" si="27"/>
        <v>-50000000</v>
      </c>
    </row>
    <row r="130" spans="1:16" s="16" customFormat="1" x14ac:dyDescent="0.3">
      <c r="A130" s="4"/>
      <c r="B130" s="4"/>
      <c r="C130" s="4"/>
      <c r="D130" s="4"/>
      <c r="E130" s="4" t="s">
        <v>185</v>
      </c>
      <c r="F130" s="19">
        <f>SUBTOTAL(9,F121:F129)</f>
        <v>51403000</v>
      </c>
      <c r="G130" s="19">
        <f>SUBTOTAL(9,G121:G129)</f>
        <v>0</v>
      </c>
      <c r="H130" s="19">
        <f>SUBTOTAL(9,H121:H129)</f>
        <v>51403000</v>
      </c>
      <c r="I130" s="19">
        <f>SUBTOTAL(9,I121:I129)</f>
        <v>583864.69999999995</v>
      </c>
      <c r="J130" s="20">
        <f t="shared" ref="J130" si="45">I130/H130</f>
        <v>1.1358572456860493E-2</v>
      </c>
      <c r="K130" s="19">
        <f>SUBTOTAL(9,K121:K129)</f>
        <v>583864.69999999995</v>
      </c>
      <c r="L130" s="19">
        <f>SUBTOTAL(9,L121:L129)</f>
        <v>0</v>
      </c>
      <c r="M130" s="19">
        <f>SUBTOTAL(9,M121:M129)</f>
        <v>583864.69999999995</v>
      </c>
      <c r="N130" s="20">
        <f t="shared" ref="N130" si="46">M130/I130</f>
        <v>1</v>
      </c>
      <c r="O130" s="19">
        <f>SUBTOTAL(9,O121:O129)</f>
        <v>0</v>
      </c>
      <c r="P130" s="19">
        <f>SUBTOTAL(9,P121:P129)</f>
        <v>-50819135.299999997</v>
      </c>
    </row>
    <row r="132" spans="1:16" s="16" customFormat="1" x14ac:dyDescent="0.3">
      <c r="E132" s="16" t="s">
        <v>186</v>
      </c>
      <c r="F132" s="19">
        <f>F130+F119+F111</f>
        <v>311156950</v>
      </c>
      <c r="G132" s="19">
        <f>G130+G119+G111</f>
        <v>0</v>
      </c>
      <c r="H132" s="19">
        <f>H130+H119+H111</f>
        <v>311156950</v>
      </c>
      <c r="I132" s="19">
        <f>I130+I119+I111</f>
        <v>7922934.7000000002</v>
      </c>
      <c r="J132" s="20">
        <f t="shared" ref="J132" si="47">I132/H132</f>
        <v>2.5462824147106468E-2</v>
      </c>
      <c r="K132" s="19">
        <f>K130+K119+K111</f>
        <v>8229678.1500000004</v>
      </c>
      <c r="L132" s="19">
        <f>L130+L119+L111</f>
        <v>336528.73</v>
      </c>
      <c r="M132" s="19">
        <f>M130+M119+M111</f>
        <v>7893149.4200000009</v>
      </c>
      <c r="N132" s="20">
        <f t="shared" ref="N132" si="48">M132/I132</f>
        <v>0.99624062533293389</v>
      </c>
      <c r="O132" s="19">
        <f>O130+O119+O111</f>
        <v>29785.279999999999</v>
      </c>
      <c r="P132" s="19">
        <f>P130+P119+P111</f>
        <v>-303234015.29999995</v>
      </c>
    </row>
    <row r="134" spans="1:16" x14ac:dyDescent="0.3">
      <c r="P134" s="18"/>
    </row>
  </sheetData>
  <autoFilter ref="A5:P129"/>
  <printOptions horizontalCentered="1"/>
  <pageMargins left="0.19685039370078741" right="0.19685039370078741" top="0.39370078740157483" bottom="0.39370078740157483" header="0" footer="0"/>
  <pageSetup paperSize="9" scale="60" orientation="landscape" r:id="rId1"/>
  <headerFooter alignWithMargins="0">
    <oddHeader>&amp;C
&amp;G</oddHeader>
    <oddFooter>&amp;R&amp;P</oddFooter>
  </headerFooter>
  <ignoredErrors>
    <ignoredError sqref="N111 N130 N132 N119 J132 J130 J119 J1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INGRESOS FEBRERO 2021</vt:lpstr>
      <vt:lpstr>'EJECUCIÓN INGRESOS FEBRERO 2021'!Títulos_a_imprimir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2020-08-28T06:57:49Z</cp:lastPrinted>
  <dcterms:created xsi:type="dcterms:W3CDTF">2016-04-19T12:01:28Z</dcterms:created>
  <dcterms:modified xsi:type="dcterms:W3CDTF">2021-03-02T08:25:48Z</dcterms:modified>
</cp:coreProperties>
</file>